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730" windowHeight="7560" tabRatio="941" firstSheet="1" activeTab="1"/>
  </bookViews>
  <sheets>
    <sheet name="Planilha Resumo QCI" sheetId="66" state="hidden" r:id="rId1"/>
    <sheet name="PLANILHA" sheetId="1" r:id="rId2"/>
    <sheet name="ESCADAS" sheetId="11" state="hidden" r:id="rId3"/>
    <sheet name="FUNDAÇÃO ESCADAS" sheetId="1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\\\\\\0kgfnj">#REF!</definedName>
    <definedName name="\0">#REF!</definedName>
    <definedName name="\a">#REF!</definedName>
    <definedName name="\b">#REF!</definedName>
    <definedName name="\c">#REF!</definedName>
    <definedName name="\d">#REF!</definedName>
    <definedName name="\df">#N/A</definedName>
    <definedName name="\e">#REF!</definedName>
    <definedName name="\f">#REF!</definedName>
    <definedName name="\PRINT_BALANCO">#REF!</definedName>
    <definedName name="\r">#REF!</definedName>
    <definedName name="_________________________________INV12">#REF!</definedName>
    <definedName name="_________________________________INV13">#REF!</definedName>
    <definedName name="_________________________________inv2">'[1]CONSOL DRE GERAL'!$B$2:$L$99</definedName>
    <definedName name="________________________________INV12">#REF!</definedName>
    <definedName name="________________________________INV13">#REF!</definedName>
    <definedName name="________________________________inv2">'[1]CONSOL DRE GERAL'!$B$2:$L$99</definedName>
    <definedName name="_______________________________INV12">#REF!</definedName>
    <definedName name="_______________________________INV13">#REF!</definedName>
    <definedName name="_______________________________inv2">'[1]CONSOL DRE GERAL'!$B$2:$L$99</definedName>
    <definedName name="______________________________INV12">#REF!</definedName>
    <definedName name="______________________________INV13">#REF!</definedName>
    <definedName name="______________________________inv2">'[1]CONSOL DRE GERAL'!$B$2:$L$99</definedName>
    <definedName name="_____________________________INV12">#REF!</definedName>
    <definedName name="_____________________________INV13">#REF!</definedName>
    <definedName name="_____________________________inv2">'[1]CONSOL DRE GERAL'!$B$2:$L$99</definedName>
    <definedName name="_____________________________la29" hidden="1">#REF!</definedName>
    <definedName name="_____________________________la3" hidden="1">#REF!</definedName>
    <definedName name="_____________________________la31" hidden="1">#REF!</definedName>
    <definedName name="_____________________________la32" hidden="1">#REF!</definedName>
    <definedName name="_____________________________la4" hidden="1">#REF!</definedName>
    <definedName name="_____________________________la5" hidden="1">#REF!</definedName>
    <definedName name="_____________________________la6" hidden="1">#REF!</definedName>
    <definedName name="_____________________________la7" hidden="1">#REF!</definedName>
    <definedName name="_____________________________la8" hidden="1">#REF!</definedName>
    <definedName name="_____________________________la9" hidden="1">#REF!</definedName>
    <definedName name="_____________________________lb1" hidden="1">#REF!</definedName>
    <definedName name="_____________________________lb10" hidden="1">#REF!</definedName>
    <definedName name="_____________________________lb11" hidden="1">#REF!</definedName>
    <definedName name="_____________________________lb12" hidden="1">#REF!</definedName>
    <definedName name="_____________________________lb13" hidden="1">#REF!</definedName>
    <definedName name="_____________________________lb14" hidden="1">#REF!</definedName>
    <definedName name="_____________________________lb15" hidden="1">#REF!</definedName>
    <definedName name="_____________________________lb16" hidden="1">#REF!</definedName>
    <definedName name="_____________________________lb17" hidden="1">#REF!</definedName>
    <definedName name="_____________________________lb18" hidden="1">#REF!</definedName>
    <definedName name="_____________________________lb19" hidden="1">#REF!</definedName>
    <definedName name="_____________________________lb2" hidden="1">#REF!</definedName>
    <definedName name="_____________________________lb20" hidden="1">#REF!</definedName>
    <definedName name="_____________________________lb21" hidden="1">#REF!</definedName>
    <definedName name="_____________________________lb22" hidden="1">#REF!</definedName>
    <definedName name="_____________________________lb23" hidden="1">#REF!</definedName>
    <definedName name="_____________________________lb24" hidden="1">#REF!</definedName>
    <definedName name="_____________________________lb25" hidden="1">#REF!</definedName>
    <definedName name="_____________________________lb27" hidden="1">#REF!</definedName>
    <definedName name="_____________________________lb28" hidden="1">#REF!</definedName>
    <definedName name="_____________________________lb29" hidden="1">#REF!</definedName>
    <definedName name="_____________________________lb3" hidden="1">#REF!</definedName>
    <definedName name="_____________________________lb30" hidden="1">#REF!</definedName>
    <definedName name="_____________________________lb31" hidden="1">#REF!</definedName>
    <definedName name="_____________________________lb32" hidden="1">#REF!</definedName>
    <definedName name="_____________________________lb4" hidden="1">#REF!</definedName>
    <definedName name="_____________________________lb5" hidden="1">#REF!</definedName>
    <definedName name="_____________________________lb6" hidden="1">#REF!</definedName>
    <definedName name="_____________________________lb7" hidden="1">#REF!</definedName>
    <definedName name="_____________________________lb8" hidden="1">#REF!</definedName>
    <definedName name="_____________________________lb9" hidden="1">#REF!</definedName>
    <definedName name="_____________________________lbc1" hidden="1">#REF!</definedName>
    <definedName name="_____________________________lbc10" hidden="1">#REF!</definedName>
    <definedName name="_____________________________lbc11" hidden="1">#REF!</definedName>
    <definedName name="_____________________________lbc12" hidden="1">#REF!</definedName>
    <definedName name="_____________________________lbc13" hidden="1">#REF!</definedName>
    <definedName name="_____________________________lbc14" hidden="1">#REF!</definedName>
    <definedName name="_____________________________lbc15" hidden="1">#REF!</definedName>
    <definedName name="_____________________________lbc16" hidden="1">#REF!</definedName>
    <definedName name="_____________________________lbc17" hidden="1">#REF!</definedName>
    <definedName name="_____________________________lbc18" hidden="1">#REF!</definedName>
    <definedName name="_____________________________lbc19" hidden="1">#REF!</definedName>
    <definedName name="_____________________________lbc2" hidden="1">#REF!</definedName>
    <definedName name="_____________________________lbc20" hidden="1">#REF!</definedName>
    <definedName name="_____________________________lbc21" hidden="1">#REF!</definedName>
    <definedName name="_____________________________lbc22" hidden="1">#REF!</definedName>
    <definedName name="_____________________________lbc23" hidden="1">#REF!</definedName>
    <definedName name="_____________________________lbc24" hidden="1">#REF!</definedName>
    <definedName name="_____________________________lbc25" hidden="1">#REF!</definedName>
    <definedName name="_____________________________lbc26" hidden="1">#REF!</definedName>
    <definedName name="_____________________________lbc27" hidden="1">#REF!</definedName>
    <definedName name="_____________________________lbc28" hidden="1">#REF!</definedName>
    <definedName name="_____________________________lbc29" hidden="1">#REF!</definedName>
    <definedName name="_____________________________lbc3" hidden="1">#REF!</definedName>
    <definedName name="_____________________________lbc31" hidden="1">#REF!</definedName>
    <definedName name="_____________________________lbc32" hidden="1">#REF!</definedName>
    <definedName name="_____________________________lbc4" hidden="1">#REF!</definedName>
    <definedName name="_____________________________lbc5" hidden="1">#REF!</definedName>
    <definedName name="_____________________________lbc6" hidden="1">#REF!</definedName>
    <definedName name="_____________________________lbc7" hidden="1">#REF!</definedName>
    <definedName name="_____________________________lbc8" hidden="1">#REF!</definedName>
    <definedName name="_____________________________lbc9" hidden="1">#REF!</definedName>
    <definedName name="_____________________________ld26" hidden="1">#REF!</definedName>
    <definedName name="_____________________________ld31" hidden="1">#REF!</definedName>
    <definedName name="_____________________________le31" hidden="1">#REF!</definedName>
    <definedName name="_____________________________lf31" hidden="1">#REF!</definedName>
    <definedName name="_____________________________x10" hidden="1">#REF!</definedName>
    <definedName name="_____________________________x11" hidden="1">#REF!</definedName>
    <definedName name="_____________________________x12" hidden="1">#REF!</definedName>
    <definedName name="_____________________________x13" hidden="1">#REF!</definedName>
    <definedName name="_____________________________x14" hidden="1">#REF!</definedName>
    <definedName name="_____________________________x15" hidden="1">#REF!</definedName>
    <definedName name="_____________________________x16" hidden="1">#REF!</definedName>
    <definedName name="_____________________________x17" hidden="1">#REF!</definedName>
    <definedName name="_____________________________x18" hidden="1">#REF!</definedName>
    <definedName name="_____________________________x19" hidden="1">#REF!</definedName>
    <definedName name="_____________________________x20" hidden="1">#REF!</definedName>
    <definedName name="_____________________________x21" hidden="1">#REF!</definedName>
    <definedName name="_____________________________x22" hidden="1">#REF!</definedName>
    <definedName name="_____________________________x23" hidden="1">#REF!</definedName>
    <definedName name="_____________________________x24" hidden="1">#REF!</definedName>
    <definedName name="_____________________________x25" hidden="1">#REF!</definedName>
    <definedName name="_____________________________x28" hidden="1">#REF!</definedName>
    <definedName name="_____________________________x29" hidden="1">#REF!</definedName>
    <definedName name="_____________________________x32" hidden="1">#REF!</definedName>
    <definedName name="_____________________________x4" hidden="1">#REF!</definedName>
    <definedName name="_____________________________x5" hidden="1">#REF!</definedName>
    <definedName name="_____________________________x6" hidden="1">#REF!</definedName>
    <definedName name="_____________________________x7" hidden="1">#REF!</definedName>
    <definedName name="_____________________________x8" hidden="1">#REF!</definedName>
    <definedName name="_____________________________x9" hidden="1">#REF!</definedName>
    <definedName name="____________________________INV12">#REF!</definedName>
    <definedName name="____________________________INV13">#REF!</definedName>
    <definedName name="____________________________inv2">'[1]CONSOL DRE GERAL'!$B$2:$L$99</definedName>
    <definedName name="____________________________la29" hidden="1">#REF!</definedName>
    <definedName name="____________________________la3" hidden="1">#REF!</definedName>
    <definedName name="____________________________la31" hidden="1">#REF!</definedName>
    <definedName name="____________________________la32" hidden="1">#REF!</definedName>
    <definedName name="____________________________la4" hidden="1">#REF!</definedName>
    <definedName name="____________________________la5" hidden="1">#REF!</definedName>
    <definedName name="____________________________la6" hidden="1">#REF!</definedName>
    <definedName name="____________________________la7" hidden="1">#REF!</definedName>
    <definedName name="____________________________la8" hidden="1">#REF!</definedName>
    <definedName name="____________________________la9" hidden="1">#REF!</definedName>
    <definedName name="____________________________lb1" hidden="1">#REF!</definedName>
    <definedName name="____________________________lb10" hidden="1">#REF!</definedName>
    <definedName name="____________________________lb11" hidden="1">#REF!</definedName>
    <definedName name="____________________________lb12" hidden="1">#REF!</definedName>
    <definedName name="____________________________lb13" hidden="1">#REF!</definedName>
    <definedName name="____________________________lb14" hidden="1">#REF!</definedName>
    <definedName name="____________________________lb15" hidden="1">#REF!</definedName>
    <definedName name="____________________________lb16" hidden="1">#REF!</definedName>
    <definedName name="____________________________lb17" hidden="1">#REF!</definedName>
    <definedName name="____________________________lb18" hidden="1">#REF!</definedName>
    <definedName name="____________________________lb19" hidden="1">#REF!</definedName>
    <definedName name="____________________________lb2" hidden="1">#REF!</definedName>
    <definedName name="____________________________lb20" hidden="1">#REF!</definedName>
    <definedName name="____________________________lb21" hidden="1">#REF!</definedName>
    <definedName name="____________________________lb22" hidden="1">#REF!</definedName>
    <definedName name="____________________________lb23" hidden="1">#REF!</definedName>
    <definedName name="____________________________lb24" hidden="1">#REF!</definedName>
    <definedName name="____________________________lb25" hidden="1">#REF!</definedName>
    <definedName name="____________________________lb27" hidden="1">#REF!</definedName>
    <definedName name="____________________________lb28" hidden="1">#REF!</definedName>
    <definedName name="____________________________lb29" hidden="1">#REF!</definedName>
    <definedName name="____________________________lb3" hidden="1">#REF!</definedName>
    <definedName name="____________________________lb30" hidden="1">#REF!</definedName>
    <definedName name="____________________________lb31" hidden="1">#REF!</definedName>
    <definedName name="____________________________lb32" hidden="1">#REF!</definedName>
    <definedName name="____________________________lb4" hidden="1">#REF!</definedName>
    <definedName name="____________________________lb5" hidden="1">#REF!</definedName>
    <definedName name="____________________________lb6" hidden="1">#REF!</definedName>
    <definedName name="____________________________lb7" hidden="1">#REF!</definedName>
    <definedName name="____________________________lb8" hidden="1">#REF!</definedName>
    <definedName name="____________________________lb9" hidden="1">#REF!</definedName>
    <definedName name="____________________________lbc1" hidden="1">#REF!</definedName>
    <definedName name="____________________________lbc10" hidden="1">#REF!</definedName>
    <definedName name="____________________________lbc11" hidden="1">#REF!</definedName>
    <definedName name="____________________________lbc12" hidden="1">#REF!</definedName>
    <definedName name="____________________________lbc13" hidden="1">#REF!</definedName>
    <definedName name="____________________________lbc14" hidden="1">#REF!</definedName>
    <definedName name="____________________________lbc15" hidden="1">#REF!</definedName>
    <definedName name="____________________________lbc16" hidden="1">#REF!</definedName>
    <definedName name="____________________________lbc17" hidden="1">#REF!</definedName>
    <definedName name="____________________________lbc18" hidden="1">#REF!</definedName>
    <definedName name="____________________________lbc19" hidden="1">#REF!</definedName>
    <definedName name="____________________________lbc2" hidden="1">#REF!</definedName>
    <definedName name="____________________________lbc20" hidden="1">#REF!</definedName>
    <definedName name="____________________________lbc21" hidden="1">#REF!</definedName>
    <definedName name="____________________________lbc22" hidden="1">#REF!</definedName>
    <definedName name="____________________________lbc23" hidden="1">#REF!</definedName>
    <definedName name="____________________________lbc24" hidden="1">#REF!</definedName>
    <definedName name="____________________________lbc25" hidden="1">#REF!</definedName>
    <definedName name="____________________________lbc26" hidden="1">#REF!</definedName>
    <definedName name="____________________________lbc27" hidden="1">#REF!</definedName>
    <definedName name="____________________________lbc28" hidden="1">#REF!</definedName>
    <definedName name="____________________________lbc29" hidden="1">#REF!</definedName>
    <definedName name="____________________________lbc3" hidden="1">#REF!</definedName>
    <definedName name="____________________________lbc31" hidden="1">#REF!</definedName>
    <definedName name="____________________________lbc32" hidden="1">#REF!</definedName>
    <definedName name="____________________________lbc4" hidden="1">#REF!</definedName>
    <definedName name="____________________________lbc5" hidden="1">#REF!</definedName>
    <definedName name="____________________________lbc6" hidden="1">#REF!</definedName>
    <definedName name="____________________________lbc7" hidden="1">#REF!</definedName>
    <definedName name="____________________________lbc8" hidden="1">#REF!</definedName>
    <definedName name="____________________________lbc9" hidden="1">#REF!</definedName>
    <definedName name="____________________________ld26" hidden="1">#REF!</definedName>
    <definedName name="____________________________ld31" hidden="1">#REF!</definedName>
    <definedName name="____________________________le31" hidden="1">#REF!</definedName>
    <definedName name="____________________________lf31" hidden="1">#REF!</definedName>
    <definedName name="____________________________x10" hidden="1">#REF!</definedName>
    <definedName name="____________________________x11" hidden="1">#REF!</definedName>
    <definedName name="____________________________x12" hidden="1">#REF!</definedName>
    <definedName name="____________________________x13" hidden="1">#REF!</definedName>
    <definedName name="____________________________x14" hidden="1">#REF!</definedName>
    <definedName name="____________________________x15" hidden="1">#REF!</definedName>
    <definedName name="____________________________x16" hidden="1">#REF!</definedName>
    <definedName name="____________________________x17" hidden="1">#REF!</definedName>
    <definedName name="____________________________x18" hidden="1">#REF!</definedName>
    <definedName name="____________________________x19" hidden="1">#REF!</definedName>
    <definedName name="____________________________x20" hidden="1">#REF!</definedName>
    <definedName name="____________________________x21" hidden="1">#REF!</definedName>
    <definedName name="____________________________x22" hidden="1">#REF!</definedName>
    <definedName name="____________________________x23" hidden="1">#REF!</definedName>
    <definedName name="____________________________x24" hidden="1">#REF!</definedName>
    <definedName name="____________________________x25" hidden="1">#REF!</definedName>
    <definedName name="____________________________x28" hidden="1">#REF!</definedName>
    <definedName name="____________________________x29" hidden="1">#REF!</definedName>
    <definedName name="____________________________x32" hidden="1">#REF!</definedName>
    <definedName name="____________________________x4" hidden="1">#REF!</definedName>
    <definedName name="____________________________x5" hidden="1">#REF!</definedName>
    <definedName name="____________________________x6" hidden="1">#REF!</definedName>
    <definedName name="____________________________x7" hidden="1">#REF!</definedName>
    <definedName name="____________________________x8" hidden="1">#REF!</definedName>
    <definedName name="____________________________x9" hidden="1">#REF!</definedName>
    <definedName name="___________________________INV12">#REF!</definedName>
    <definedName name="___________________________INV13">#REF!</definedName>
    <definedName name="___________________________inv2">'[1]CONSOL DRE GERAL'!$B$2:$L$99</definedName>
    <definedName name="___________________________la29" hidden="1">#REF!</definedName>
    <definedName name="___________________________la3" hidden="1">#REF!</definedName>
    <definedName name="___________________________la31" hidden="1">#REF!</definedName>
    <definedName name="___________________________la32" hidden="1">#REF!</definedName>
    <definedName name="___________________________la4" hidden="1">#REF!</definedName>
    <definedName name="___________________________la5" hidden="1">#REF!</definedName>
    <definedName name="___________________________la6" hidden="1">#REF!</definedName>
    <definedName name="___________________________la7" hidden="1">#REF!</definedName>
    <definedName name="___________________________la8" hidden="1">#REF!</definedName>
    <definedName name="___________________________la9" hidden="1">#REF!</definedName>
    <definedName name="___________________________lb1" hidden="1">#REF!</definedName>
    <definedName name="___________________________lb10" hidden="1">#REF!</definedName>
    <definedName name="___________________________lb11" hidden="1">#REF!</definedName>
    <definedName name="___________________________lb12" hidden="1">#REF!</definedName>
    <definedName name="___________________________lb13" hidden="1">#REF!</definedName>
    <definedName name="___________________________lb14" hidden="1">#REF!</definedName>
    <definedName name="___________________________lb15" hidden="1">#REF!</definedName>
    <definedName name="___________________________lb16" hidden="1">#REF!</definedName>
    <definedName name="___________________________lb17" hidden="1">#REF!</definedName>
    <definedName name="___________________________lb18" hidden="1">#REF!</definedName>
    <definedName name="___________________________lb19" hidden="1">#REF!</definedName>
    <definedName name="___________________________lb2" hidden="1">#REF!</definedName>
    <definedName name="___________________________lb20" hidden="1">#REF!</definedName>
    <definedName name="___________________________lb21" hidden="1">#REF!</definedName>
    <definedName name="___________________________lb22" hidden="1">#REF!</definedName>
    <definedName name="___________________________lb23" hidden="1">#REF!</definedName>
    <definedName name="___________________________lb24" hidden="1">#REF!</definedName>
    <definedName name="___________________________lb25" hidden="1">#REF!</definedName>
    <definedName name="___________________________lb27" hidden="1">#REF!</definedName>
    <definedName name="___________________________lb28" hidden="1">#REF!</definedName>
    <definedName name="___________________________lb29" hidden="1">#REF!</definedName>
    <definedName name="___________________________lb3" hidden="1">#REF!</definedName>
    <definedName name="___________________________lb30" hidden="1">#REF!</definedName>
    <definedName name="___________________________lb31" hidden="1">#REF!</definedName>
    <definedName name="___________________________lb32" hidden="1">#REF!</definedName>
    <definedName name="___________________________lb4" hidden="1">#REF!</definedName>
    <definedName name="___________________________lb5" hidden="1">#REF!</definedName>
    <definedName name="___________________________lb6" hidden="1">#REF!</definedName>
    <definedName name="___________________________lb7" hidden="1">#REF!</definedName>
    <definedName name="___________________________lb8" hidden="1">#REF!</definedName>
    <definedName name="___________________________lb9" hidden="1">#REF!</definedName>
    <definedName name="___________________________lbc1" hidden="1">#REF!</definedName>
    <definedName name="___________________________lbc10" hidden="1">#REF!</definedName>
    <definedName name="___________________________lbc11" hidden="1">#REF!</definedName>
    <definedName name="___________________________lbc12" hidden="1">#REF!</definedName>
    <definedName name="___________________________lbc13" hidden="1">#REF!</definedName>
    <definedName name="___________________________lbc14" hidden="1">#REF!</definedName>
    <definedName name="___________________________lbc15" hidden="1">#REF!</definedName>
    <definedName name="___________________________lbc16" hidden="1">#REF!</definedName>
    <definedName name="___________________________lbc17" hidden="1">#REF!</definedName>
    <definedName name="___________________________lbc18" hidden="1">#REF!</definedName>
    <definedName name="___________________________lbc19" hidden="1">#REF!</definedName>
    <definedName name="___________________________lbc2" hidden="1">#REF!</definedName>
    <definedName name="___________________________lbc20" hidden="1">#REF!</definedName>
    <definedName name="___________________________lbc21" hidden="1">#REF!</definedName>
    <definedName name="___________________________lbc22" hidden="1">#REF!</definedName>
    <definedName name="___________________________lbc23" hidden="1">#REF!</definedName>
    <definedName name="___________________________lbc24" hidden="1">#REF!</definedName>
    <definedName name="___________________________lbc25" hidden="1">#REF!</definedName>
    <definedName name="___________________________lbc26" hidden="1">#REF!</definedName>
    <definedName name="___________________________lbc27" hidden="1">#REF!</definedName>
    <definedName name="___________________________lbc28" hidden="1">#REF!</definedName>
    <definedName name="___________________________lbc29" hidden="1">#REF!</definedName>
    <definedName name="___________________________lbc3" hidden="1">#REF!</definedName>
    <definedName name="___________________________lbc31" hidden="1">#REF!</definedName>
    <definedName name="___________________________lbc32" hidden="1">#REF!</definedName>
    <definedName name="___________________________lbc4" hidden="1">#REF!</definedName>
    <definedName name="___________________________lbc5" hidden="1">#REF!</definedName>
    <definedName name="___________________________lbc6" hidden="1">#REF!</definedName>
    <definedName name="___________________________lbc7" hidden="1">#REF!</definedName>
    <definedName name="___________________________lbc8" hidden="1">#REF!</definedName>
    <definedName name="___________________________lbc9" hidden="1">#REF!</definedName>
    <definedName name="___________________________ld26" hidden="1">#REF!</definedName>
    <definedName name="___________________________ld31" hidden="1">#REF!</definedName>
    <definedName name="___________________________le31" hidden="1">#REF!</definedName>
    <definedName name="___________________________lf31" hidden="1">#REF!</definedName>
    <definedName name="___________________________x10" hidden="1">#REF!</definedName>
    <definedName name="___________________________x11" hidden="1">#REF!</definedName>
    <definedName name="___________________________x12" hidden="1">#REF!</definedName>
    <definedName name="___________________________x13" hidden="1">#REF!</definedName>
    <definedName name="___________________________x14" hidden="1">#REF!</definedName>
    <definedName name="___________________________x15" hidden="1">#REF!</definedName>
    <definedName name="___________________________x16" hidden="1">#REF!</definedName>
    <definedName name="___________________________x17" hidden="1">#REF!</definedName>
    <definedName name="___________________________x18" hidden="1">#REF!</definedName>
    <definedName name="___________________________x19" hidden="1">#REF!</definedName>
    <definedName name="___________________________x20" hidden="1">#REF!</definedName>
    <definedName name="___________________________x21" hidden="1">#REF!</definedName>
    <definedName name="___________________________x22" hidden="1">#REF!</definedName>
    <definedName name="___________________________x23" hidden="1">#REF!</definedName>
    <definedName name="___________________________x24" hidden="1">#REF!</definedName>
    <definedName name="___________________________x25" hidden="1">#REF!</definedName>
    <definedName name="___________________________x28" hidden="1">#REF!</definedName>
    <definedName name="___________________________x29" hidden="1">#REF!</definedName>
    <definedName name="___________________________x32" hidden="1">#REF!</definedName>
    <definedName name="___________________________x4" hidden="1">#REF!</definedName>
    <definedName name="___________________________x5" hidden="1">#REF!</definedName>
    <definedName name="___________________________x6" hidden="1">#REF!</definedName>
    <definedName name="___________________________x7" hidden="1">#REF!</definedName>
    <definedName name="___________________________x8" hidden="1">#REF!</definedName>
    <definedName name="___________________________x9" hidden="1">#REF!</definedName>
    <definedName name="__________________________INV12">#REF!</definedName>
    <definedName name="__________________________INV13">#REF!</definedName>
    <definedName name="__________________________inv2">'[1]CONSOL DRE GERAL'!$B$2:$L$99</definedName>
    <definedName name="__________________________la29" hidden="1">#REF!</definedName>
    <definedName name="__________________________la3" hidden="1">#REF!</definedName>
    <definedName name="__________________________la31" hidden="1">#REF!</definedName>
    <definedName name="__________________________la32" hidden="1">#REF!</definedName>
    <definedName name="__________________________la4" hidden="1">#REF!</definedName>
    <definedName name="__________________________la5" hidden="1">#REF!</definedName>
    <definedName name="__________________________la6" hidden="1">#REF!</definedName>
    <definedName name="__________________________la7" hidden="1">#REF!</definedName>
    <definedName name="__________________________la8" hidden="1">#REF!</definedName>
    <definedName name="__________________________la9" hidden="1">#REF!</definedName>
    <definedName name="__________________________lb1" hidden="1">#REF!</definedName>
    <definedName name="__________________________lb10" hidden="1">#REF!</definedName>
    <definedName name="__________________________lb11" hidden="1">#REF!</definedName>
    <definedName name="__________________________lb12" hidden="1">#REF!</definedName>
    <definedName name="__________________________lb13" hidden="1">#REF!</definedName>
    <definedName name="__________________________lb14" hidden="1">#REF!</definedName>
    <definedName name="__________________________lb15" hidden="1">#REF!</definedName>
    <definedName name="__________________________lb16" hidden="1">#REF!</definedName>
    <definedName name="__________________________lb17" hidden="1">#REF!</definedName>
    <definedName name="__________________________lb18" hidden="1">#REF!</definedName>
    <definedName name="__________________________lb19" hidden="1">#REF!</definedName>
    <definedName name="__________________________lb2" hidden="1">#REF!</definedName>
    <definedName name="__________________________lb20" hidden="1">#REF!</definedName>
    <definedName name="__________________________lb21" hidden="1">#REF!</definedName>
    <definedName name="__________________________lb22" hidden="1">#REF!</definedName>
    <definedName name="__________________________lb23" hidden="1">#REF!</definedName>
    <definedName name="__________________________lb24" hidden="1">#REF!</definedName>
    <definedName name="__________________________lb25" hidden="1">#REF!</definedName>
    <definedName name="__________________________lb27" hidden="1">#REF!</definedName>
    <definedName name="__________________________lb28" hidden="1">#REF!</definedName>
    <definedName name="__________________________lb29" hidden="1">#REF!</definedName>
    <definedName name="__________________________lb3" hidden="1">#REF!</definedName>
    <definedName name="__________________________lb30" hidden="1">#REF!</definedName>
    <definedName name="__________________________lb31" hidden="1">#REF!</definedName>
    <definedName name="__________________________lb32" hidden="1">#REF!</definedName>
    <definedName name="__________________________lb4" hidden="1">#REF!</definedName>
    <definedName name="__________________________lb5" hidden="1">#REF!</definedName>
    <definedName name="__________________________lb6" hidden="1">#REF!</definedName>
    <definedName name="__________________________lb7" hidden="1">#REF!</definedName>
    <definedName name="__________________________lb8" hidden="1">#REF!</definedName>
    <definedName name="__________________________lb9" hidden="1">#REF!</definedName>
    <definedName name="__________________________lbc1" hidden="1">#REF!</definedName>
    <definedName name="__________________________lbc10" hidden="1">#REF!</definedName>
    <definedName name="__________________________lbc11" hidden="1">#REF!</definedName>
    <definedName name="__________________________lbc12" hidden="1">#REF!</definedName>
    <definedName name="__________________________lbc13" hidden="1">#REF!</definedName>
    <definedName name="__________________________lbc14" hidden="1">#REF!</definedName>
    <definedName name="__________________________lbc15" hidden="1">#REF!</definedName>
    <definedName name="__________________________lbc16" hidden="1">#REF!</definedName>
    <definedName name="__________________________lbc17" hidden="1">#REF!</definedName>
    <definedName name="__________________________lbc18" hidden="1">#REF!</definedName>
    <definedName name="__________________________lbc19" hidden="1">#REF!</definedName>
    <definedName name="__________________________lbc2" hidden="1">#REF!</definedName>
    <definedName name="__________________________lbc20" hidden="1">#REF!</definedName>
    <definedName name="__________________________lbc21" hidden="1">#REF!</definedName>
    <definedName name="__________________________lbc22" hidden="1">#REF!</definedName>
    <definedName name="__________________________lbc23" hidden="1">#REF!</definedName>
    <definedName name="__________________________lbc24" hidden="1">#REF!</definedName>
    <definedName name="__________________________lbc25" hidden="1">#REF!</definedName>
    <definedName name="__________________________lbc26" hidden="1">#REF!</definedName>
    <definedName name="__________________________lbc27" hidden="1">#REF!</definedName>
    <definedName name="__________________________lbc28" hidden="1">#REF!</definedName>
    <definedName name="__________________________lbc29" hidden="1">#REF!</definedName>
    <definedName name="__________________________lbc3" hidden="1">#REF!</definedName>
    <definedName name="__________________________lbc31" hidden="1">#REF!</definedName>
    <definedName name="__________________________lbc32" hidden="1">#REF!</definedName>
    <definedName name="__________________________lbc4" hidden="1">#REF!</definedName>
    <definedName name="__________________________lbc5" hidden="1">#REF!</definedName>
    <definedName name="__________________________lbc6" hidden="1">#REF!</definedName>
    <definedName name="__________________________lbc7" hidden="1">#REF!</definedName>
    <definedName name="__________________________lbc8" hidden="1">#REF!</definedName>
    <definedName name="__________________________lbc9" hidden="1">#REF!</definedName>
    <definedName name="__________________________ld26" hidden="1">#REF!</definedName>
    <definedName name="__________________________ld31" hidden="1">#REF!</definedName>
    <definedName name="__________________________le31" hidden="1">#REF!</definedName>
    <definedName name="__________________________lf31" hidden="1">#REF!</definedName>
    <definedName name="__________________________x10" hidden="1">#REF!</definedName>
    <definedName name="__________________________x11" hidden="1">#REF!</definedName>
    <definedName name="__________________________x12" hidden="1">#REF!</definedName>
    <definedName name="__________________________x13" hidden="1">#REF!</definedName>
    <definedName name="__________________________x14" hidden="1">#REF!</definedName>
    <definedName name="__________________________x15" hidden="1">#REF!</definedName>
    <definedName name="__________________________x16" hidden="1">#REF!</definedName>
    <definedName name="__________________________x17" hidden="1">#REF!</definedName>
    <definedName name="__________________________x18" hidden="1">#REF!</definedName>
    <definedName name="__________________________x19" hidden="1">#REF!</definedName>
    <definedName name="__________________________x20" hidden="1">#REF!</definedName>
    <definedName name="__________________________x21" hidden="1">#REF!</definedName>
    <definedName name="__________________________x22" hidden="1">#REF!</definedName>
    <definedName name="__________________________x23" hidden="1">#REF!</definedName>
    <definedName name="__________________________x24" hidden="1">#REF!</definedName>
    <definedName name="__________________________x25" hidden="1">#REF!</definedName>
    <definedName name="__________________________x28" hidden="1">#REF!</definedName>
    <definedName name="__________________________x29" hidden="1">#REF!</definedName>
    <definedName name="__________________________x32" hidden="1">#REF!</definedName>
    <definedName name="__________________________x4" hidden="1">#REF!</definedName>
    <definedName name="__________________________x5" hidden="1">#REF!</definedName>
    <definedName name="__________________________x6" hidden="1">#REF!</definedName>
    <definedName name="__________________________x7" hidden="1">#REF!</definedName>
    <definedName name="__________________________x8" hidden="1">#REF!</definedName>
    <definedName name="__________________________x9" hidden="1">#REF!</definedName>
    <definedName name="_________________________INV12">#REF!</definedName>
    <definedName name="_________________________INV13">#REF!</definedName>
    <definedName name="_________________________inv2">'[1]CONSOL DRE GERAL'!$B$2:$L$99</definedName>
    <definedName name="_________________________la29" hidden="1">#REF!</definedName>
    <definedName name="_________________________la3" hidden="1">#REF!</definedName>
    <definedName name="_________________________la31" hidden="1">#REF!</definedName>
    <definedName name="_________________________la32" hidden="1">#REF!</definedName>
    <definedName name="_________________________la4" hidden="1">#REF!</definedName>
    <definedName name="_________________________la5" hidden="1">#REF!</definedName>
    <definedName name="_________________________la6" hidden="1">#REF!</definedName>
    <definedName name="_________________________la7" hidden="1">#REF!</definedName>
    <definedName name="_________________________la8" hidden="1">#REF!</definedName>
    <definedName name="_________________________la9" hidden="1">#REF!</definedName>
    <definedName name="_________________________lb1" hidden="1">#REF!</definedName>
    <definedName name="_________________________lb10" hidden="1">#REF!</definedName>
    <definedName name="_________________________lb11" hidden="1">#REF!</definedName>
    <definedName name="_________________________lb12" hidden="1">#REF!</definedName>
    <definedName name="_________________________lb13" hidden="1">#REF!</definedName>
    <definedName name="_________________________lb14" hidden="1">#REF!</definedName>
    <definedName name="_________________________lb15" hidden="1">#REF!</definedName>
    <definedName name="_________________________lb16" hidden="1">#REF!</definedName>
    <definedName name="_________________________lb17" hidden="1">#REF!</definedName>
    <definedName name="_________________________lb18" hidden="1">#REF!</definedName>
    <definedName name="_________________________lb19" hidden="1">#REF!</definedName>
    <definedName name="_________________________lb2" hidden="1">#REF!</definedName>
    <definedName name="_________________________lb20" hidden="1">#REF!</definedName>
    <definedName name="_________________________lb21" hidden="1">#REF!</definedName>
    <definedName name="_________________________lb22" hidden="1">#REF!</definedName>
    <definedName name="_________________________lb23" hidden="1">#REF!</definedName>
    <definedName name="_________________________lb24" hidden="1">#REF!</definedName>
    <definedName name="_________________________lb25" hidden="1">#REF!</definedName>
    <definedName name="_________________________lb27" hidden="1">#REF!</definedName>
    <definedName name="_________________________lb28" hidden="1">#REF!</definedName>
    <definedName name="_________________________lb29" hidden="1">#REF!</definedName>
    <definedName name="_________________________lb3" hidden="1">#REF!</definedName>
    <definedName name="_________________________lb30" hidden="1">#REF!</definedName>
    <definedName name="_________________________lb31" hidden="1">#REF!</definedName>
    <definedName name="_________________________lb32" hidden="1">#REF!</definedName>
    <definedName name="_________________________lb4" hidden="1">#REF!</definedName>
    <definedName name="_________________________lb5" hidden="1">#REF!</definedName>
    <definedName name="_________________________lb6" hidden="1">#REF!</definedName>
    <definedName name="_________________________lb7" hidden="1">#REF!</definedName>
    <definedName name="_________________________lb8" hidden="1">#REF!</definedName>
    <definedName name="_________________________lb9" hidden="1">#REF!</definedName>
    <definedName name="_________________________lbc1" hidden="1">#REF!</definedName>
    <definedName name="_________________________lbc10" hidden="1">#REF!</definedName>
    <definedName name="_________________________lbc11" hidden="1">#REF!</definedName>
    <definedName name="_________________________lbc12" hidden="1">#REF!</definedName>
    <definedName name="_________________________lbc13" hidden="1">#REF!</definedName>
    <definedName name="_________________________lbc14" hidden="1">#REF!</definedName>
    <definedName name="_________________________lbc15" hidden="1">#REF!</definedName>
    <definedName name="_________________________lbc16" hidden="1">#REF!</definedName>
    <definedName name="_________________________lbc17" hidden="1">#REF!</definedName>
    <definedName name="_________________________lbc18" hidden="1">#REF!</definedName>
    <definedName name="_________________________lbc19" hidden="1">#REF!</definedName>
    <definedName name="_________________________lbc2" hidden="1">#REF!</definedName>
    <definedName name="_________________________lbc20" hidden="1">#REF!</definedName>
    <definedName name="_________________________lbc21" hidden="1">#REF!</definedName>
    <definedName name="_________________________lbc22" hidden="1">#REF!</definedName>
    <definedName name="_________________________lbc23" hidden="1">#REF!</definedName>
    <definedName name="_________________________lbc24" hidden="1">#REF!</definedName>
    <definedName name="_________________________lbc25" hidden="1">#REF!</definedName>
    <definedName name="_________________________lbc26" hidden="1">#REF!</definedName>
    <definedName name="_________________________lbc27" hidden="1">#REF!</definedName>
    <definedName name="_________________________lbc28" hidden="1">#REF!</definedName>
    <definedName name="_________________________lbc29" hidden="1">#REF!</definedName>
    <definedName name="_________________________lbc3" hidden="1">#REF!</definedName>
    <definedName name="_________________________lbc31" hidden="1">#REF!</definedName>
    <definedName name="_________________________lbc32" hidden="1">#REF!</definedName>
    <definedName name="_________________________lbc4" hidden="1">#REF!</definedName>
    <definedName name="_________________________lbc5" hidden="1">#REF!</definedName>
    <definedName name="_________________________lbc6" hidden="1">#REF!</definedName>
    <definedName name="_________________________lbc7" hidden="1">#REF!</definedName>
    <definedName name="_________________________lbc8" hidden="1">#REF!</definedName>
    <definedName name="_________________________lbc9" hidden="1">#REF!</definedName>
    <definedName name="_________________________ld26" hidden="1">#REF!</definedName>
    <definedName name="_________________________ld31" hidden="1">#REF!</definedName>
    <definedName name="_________________________le31" hidden="1">#REF!</definedName>
    <definedName name="_________________________lf31" hidden="1">#REF!</definedName>
    <definedName name="_________________________x10" hidden="1">#REF!</definedName>
    <definedName name="_________________________x11" hidden="1">#REF!</definedName>
    <definedName name="_________________________x12" hidden="1">#REF!</definedName>
    <definedName name="_________________________x13" hidden="1">#REF!</definedName>
    <definedName name="_________________________x14" hidden="1">#REF!</definedName>
    <definedName name="_________________________x15" hidden="1">#REF!</definedName>
    <definedName name="_________________________x16" hidden="1">#REF!</definedName>
    <definedName name="_________________________x17" hidden="1">#REF!</definedName>
    <definedName name="_________________________x18" hidden="1">#REF!</definedName>
    <definedName name="_________________________x19" hidden="1">#REF!</definedName>
    <definedName name="_________________________x20" hidden="1">#REF!</definedName>
    <definedName name="_________________________x21" hidden="1">#REF!</definedName>
    <definedName name="_________________________x22" hidden="1">#REF!</definedName>
    <definedName name="_________________________x23" hidden="1">#REF!</definedName>
    <definedName name="_________________________x24" hidden="1">#REF!</definedName>
    <definedName name="_________________________x25" hidden="1">#REF!</definedName>
    <definedName name="_________________________x28" hidden="1">#REF!</definedName>
    <definedName name="_________________________x29" hidden="1">#REF!</definedName>
    <definedName name="_________________________x32" hidden="1">#REF!</definedName>
    <definedName name="_________________________x4" hidden="1">#REF!</definedName>
    <definedName name="_________________________x5" hidden="1">#REF!</definedName>
    <definedName name="_________________________x6" hidden="1">#REF!</definedName>
    <definedName name="_________________________x7" hidden="1">#REF!</definedName>
    <definedName name="_________________________x8" hidden="1">#REF!</definedName>
    <definedName name="_________________________x9" hidden="1">#REF!</definedName>
    <definedName name="________________________INV12">#REF!</definedName>
    <definedName name="________________________INV13">#REF!</definedName>
    <definedName name="________________________inv2">'[1]CONSOL DRE GERAL'!$B$2:$L$99</definedName>
    <definedName name="________________________la29" hidden="1">#REF!</definedName>
    <definedName name="________________________la3" hidden="1">#REF!</definedName>
    <definedName name="________________________la31" hidden="1">#REF!</definedName>
    <definedName name="________________________la32" hidden="1">#REF!</definedName>
    <definedName name="________________________la4" hidden="1">#REF!</definedName>
    <definedName name="________________________la5" hidden="1">#REF!</definedName>
    <definedName name="________________________la6" hidden="1">#REF!</definedName>
    <definedName name="________________________la7" hidden="1">#REF!</definedName>
    <definedName name="________________________la8" hidden="1">#REF!</definedName>
    <definedName name="________________________la9" hidden="1">#REF!</definedName>
    <definedName name="________________________lb1" hidden="1">#REF!</definedName>
    <definedName name="________________________lb10" hidden="1">#REF!</definedName>
    <definedName name="________________________lb11" hidden="1">#REF!</definedName>
    <definedName name="________________________lb12" hidden="1">#REF!</definedName>
    <definedName name="________________________lb13" hidden="1">#REF!</definedName>
    <definedName name="________________________lb14" hidden="1">#REF!</definedName>
    <definedName name="________________________lb15" hidden="1">#REF!</definedName>
    <definedName name="________________________lb16" hidden="1">#REF!</definedName>
    <definedName name="________________________lb17" hidden="1">#REF!</definedName>
    <definedName name="________________________lb18" hidden="1">#REF!</definedName>
    <definedName name="________________________lb19" hidden="1">#REF!</definedName>
    <definedName name="________________________lb2" hidden="1">#REF!</definedName>
    <definedName name="________________________lb20" hidden="1">#REF!</definedName>
    <definedName name="________________________lb21" hidden="1">#REF!</definedName>
    <definedName name="________________________lb22" hidden="1">#REF!</definedName>
    <definedName name="________________________lb23" hidden="1">#REF!</definedName>
    <definedName name="________________________lb24" hidden="1">#REF!</definedName>
    <definedName name="________________________lb25" hidden="1">#REF!</definedName>
    <definedName name="________________________lb27" hidden="1">#REF!</definedName>
    <definedName name="________________________lb28" hidden="1">#REF!</definedName>
    <definedName name="________________________lb29" hidden="1">#REF!</definedName>
    <definedName name="________________________lb3" hidden="1">#REF!</definedName>
    <definedName name="________________________lb30" hidden="1">#REF!</definedName>
    <definedName name="________________________lb31" hidden="1">#REF!</definedName>
    <definedName name="________________________lb32" hidden="1">#REF!</definedName>
    <definedName name="________________________lb4" hidden="1">#REF!</definedName>
    <definedName name="________________________lb5" hidden="1">#REF!</definedName>
    <definedName name="________________________lb6" hidden="1">#REF!</definedName>
    <definedName name="________________________lb7" hidden="1">#REF!</definedName>
    <definedName name="________________________lb8" hidden="1">#REF!</definedName>
    <definedName name="________________________lb9" hidden="1">#REF!</definedName>
    <definedName name="________________________lbc1" hidden="1">#REF!</definedName>
    <definedName name="________________________lbc10" hidden="1">#REF!</definedName>
    <definedName name="________________________lbc11" hidden="1">#REF!</definedName>
    <definedName name="________________________lbc12" hidden="1">#REF!</definedName>
    <definedName name="________________________lbc13" hidden="1">#REF!</definedName>
    <definedName name="________________________lbc14" hidden="1">#REF!</definedName>
    <definedName name="________________________lbc15" hidden="1">#REF!</definedName>
    <definedName name="________________________lbc16" hidden="1">#REF!</definedName>
    <definedName name="________________________lbc17" hidden="1">#REF!</definedName>
    <definedName name="________________________lbc18" hidden="1">#REF!</definedName>
    <definedName name="________________________lbc19" hidden="1">#REF!</definedName>
    <definedName name="________________________lbc2" hidden="1">#REF!</definedName>
    <definedName name="________________________lbc20" hidden="1">#REF!</definedName>
    <definedName name="________________________lbc21" hidden="1">#REF!</definedName>
    <definedName name="________________________lbc22" hidden="1">#REF!</definedName>
    <definedName name="________________________lbc23" hidden="1">#REF!</definedName>
    <definedName name="________________________lbc24" hidden="1">#REF!</definedName>
    <definedName name="________________________lbc25" hidden="1">#REF!</definedName>
    <definedName name="________________________lbc26" hidden="1">#REF!</definedName>
    <definedName name="________________________lbc27" hidden="1">#REF!</definedName>
    <definedName name="________________________lbc28" hidden="1">#REF!</definedName>
    <definedName name="________________________lbc29" hidden="1">#REF!</definedName>
    <definedName name="________________________lbc3" hidden="1">#REF!</definedName>
    <definedName name="________________________lbc31" hidden="1">#REF!</definedName>
    <definedName name="________________________lbc32" hidden="1">#REF!</definedName>
    <definedName name="________________________lbc4" hidden="1">#REF!</definedName>
    <definedName name="________________________lbc5" hidden="1">#REF!</definedName>
    <definedName name="________________________lbc6" hidden="1">#REF!</definedName>
    <definedName name="________________________lbc7" hidden="1">#REF!</definedName>
    <definedName name="________________________lbc8" hidden="1">#REF!</definedName>
    <definedName name="________________________lbc9" hidden="1">#REF!</definedName>
    <definedName name="________________________ld26" hidden="1">#REF!</definedName>
    <definedName name="________________________ld31" hidden="1">#REF!</definedName>
    <definedName name="________________________le31" hidden="1">#REF!</definedName>
    <definedName name="________________________lf31" hidden="1">#REF!</definedName>
    <definedName name="________________________x10" hidden="1">#REF!</definedName>
    <definedName name="________________________x11" hidden="1">#REF!</definedName>
    <definedName name="________________________x12" hidden="1">#REF!</definedName>
    <definedName name="________________________x13" hidden="1">#REF!</definedName>
    <definedName name="________________________x14" hidden="1">#REF!</definedName>
    <definedName name="________________________x15" hidden="1">#REF!</definedName>
    <definedName name="________________________x16" hidden="1">#REF!</definedName>
    <definedName name="________________________x17" hidden="1">#REF!</definedName>
    <definedName name="________________________x18" hidden="1">#REF!</definedName>
    <definedName name="________________________x19" hidden="1">#REF!</definedName>
    <definedName name="________________________x20" hidden="1">#REF!</definedName>
    <definedName name="________________________x21" hidden="1">#REF!</definedName>
    <definedName name="________________________x22" hidden="1">#REF!</definedName>
    <definedName name="________________________x23" hidden="1">#REF!</definedName>
    <definedName name="________________________x24" hidden="1">#REF!</definedName>
    <definedName name="________________________x25" hidden="1">#REF!</definedName>
    <definedName name="________________________x28" hidden="1">#REF!</definedName>
    <definedName name="________________________x29" hidden="1">#REF!</definedName>
    <definedName name="________________________x32" hidden="1">#REF!</definedName>
    <definedName name="________________________x4" hidden="1">#REF!</definedName>
    <definedName name="________________________x5" hidden="1">#REF!</definedName>
    <definedName name="________________________x6" hidden="1">#REF!</definedName>
    <definedName name="________________________x7" hidden="1">#REF!</definedName>
    <definedName name="________________________x8" hidden="1">#REF!</definedName>
    <definedName name="________________________x9" hidden="1">#REF!</definedName>
    <definedName name="_______________________INV12">#REF!</definedName>
    <definedName name="_______________________INV13">#REF!</definedName>
    <definedName name="_______________________inv2">'[1]CONSOL DRE GERAL'!$B$2:$L$99</definedName>
    <definedName name="_______________________la29" hidden="1">#REF!</definedName>
    <definedName name="_______________________la3" hidden="1">#REF!</definedName>
    <definedName name="_______________________la31" hidden="1">#REF!</definedName>
    <definedName name="_______________________la32" hidden="1">#REF!</definedName>
    <definedName name="_______________________la4" hidden="1">#REF!</definedName>
    <definedName name="_______________________la5" hidden="1">#REF!</definedName>
    <definedName name="_______________________la6" hidden="1">#REF!</definedName>
    <definedName name="_______________________la7" hidden="1">#REF!</definedName>
    <definedName name="_______________________la8" hidden="1">#REF!</definedName>
    <definedName name="_______________________la9" hidden="1">#REF!</definedName>
    <definedName name="_______________________lb1" hidden="1">#REF!</definedName>
    <definedName name="_______________________lb10" hidden="1">#REF!</definedName>
    <definedName name="_______________________lb11" hidden="1">#REF!</definedName>
    <definedName name="_______________________lb12" hidden="1">#REF!</definedName>
    <definedName name="_______________________lb13" hidden="1">#REF!</definedName>
    <definedName name="_______________________lb14" hidden="1">#REF!</definedName>
    <definedName name="_______________________lb15" hidden="1">#REF!</definedName>
    <definedName name="_______________________lb16" hidden="1">#REF!</definedName>
    <definedName name="_______________________lb17" hidden="1">#REF!</definedName>
    <definedName name="_______________________lb18" hidden="1">#REF!</definedName>
    <definedName name="_______________________lb19" hidden="1">#REF!</definedName>
    <definedName name="_______________________lb2" hidden="1">#REF!</definedName>
    <definedName name="_______________________lb20" hidden="1">#REF!</definedName>
    <definedName name="_______________________lb21" hidden="1">#REF!</definedName>
    <definedName name="_______________________lb22" hidden="1">#REF!</definedName>
    <definedName name="_______________________lb23" hidden="1">#REF!</definedName>
    <definedName name="_______________________lb24" hidden="1">#REF!</definedName>
    <definedName name="_______________________lb25" hidden="1">#REF!</definedName>
    <definedName name="_______________________lb27" hidden="1">#REF!</definedName>
    <definedName name="_______________________lb28" hidden="1">#REF!</definedName>
    <definedName name="_______________________lb29" hidden="1">#REF!</definedName>
    <definedName name="_______________________lb3" hidden="1">#REF!</definedName>
    <definedName name="_______________________lb30" hidden="1">#REF!</definedName>
    <definedName name="_______________________lb31" hidden="1">#REF!</definedName>
    <definedName name="_______________________lb32" hidden="1">#REF!</definedName>
    <definedName name="_______________________lb4" hidden="1">#REF!</definedName>
    <definedName name="_______________________lb5" hidden="1">#REF!</definedName>
    <definedName name="_______________________lb6" hidden="1">#REF!</definedName>
    <definedName name="_______________________lb7" hidden="1">#REF!</definedName>
    <definedName name="_______________________lb8" hidden="1">#REF!</definedName>
    <definedName name="_______________________lb9" hidden="1">#REF!</definedName>
    <definedName name="_______________________lbc1" hidden="1">#REF!</definedName>
    <definedName name="_______________________lbc10" hidden="1">#REF!</definedName>
    <definedName name="_______________________lbc11" hidden="1">#REF!</definedName>
    <definedName name="_______________________lbc12" hidden="1">#REF!</definedName>
    <definedName name="_______________________lbc13" hidden="1">#REF!</definedName>
    <definedName name="_______________________lbc14" hidden="1">#REF!</definedName>
    <definedName name="_______________________lbc15" hidden="1">#REF!</definedName>
    <definedName name="_______________________lbc16" hidden="1">#REF!</definedName>
    <definedName name="_______________________lbc17" hidden="1">#REF!</definedName>
    <definedName name="_______________________lbc18" hidden="1">#REF!</definedName>
    <definedName name="_______________________lbc19" hidden="1">#REF!</definedName>
    <definedName name="_______________________lbc2" hidden="1">#REF!</definedName>
    <definedName name="_______________________lbc20" hidden="1">#REF!</definedName>
    <definedName name="_______________________lbc21" hidden="1">#REF!</definedName>
    <definedName name="_______________________lbc22" hidden="1">#REF!</definedName>
    <definedName name="_______________________lbc23" hidden="1">#REF!</definedName>
    <definedName name="_______________________lbc24" hidden="1">#REF!</definedName>
    <definedName name="_______________________lbc25" hidden="1">#REF!</definedName>
    <definedName name="_______________________lbc26" hidden="1">#REF!</definedName>
    <definedName name="_______________________lbc27" hidden="1">#REF!</definedName>
    <definedName name="_______________________lbc28" hidden="1">#REF!</definedName>
    <definedName name="_______________________lbc29" hidden="1">#REF!</definedName>
    <definedName name="_______________________lbc3" hidden="1">#REF!</definedName>
    <definedName name="_______________________lbc31" hidden="1">#REF!</definedName>
    <definedName name="_______________________lbc32" hidden="1">#REF!</definedName>
    <definedName name="_______________________lbc4" hidden="1">#REF!</definedName>
    <definedName name="_______________________lbc5" hidden="1">#REF!</definedName>
    <definedName name="_______________________lbc6" hidden="1">#REF!</definedName>
    <definedName name="_______________________lbc7" hidden="1">#REF!</definedName>
    <definedName name="_______________________lbc8" hidden="1">#REF!</definedName>
    <definedName name="_______________________lbc9" hidden="1">#REF!</definedName>
    <definedName name="_______________________ld26" hidden="1">#REF!</definedName>
    <definedName name="_______________________ld31" hidden="1">#REF!</definedName>
    <definedName name="_______________________le31" hidden="1">#REF!</definedName>
    <definedName name="_______________________lf31" hidden="1">#REF!</definedName>
    <definedName name="_______________________x10" hidden="1">#REF!</definedName>
    <definedName name="_______________________x11" hidden="1">#REF!</definedName>
    <definedName name="_______________________x12" hidden="1">#REF!</definedName>
    <definedName name="_______________________x13" hidden="1">#REF!</definedName>
    <definedName name="_______________________x14" hidden="1">#REF!</definedName>
    <definedName name="_______________________x15" hidden="1">#REF!</definedName>
    <definedName name="_______________________x16" hidden="1">#REF!</definedName>
    <definedName name="_______________________x17" hidden="1">#REF!</definedName>
    <definedName name="_______________________x18" hidden="1">#REF!</definedName>
    <definedName name="_______________________x19" hidden="1">#REF!</definedName>
    <definedName name="_______________________x20" hidden="1">#REF!</definedName>
    <definedName name="_______________________x21" hidden="1">#REF!</definedName>
    <definedName name="_______________________x22" hidden="1">#REF!</definedName>
    <definedName name="_______________________x23" hidden="1">#REF!</definedName>
    <definedName name="_______________________x24" hidden="1">#REF!</definedName>
    <definedName name="_______________________x25" hidden="1">#REF!</definedName>
    <definedName name="_______________________x28" hidden="1">#REF!</definedName>
    <definedName name="_______________________x29" hidden="1">#REF!</definedName>
    <definedName name="_______________________x32" hidden="1">#REF!</definedName>
    <definedName name="_______________________x4" hidden="1">#REF!</definedName>
    <definedName name="_______________________x5" hidden="1">#REF!</definedName>
    <definedName name="_______________________x6" hidden="1">#REF!</definedName>
    <definedName name="_______________________x7" hidden="1">#REF!</definedName>
    <definedName name="_______________________x8" hidden="1">#REF!</definedName>
    <definedName name="_______________________x9" hidden="1">#REF!</definedName>
    <definedName name="______________________INV12">#REF!</definedName>
    <definedName name="______________________INV13">#REF!</definedName>
    <definedName name="______________________inv2">'[1]CONSOL DRE GERAL'!$B$2:$L$99</definedName>
    <definedName name="______________________la29" hidden="1">#REF!</definedName>
    <definedName name="______________________la3" hidden="1">#REF!</definedName>
    <definedName name="______________________la31" hidden="1">#REF!</definedName>
    <definedName name="______________________la32" hidden="1">#REF!</definedName>
    <definedName name="______________________la4" hidden="1">#REF!</definedName>
    <definedName name="______________________la5" hidden="1">#REF!</definedName>
    <definedName name="______________________la6" hidden="1">#REF!</definedName>
    <definedName name="______________________la7" hidden="1">#REF!</definedName>
    <definedName name="______________________la8" hidden="1">#REF!</definedName>
    <definedName name="______________________la9" hidden="1">#REF!</definedName>
    <definedName name="______________________lb1" hidden="1">#REF!</definedName>
    <definedName name="______________________lb10" hidden="1">#REF!</definedName>
    <definedName name="______________________lb11" hidden="1">#REF!</definedName>
    <definedName name="______________________lb12" hidden="1">#REF!</definedName>
    <definedName name="______________________lb13" hidden="1">#REF!</definedName>
    <definedName name="______________________lb14" hidden="1">#REF!</definedName>
    <definedName name="______________________lb15" hidden="1">#REF!</definedName>
    <definedName name="______________________lb16" hidden="1">#REF!</definedName>
    <definedName name="______________________lb17" hidden="1">#REF!</definedName>
    <definedName name="______________________lb18" hidden="1">#REF!</definedName>
    <definedName name="______________________lb19" hidden="1">#REF!</definedName>
    <definedName name="______________________lb2" hidden="1">#REF!</definedName>
    <definedName name="______________________lb20" hidden="1">#REF!</definedName>
    <definedName name="______________________lb21" hidden="1">#REF!</definedName>
    <definedName name="______________________lb22" hidden="1">#REF!</definedName>
    <definedName name="______________________lb23" hidden="1">#REF!</definedName>
    <definedName name="______________________lb24" hidden="1">#REF!</definedName>
    <definedName name="______________________lb25" hidden="1">#REF!</definedName>
    <definedName name="______________________lb27" hidden="1">#REF!</definedName>
    <definedName name="______________________lb28" hidden="1">#REF!</definedName>
    <definedName name="______________________lb29" hidden="1">#REF!</definedName>
    <definedName name="______________________lb3" hidden="1">#REF!</definedName>
    <definedName name="______________________lb30" hidden="1">#REF!</definedName>
    <definedName name="______________________lb31" hidden="1">#REF!</definedName>
    <definedName name="______________________lb32" hidden="1">#REF!</definedName>
    <definedName name="______________________lb4" hidden="1">#REF!</definedName>
    <definedName name="______________________lb5" hidden="1">#REF!</definedName>
    <definedName name="______________________lb6" hidden="1">#REF!</definedName>
    <definedName name="______________________lb7" hidden="1">#REF!</definedName>
    <definedName name="______________________lb8" hidden="1">#REF!</definedName>
    <definedName name="______________________lb9" hidden="1">#REF!</definedName>
    <definedName name="______________________lbc1" hidden="1">#REF!</definedName>
    <definedName name="______________________lbc10" hidden="1">#REF!</definedName>
    <definedName name="______________________lbc11" hidden="1">#REF!</definedName>
    <definedName name="______________________lbc12" hidden="1">#REF!</definedName>
    <definedName name="______________________lbc13" hidden="1">#REF!</definedName>
    <definedName name="______________________lbc14" hidden="1">#REF!</definedName>
    <definedName name="______________________lbc15" hidden="1">#REF!</definedName>
    <definedName name="______________________lbc16" hidden="1">#REF!</definedName>
    <definedName name="______________________lbc17" hidden="1">#REF!</definedName>
    <definedName name="______________________lbc18" hidden="1">#REF!</definedName>
    <definedName name="______________________lbc19" hidden="1">#REF!</definedName>
    <definedName name="______________________lbc2" hidden="1">#REF!</definedName>
    <definedName name="______________________lbc20" hidden="1">#REF!</definedName>
    <definedName name="______________________lbc21" hidden="1">#REF!</definedName>
    <definedName name="______________________lbc22" hidden="1">#REF!</definedName>
    <definedName name="______________________lbc23" hidden="1">#REF!</definedName>
    <definedName name="______________________lbc24" hidden="1">#REF!</definedName>
    <definedName name="______________________lbc25" hidden="1">#REF!</definedName>
    <definedName name="______________________lbc26" hidden="1">#REF!</definedName>
    <definedName name="______________________lbc27" hidden="1">#REF!</definedName>
    <definedName name="______________________lbc28" hidden="1">#REF!</definedName>
    <definedName name="______________________lbc29" hidden="1">#REF!</definedName>
    <definedName name="______________________lbc3" hidden="1">#REF!</definedName>
    <definedName name="______________________lbc31" hidden="1">#REF!</definedName>
    <definedName name="______________________lbc32" hidden="1">#REF!</definedName>
    <definedName name="______________________lbc4" hidden="1">#REF!</definedName>
    <definedName name="______________________lbc5" hidden="1">#REF!</definedName>
    <definedName name="______________________lbc6" hidden="1">#REF!</definedName>
    <definedName name="______________________lbc7" hidden="1">#REF!</definedName>
    <definedName name="______________________lbc8" hidden="1">#REF!</definedName>
    <definedName name="______________________lbc9" hidden="1">#REF!</definedName>
    <definedName name="______________________ld26" hidden="1">#REF!</definedName>
    <definedName name="______________________ld31" hidden="1">#REF!</definedName>
    <definedName name="______________________le31" hidden="1">#REF!</definedName>
    <definedName name="______________________lf31" hidden="1">#REF!</definedName>
    <definedName name="______________________x10" hidden="1">#REF!</definedName>
    <definedName name="______________________x11" hidden="1">#REF!</definedName>
    <definedName name="______________________x12" hidden="1">#REF!</definedName>
    <definedName name="______________________x13" hidden="1">#REF!</definedName>
    <definedName name="______________________x14" hidden="1">#REF!</definedName>
    <definedName name="______________________x15" hidden="1">#REF!</definedName>
    <definedName name="______________________x16" hidden="1">#REF!</definedName>
    <definedName name="______________________x17" hidden="1">#REF!</definedName>
    <definedName name="______________________x18" hidden="1">#REF!</definedName>
    <definedName name="______________________x19" hidden="1">#REF!</definedName>
    <definedName name="______________________x20" hidden="1">#REF!</definedName>
    <definedName name="______________________x21" hidden="1">#REF!</definedName>
    <definedName name="______________________x22" hidden="1">#REF!</definedName>
    <definedName name="______________________x23" hidden="1">#REF!</definedName>
    <definedName name="______________________x24" hidden="1">#REF!</definedName>
    <definedName name="______________________x25" hidden="1">#REF!</definedName>
    <definedName name="______________________x28" hidden="1">#REF!</definedName>
    <definedName name="______________________x29" hidden="1">#REF!</definedName>
    <definedName name="______________________x32" hidden="1">#REF!</definedName>
    <definedName name="______________________x4" hidden="1">#REF!</definedName>
    <definedName name="______________________x5" hidden="1">#REF!</definedName>
    <definedName name="______________________x6" hidden="1">#REF!</definedName>
    <definedName name="______________________x7" hidden="1">#REF!</definedName>
    <definedName name="______________________x8" hidden="1">#REF!</definedName>
    <definedName name="______________________x9" hidden="1">#REF!</definedName>
    <definedName name="_____________________INV12">#REF!</definedName>
    <definedName name="_____________________INV13">#REF!</definedName>
    <definedName name="_____________________inv2">'[1]CONSOL DRE GERAL'!$B$2:$L$99</definedName>
    <definedName name="_____________________la29" hidden="1">#REF!</definedName>
    <definedName name="_____________________la3" hidden="1">#REF!</definedName>
    <definedName name="_____________________la31" hidden="1">#REF!</definedName>
    <definedName name="_____________________la32" hidden="1">#REF!</definedName>
    <definedName name="_____________________la4" hidden="1">#REF!</definedName>
    <definedName name="_____________________la5" hidden="1">#REF!</definedName>
    <definedName name="_____________________la6" hidden="1">#REF!</definedName>
    <definedName name="_____________________la7" hidden="1">#REF!</definedName>
    <definedName name="_____________________la8" hidden="1">#REF!</definedName>
    <definedName name="_____________________la9" hidden="1">#REF!</definedName>
    <definedName name="_____________________lb1" hidden="1">#REF!</definedName>
    <definedName name="_____________________lb10" hidden="1">#REF!</definedName>
    <definedName name="_____________________lb11" hidden="1">#REF!</definedName>
    <definedName name="_____________________lb12" hidden="1">#REF!</definedName>
    <definedName name="_____________________lb13" hidden="1">#REF!</definedName>
    <definedName name="_____________________lb14" hidden="1">#REF!</definedName>
    <definedName name="_____________________lb15" hidden="1">#REF!</definedName>
    <definedName name="_____________________lb16" hidden="1">#REF!</definedName>
    <definedName name="_____________________lb17" hidden="1">#REF!</definedName>
    <definedName name="_____________________lb18" hidden="1">#REF!</definedName>
    <definedName name="_____________________lb19" hidden="1">#REF!</definedName>
    <definedName name="_____________________lb2" hidden="1">#REF!</definedName>
    <definedName name="_____________________lb20" hidden="1">#REF!</definedName>
    <definedName name="_____________________lb21" hidden="1">#REF!</definedName>
    <definedName name="_____________________lb22" hidden="1">#REF!</definedName>
    <definedName name="_____________________lb23" hidden="1">#REF!</definedName>
    <definedName name="_____________________lb24" hidden="1">#REF!</definedName>
    <definedName name="_____________________lb25" hidden="1">#REF!</definedName>
    <definedName name="_____________________lb27" hidden="1">#REF!</definedName>
    <definedName name="_____________________lb28" hidden="1">#REF!</definedName>
    <definedName name="_____________________lb29" hidden="1">#REF!</definedName>
    <definedName name="_____________________lb3" hidden="1">#REF!</definedName>
    <definedName name="_____________________lb30" hidden="1">#REF!</definedName>
    <definedName name="_____________________lb31" hidden="1">#REF!</definedName>
    <definedName name="_____________________lb32" hidden="1">#REF!</definedName>
    <definedName name="_____________________lb4" hidden="1">#REF!</definedName>
    <definedName name="_____________________lb5" hidden="1">#REF!</definedName>
    <definedName name="_____________________lb6" hidden="1">#REF!</definedName>
    <definedName name="_____________________lb7" hidden="1">#REF!</definedName>
    <definedName name="_____________________lb8" hidden="1">#REF!</definedName>
    <definedName name="_____________________lb9" hidden="1">#REF!</definedName>
    <definedName name="_____________________lbc1" hidden="1">#REF!</definedName>
    <definedName name="_____________________lbc10" hidden="1">#REF!</definedName>
    <definedName name="_____________________lbc11" hidden="1">#REF!</definedName>
    <definedName name="_____________________lbc12" hidden="1">#REF!</definedName>
    <definedName name="_____________________lbc13" hidden="1">#REF!</definedName>
    <definedName name="_____________________lbc14" hidden="1">#REF!</definedName>
    <definedName name="_____________________lbc15" hidden="1">#REF!</definedName>
    <definedName name="_____________________lbc16" hidden="1">#REF!</definedName>
    <definedName name="_____________________lbc17" hidden="1">#REF!</definedName>
    <definedName name="_____________________lbc18" hidden="1">#REF!</definedName>
    <definedName name="_____________________lbc19" hidden="1">#REF!</definedName>
    <definedName name="_____________________lbc2" hidden="1">#REF!</definedName>
    <definedName name="_____________________lbc20" hidden="1">#REF!</definedName>
    <definedName name="_____________________lbc21" hidden="1">#REF!</definedName>
    <definedName name="_____________________lbc22" hidden="1">#REF!</definedName>
    <definedName name="_____________________lbc23" hidden="1">#REF!</definedName>
    <definedName name="_____________________lbc24" hidden="1">#REF!</definedName>
    <definedName name="_____________________lbc25" hidden="1">#REF!</definedName>
    <definedName name="_____________________lbc26" hidden="1">#REF!</definedName>
    <definedName name="_____________________lbc27" hidden="1">#REF!</definedName>
    <definedName name="_____________________lbc28" hidden="1">#REF!</definedName>
    <definedName name="_____________________lbc29" hidden="1">#REF!</definedName>
    <definedName name="_____________________lbc3" hidden="1">#REF!</definedName>
    <definedName name="_____________________lbc31" hidden="1">#REF!</definedName>
    <definedName name="_____________________lbc32" hidden="1">#REF!</definedName>
    <definedName name="_____________________lbc4" hidden="1">#REF!</definedName>
    <definedName name="_____________________lbc5" hidden="1">#REF!</definedName>
    <definedName name="_____________________lbc6" hidden="1">#REF!</definedName>
    <definedName name="_____________________lbc7" hidden="1">#REF!</definedName>
    <definedName name="_____________________lbc8" hidden="1">#REF!</definedName>
    <definedName name="_____________________lbc9" hidden="1">#REF!</definedName>
    <definedName name="_____________________ld26" hidden="1">#REF!</definedName>
    <definedName name="_____________________ld31" hidden="1">#REF!</definedName>
    <definedName name="_____________________le31" hidden="1">#REF!</definedName>
    <definedName name="_____________________lf31" hidden="1">#REF!</definedName>
    <definedName name="_____________________x10" hidden="1">#REF!</definedName>
    <definedName name="_____________________x11" hidden="1">#REF!</definedName>
    <definedName name="_____________________x12" hidden="1">#REF!</definedName>
    <definedName name="_____________________x13" hidden="1">#REF!</definedName>
    <definedName name="_____________________x14" hidden="1">#REF!</definedName>
    <definedName name="_____________________x15" hidden="1">#REF!</definedName>
    <definedName name="_____________________x16" hidden="1">#REF!</definedName>
    <definedName name="_____________________x17" hidden="1">#REF!</definedName>
    <definedName name="_____________________x18" hidden="1">#REF!</definedName>
    <definedName name="_____________________x19" hidden="1">#REF!</definedName>
    <definedName name="_____________________x20" hidden="1">#REF!</definedName>
    <definedName name="_____________________x21" hidden="1">#REF!</definedName>
    <definedName name="_____________________x22" hidden="1">#REF!</definedName>
    <definedName name="_____________________x23" hidden="1">#REF!</definedName>
    <definedName name="_____________________x24" hidden="1">#REF!</definedName>
    <definedName name="_____________________x25" hidden="1">#REF!</definedName>
    <definedName name="_____________________x28" hidden="1">#REF!</definedName>
    <definedName name="_____________________x29" hidden="1">#REF!</definedName>
    <definedName name="_____________________x32" hidden="1">#REF!</definedName>
    <definedName name="_____________________x4" hidden="1">#REF!</definedName>
    <definedName name="_____________________x5" hidden="1">#REF!</definedName>
    <definedName name="_____________________x6" hidden="1">#REF!</definedName>
    <definedName name="_____________________x7" hidden="1">#REF!</definedName>
    <definedName name="_____________________x8" hidden="1">#REF!</definedName>
    <definedName name="_____________________x9" hidden="1">#REF!</definedName>
    <definedName name="____________________INV12">#REF!</definedName>
    <definedName name="____________________INV13">#REF!</definedName>
    <definedName name="____________________inv2">'[1]CONSOL DRE GERAL'!$B$2:$L$99</definedName>
    <definedName name="____________________la29" hidden="1">#REF!</definedName>
    <definedName name="____________________la3" hidden="1">#REF!</definedName>
    <definedName name="____________________la31" hidden="1">#REF!</definedName>
    <definedName name="____________________la32" hidden="1">#REF!</definedName>
    <definedName name="____________________la4" hidden="1">#REF!</definedName>
    <definedName name="____________________la5" hidden="1">#REF!</definedName>
    <definedName name="____________________la6" hidden="1">#REF!</definedName>
    <definedName name="____________________la7" hidden="1">#REF!</definedName>
    <definedName name="____________________la8" hidden="1">#REF!</definedName>
    <definedName name="____________________la9" hidden="1">#REF!</definedName>
    <definedName name="____________________lb1" hidden="1">#REF!</definedName>
    <definedName name="____________________lb10" hidden="1">#REF!</definedName>
    <definedName name="____________________lb11" hidden="1">#REF!</definedName>
    <definedName name="____________________lb12" hidden="1">#REF!</definedName>
    <definedName name="____________________lb13" hidden="1">#REF!</definedName>
    <definedName name="____________________lb14" hidden="1">#REF!</definedName>
    <definedName name="____________________lb15" hidden="1">#REF!</definedName>
    <definedName name="____________________lb16" hidden="1">#REF!</definedName>
    <definedName name="____________________lb17" hidden="1">#REF!</definedName>
    <definedName name="____________________lb18" hidden="1">#REF!</definedName>
    <definedName name="____________________lb19" hidden="1">#REF!</definedName>
    <definedName name="____________________lb2" hidden="1">#REF!</definedName>
    <definedName name="____________________lb20" hidden="1">#REF!</definedName>
    <definedName name="____________________lb21" hidden="1">#REF!</definedName>
    <definedName name="____________________lb22" hidden="1">#REF!</definedName>
    <definedName name="____________________lb23" hidden="1">#REF!</definedName>
    <definedName name="____________________lb24" hidden="1">#REF!</definedName>
    <definedName name="____________________lb25" hidden="1">#REF!</definedName>
    <definedName name="____________________lb27" hidden="1">#REF!</definedName>
    <definedName name="____________________lb28" hidden="1">#REF!</definedName>
    <definedName name="____________________lb29" hidden="1">#REF!</definedName>
    <definedName name="____________________lb3" hidden="1">#REF!</definedName>
    <definedName name="____________________lb30" hidden="1">#REF!</definedName>
    <definedName name="____________________lb31" hidden="1">#REF!</definedName>
    <definedName name="____________________lb32" hidden="1">#REF!</definedName>
    <definedName name="____________________lb4" hidden="1">#REF!</definedName>
    <definedName name="____________________lb5" hidden="1">#REF!</definedName>
    <definedName name="____________________lb6" hidden="1">#REF!</definedName>
    <definedName name="____________________lb7" hidden="1">#REF!</definedName>
    <definedName name="____________________lb8" hidden="1">#REF!</definedName>
    <definedName name="____________________lb9" hidden="1">#REF!</definedName>
    <definedName name="____________________lbc1" hidden="1">#REF!</definedName>
    <definedName name="____________________lbc10" hidden="1">#REF!</definedName>
    <definedName name="____________________lbc11" hidden="1">#REF!</definedName>
    <definedName name="____________________lbc12" hidden="1">#REF!</definedName>
    <definedName name="____________________lbc13" hidden="1">#REF!</definedName>
    <definedName name="____________________lbc14" hidden="1">#REF!</definedName>
    <definedName name="____________________lbc15" hidden="1">#REF!</definedName>
    <definedName name="____________________lbc16" hidden="1">#REF!</definedName>
    <definedName name="____________________lbc17" hidden="1">#REF!</definedName>
    <definedName name="____________________lbc18" hidden="1">#REF!</definedName>
    <definedName name="____________________lbc19" hidden="1">#REF!</definedName>
    <definedName name="____________________lbc2" hidden="1">#REF!</definedName>
    <definedName name="____________________lbc20" hidden="1">#REF!</definedName>
    <definedName name="____________________lbc21" hidden="1">#REF!</definedName>
    <definedName name="____________________lbc22" hidden="1">#REF!</definedName>
    <definedName name="____________________lbc23" hidden="1">#REF!</definedName>
    <definedName name="____________________lbc24" hidden="1">#REF!</definedName>
    <definedName name="____________________lbc25" hidden="1">#REF!</definedName>
    <definedName name="____________________lbc26" hidden="1">#REF!</definedName>
    <definedName name="____________________lbc27" hidden="1">#REF!</definedName>
    <definedName name="____________________lbc28" hidden="1">#REF!</definedName>
    <definedName name="____________________lbc29" hidden="1">#REF!</definedName>
    <definedName name="____________________lbc3" hidden="1">#REF!</definedName>
    <definedName name="____________________lbc31" hidden="1">#REF!</definedName>
    <definedName name="____________________lbc32" hidden="1">#REF!</definedName>
    <definedName name="____________________lbc4" hidden="1">#REF!</definedName>
    <definedName name="____________________lbc5" hidden="1">#REF!</definedName>
    <definedName name="____________________lbc6" hidden="1">#REF!</definedName>
    <definedName name="____________________lbc7" hidden="1">#REF!</definedName>
    <definedName name="____________________lbc8" hidden="1">#REF!</definedName>
    <definedName name="____________________lbc9" hidden="1">#REF!</definedName>
    <definedName name="____________________ld26" hidden="1">#REF!</definedName>
    <definedName name="____________________ld31" hidden="1">#REF!</definedName>
    <definedName name="____________________le31" hidden="1">#REF!</definedName>
    <definedName name="____________________lf31" hidden="1">#REF!</definedName>
    <definedName name="____________________x10" hidden="1">#REF!</definedName>
    <definedName name="____________________x11" hidden="1">#REF!</definedName>
    <definedName name="____________________x12" hidden="1">#REF!</definedName>
    <definedName name="____________________x13" hidden="1">#REF!</definedName>
    <definedName name="____________________x14" hidden="1">#REF!</definedName>
    <definedName name="____________________x15" hidden="1">#REF!</definedName>
    <definedName name="____________________x16" hidden="1">#REF!</definedName>
    <definedName name="____________________x17" hidden="1">#REF!</definedName>
    <definedName name="____________________x18" hidden="1">#REF!</definedName>
    <definedName name="____________________x19" hidden="1">#REF!</definedName>
    <definedName name="____________________x20" hidden="1">#REF!</definedName>
    <definedName name="____________________x21" hidden="1">#REF!</definedName>
    <definedName name="____________________x22" hidden="1">#REF!</definedName>
    <definedName name="____________________x23" hidden="1">#REF!</definedName>
    <definedName name="____________________x24" hidden="1">#REF!</definedName>
    <definedName name="____________________x25" hidden="1">#REF!</definedName>
    <definedName name="____________________x28" hidden="1">#REF!</definedName>
    <definedName name="____________________x29" hidden="1">#REF!</definedName>
    <definedName name="____________________x32" hidden="1">#REF!</definedName>
    <definedName name="____________________x4" hidden="1">#REF!</definedName>
    <definedName name="____________________x5" hidden="1">#REF!</definedName>
    <definedName name="____________________x6" hidden="1">#REF!</definedName>
    <definedName name="____________________x7" hidden="1">#REF!</definedName>
    <definedName name="____________________x8" hidden="1">#REF!</definedName>
    <definedName name="____________________x9" hidden="1">#REF!</definedName>
    <definedName name="___________________INV12">#REF!</definedName>
    <definedName name="___________________INV13">#REF!</definedName>
    <definedName name="___________________inv2">'[1]CONSOL DRE GERAL'!$B$2:$L$99</definedName>
    <definedName name="___________________la29" hidden="1">#REF!</definedName>
    <definedName name="___________________la3" hidden="1">#REF!</definedName>
    <definedName name="___________________la31" hidden="1">#REF!</definedName>
    <definedName name="___________________la32" hidden="1">#REF!</definedName>
    <definedName name="___________________la4" hidden="1">#REF!</definedName>
    <definedName name="___________________la5" hidden="1">#REF!</definedName>
    <definedName name="___________________la6" hidden="1">#REF!</definedName>
    <definedName name="___________________la7" hidden="1">#REF!</definedName>
    <definedName name="___________________la8" hidden="1">#REF!</definedName>
    <definedName name="___________________la9" hidden="1">#REF!</definedName>
    <definedName name="___________________lb1" hidden="1">#REF!</definedName>
    <definedName name="___________________lb10" hidden="1">#REF!</definedName>
    <definedName name="___________________lb11" hidden="1">#REF!</definedName>
    <definedName name="___________________lb12" hidden="1">#REF!</definedName>
    <definedName name="___________________lb13" hidden="1">#REF!</definedName>
    <definedName name="___________________lb14" hidden="1">#REF!</definedName>
    <definedName name="___________________lb15" hidden="1">#REF!</definedName>
    <definedName name="___________________lb16" hidden="1">#REF!</definedName>
    <definedName name="___________________lb17" hidden="1">#REF!</definedName>
    <definedName name="___________________lb18" hidden="1">#REF!</definedName>
    <definedName name="___________________lb19" hidden="1">#REF!</definedName>
    <definedName name="___________________lb2" hidden="1">#REF!</definedName>
    <definedName name="___________________lb20" hidden="1">#REF!</definedName>
    <definedName name="___________________lb21" hidden="1">#REF!</definedName>
    <definedName name="___________________lb22" hidden="1">#REF!</definedName>
    <definedName name="___________________lb23" hidden="1">#REF!</definedName>
    <definedName name="___________________lb24" hidden="1">#REF!</definedName>
    <definedName name="___________________lb25" hidden="1">#REF!</definedName>
    <definedName name="___________________lb27" hidden="1">#REF!</definedName>
    <definedName name="___________________lb28" hidden="1">#REF!</definedName>
    <definedName name="___________________lb29" hidden="1">#REF!</definedName>
    <definedName name="___________________lb3" hidden="1">#REF!</definedName>
    <definedName name="___________________lb30" hidden="1">#REF!</definedName>
    <definedName name="___________________lb31" hidden="1">#REF!</definedName>
    <definedName name="___________________lb32" hidden="1">#REF!</definedName>
    <definedName name="___________________lb4" hidden="1">#REF!</definedName>
    <definedName name="___________________lb5" hidden="1">#REF!</definedName>
    <definedName name="___________________lb6" hidden="1">#REF!</definedName>
    <definedName name="___________________lb7" hidden="1">#REF!</definedName>
    <definedName name="___________________lb8" hidden="1">#REF!</definedName>
    <definedName name="___________________lb9" hidden="1">#REF!</definedName>
    <definedName name="___________________lbc1" hidden="1">#REF!</definedName>
    <definedName name="___________________lbc10" hidden="1">#REF!</definedName>
    <definedName name="___________________lbc11" hidden="1">#REF!</definedName>
    <definedName name="___________________lbc12" hidden="1">#REF!</definedName>
    <definedName name="___________________lbc13" hidden="1">#REF!</definedName>
    <definedName name="___________________lbc14" hidden="1">#REF!</definedName>
    <definedName name="___________________lbc15" hidden="1">#REF!</definedName>
    <definedName name="___________________lbc16" hidden="1">#REF!</definedName>
    <definedName name="___________________lbc17" hidden="1">#REF!</definedName>
    <definedName name="___________________lbc18" hidden="1">#REF!</definedName>
    <definedName name="___________________lbc19" hidden="1">#REF!</definedName>
    <definedName name="___________________lbc2" hidden="1">#REF!</definedName>
    <definedName name="___________________lbc20" hidden="1">#REF!</definedName>
    <definedName name="___________________lbc21" hidden="1">#REF!</definedName>
    <definedName name="___________________lbc22" hidden="1">#REF!</definedName>
    <definedName name="___________________lbc23" hidden="1">#REF!</definedName>
    <definedName name="___________________lbc24" hidden="1">#REF!</definedName>
    <definedName name="___________________lbc25" hidden="1">#REF!</definedName>
    <definedName name="___________________lbc26" hidden="1">#REF!</definedName>
    <definedName name="___________________lbc27" hidden="1">#REF!</definedName>
    <definedName name="___________________lbc28" hidden="1">#REF!</definedName>
    <definedName name="___________________lbc29" hidden="1">#REF!</definedName>
    <definedName name="___________________lbc3" hidden="1">#REF!</definedName>
    <definedName name="___________________lbc31" hidden="1">#REF!</definedName>
    <definedName name="___________________lbc32" hidden="1">#REF!</definedName>
    <definedName name="___________________lbc4" hidden="1">#REF!</definedName>
    <definedName name="___________________lbc5" hidden="1">#REF!</definedName>
    <definedName name="___________________lbc6" hidden="1">#REF!</definedName>
    <definedName name="___________________lbc7" hidden="1">#REF!</definedName>
    <definedName name="___________________lbc8" hidden="1">#REF!</definedName>
    <definedName name="___________________lbc9" hidden="1">#REF!</definedName>
    <definedName name="___________________ld26" hidden="1">#REF!</definedName>
    <definedName name="___________________ld31" hidden="1">#REF!</definedName>
    <definedName name="___________________le31" hidden="1">#REF!</definedName>
    <definedName name="___________________lf31" hidden="1">#REF!</definedName>
    <definedName name="___________________x10" hidden="1">#REF!</definedName>
    <definedName name="___________________x11" hidden="1">#REF!</definedName>
    <definedName name="___________________x12" hidden="1">#REF!</definedName>
    <definedName name="___________________x13" hidden="1">#REF!</definedName>
    <definedName name="___________________x14" hidden="1">#REF!</definedName>
    <definedName name="___________________x15" hidden="1">#REF!</definedName>
    <definedName name="___________________x16" hidden="1">#REF!</definedName>
    <definedName name="___________________x17" hidden="1">#REF!</definedName>
    <definedName name="___________________x18" hidden="1">#REF!</definedName>
    <definedName name="___________________x19" hidden="1">#REF!</definedName>
    <definedName name="___________________x20" hidden="1">#REF!</definedName>
    <definedName name="___________________x21" hidden="1">#REF!</definedName>
    <definedName name="___________________x22" hidden="1">#REF!</definedName>
    <definedName name="___________________x23" hidden="1">#REF!</definedName>
    <definedName name="___________________x24" hidden="1">#REF!</definedName>
    <definedName name="___________________x25" hidden="1">#REF!</definedName>
    <definedName name="___________________x28" hidden="1">#REF!</definedName>
    <definedName name="___________________x29" hidden="1">#REF!</definedName>
    <definedName name="___________________x32" hidden="1">#REF!</definedName>
    <definedName name="___________________x4" hidden="1">#REF!</definedName>
    <definedName name="___________________x5" hidden="1">#REF!</definedName>
    <definedName name="___________________x6" hidden="1">#REF!</definedName>
    <definedName name="___________________x7" hidden="1">#REF!</definedName>
    <definedName name="___________________x8" hidden="1">#REF!</definedName>
    <definedName name="___________________x9" hidden="1">#REF!</definedName>
    <definedName name="__________________INV12">#REF!</definedName>
    <definedName name="__________________INV13">#REF!</definedName>
    <definedName name="__________________inv2">'[1]CONSOL DRE GERAL'!$B$2:$L$99</definedName>
    <definedName name="__________________la29" hidden="1">#REF!</definedName>
    <definedName name="__________________la3" hidden="1">#REF!</definedName>
    <definedName name="__________________la31" hidden="1">#REF!</definedName>
    <definedName name="__________________la32" hidden="1">#REF!</definedName>
    <definedName name="__________________la4" hidden="1">#REF!</definedName>
    <definedName name="__________________la5" hidden="1">#REF!</definedName>
    <definedName name="__________________la6" hidden="1">#REF!</definedName>
    <definedName name="__________________la7" hidden="1">#REF!</definedName>
    <definedName name="__________________la8" hidden="1">#REF!</definedName>
    <definedName name="__________________la9" hidden="1">#REF!</definedName>
    <definedName name="__________________lb1" hidden="1">#REF!</definedName>
    <definedName name="__________________lb10" hidden="1">#REF!</definedName>
    <definedName name="__________________lb11" hidden="1">#REF!</definedName>
    <definedName name="__________________lb12" hidden="1">#REF!</definedName>
    <definedName name="__________________lb13" hidden="1">#REF!</definedName>
    <definedName name="__________________lb14" hidden="1">#REF!</definedName>
    <definedName name="__________________lb15" hidden="1">#REF!</definedName>
    <definedName name="__________________lb16" hidden="1">#REF!</definedName>
    <definedName name="__________________lb17" hidden="1">#REF!</definedName>
    <definedName name="__________________lb18" hidden="1">#REF!</definedName>
    <definedName name="__________________lb19" hidden="1">#REF!</definedName>
    <definedName name="__________________lb2" hidden="1">#REF!</definedName>
    <definedName name="__________________lb20" hidden="1">#REF!</definedName>
    <definedName name="__________________lb21" hidden="1">#REF!</definedName>
    <definedName name="__________________lb22" hidden="1">#REF!</definedName>
    <definedName name="__________________lb23" hidden="1">#REF!</definedName>
    <definedName name="__________________lb24" hidden="1">#REF!</definedName>
    <definedName name="__________________lb25" hidden="1">#REF!</definedName>
    <definedName name="__________________lb27" hidden="1">#REF!</definedName>
    <definedName name="__________________lb28" hidden="1">#REF!</definedName>
    <definedName name="__________________lb29" hidden="1">#REF!</definedName>
    <definedName name="__________________lb3" hidden="1">#REF!</definedName>
    <definedName name="__________________lb30" hidden="1">#REF!</definedName>
    <definedName name="__________________lb31" hidden="1">#REF!</definedName>
    <definedName name="__________________lb32" hidden="1">#REF!</definedName>
    <definedName name="__________________lb4" hidden="1">#REF!</definedName>
    <definedName name="__________________lb5" hidden="1">#REF!</definedName>
    <definedName name="__________________lb6" hidden="1">#REF!</definedName>
    <definedName name="__________________lb7" hidden="1">#REF!</definedName>
    <definedName name="__________________lb8" hidden="1">#REF!</definedName>
    <definedName name="__________________lb9" hidden="1">#REF!</definedName>
    <definedName name="__________________lbc1" hidden="1">#REF!</definedName>
    <definedName name="__________________lbc10" hidden="1">#REF!</definedName>
    <definedName name="__________________lbc11" hidden="1">#REF!</definedName>
    <definedName name="__________________lbc12" hidden="1">#REF!</definedName>
    <definedName name="__________________lbc13" hidden="1">#REF!</definedName>
    <definedName name="__________________lbc14" hidden="1">#REF!</definedName>
    <definedName name="__________________lbc15" hidden="1">#REF!</definedName>
    <definedName name="__________________lbc16" hidden="1">#REF!</definedName>
    <definedName name="__________________lbc17" hidden="1">#REF!</definedName>
    <definedName name="__________________lbc18" hidden="1">#REF!</definedName>
    <definedName name="__________________lbc19" hidden="1">#REF!</definedName>
    <definedName name="__________________lbc2" hidden="1">#REF!</definedName>
    <definedName name="__________________lbc20" hidden="1">#REF!</definedName>
    <definedName name="__________________lbc21" hidden="1">#REF!</definedName>
    <definedName name="__________________lbc22" hidden="1">#REF!</definedName>
    <definedName name="__________________lbc23" hidden="1">#REF!</definedName>
    <definedName name="__________________lbc24" hidden="1">#REF!</definedName>
    <definedName name="__________________lbc25" hidden="1">#REF!</definedName>
    <definedName name="__________________lbc26" hidden="1">#REF!</definedName>
    <definedName name="__________________lbc27" hidden="1">#REF!</definedName>
    <definedName name="__________________lbc28" hidden="1">#REF!</definedName>
    <definedName name="__________________lbc29" hidden="1">#REF!</definedName>
    <definedName name="__________________lbc3" hidden="1">#REF!</definedName>
    <definedName name="__________________lbc31" hidden="1">#REF!</definedName>
    <definedName name="__________________lbc32" hidden="1">#REF!</definedName>
    <definedName name="__________________lbc4" hidden="1">#REF!</definedName>
    <definedName name="__________________lbc5" hidden="1">#REF!</definedName>
    <definedName name="__________________lbc6" hidden="1">#REF!</definedName>
    <definedName name="__________________lbc7" hidden="1">#REF!</definedName>
    <definedName name="__________________lbc8" hidden="1">#REF!</definedName>
    <definedName name="__________________lbc9" hidden="1">#REF!</definedName>
    <definedName name="__________________ld26" hidden="1">#REF!</definedName>
    <definedName name="__________________ld31" hidden="1">#REF!</definedName>
    <definedName name="__________________le31" hidden="1">#REF!</definedName>
    <definedName name="__________________lf31" hidden="1">#REF!</definedName>
    <definedName name="__________________x10" hidden="1">#REF!</definedName>
    <definedName name="__________________x11" hidden="1">#REF!</definedName>
    <definedName name="__________________x12" hidden="1">#REF!</definedName>
    <definedName name="__________________x13" hidden="1">#REF!</definedName>
    <definedName name="__________________x14" hidden="1">#REF!</definedName>
    <definedName name="__________________x15" hidden="1">#REF!</definedName>
    <definedName name="__________________x16" hidden="1">#REF!</definedName>
    <definedName name="__________________x17" hidden="1">#REF!</definedName>
    <definedName name="__________________x18" hidden="1">#REF!</definedName>
    <definedName name="__________________x19" hidden="1">#REF!</definedName>
    <definedName name="__________________x20" hidden="1">#REF!</definedName>
    <definedName name="__________________x21" hidden="1">#REF!</definedName>
    <definedName name="__________________x22" hidden="1">#REF!</definedName>
    <definedName name="__________________x23" hidden="1">#REF!</definedName>
    <definedName name="__________________x24" hidden="1">#REF!</definedName>
    <definedName name="__________________x25" hidden="1">#REF!</definedName>
    <definedName name="__________________x28" hidden="1">#REF!</definedName>
    <definedName name="__________________x29" hidden="1">#REF!</definedName>
    <definedName name="__________________x32" hidden="1">#REF!</definedName>
    <definedName name="__________________x4" hidden="1">#REF!</definedName>
    <definedName name="__________________x5" hidden="1">#REF!</definedName>
    <definedName name="__________________x6" hidden="1">#REF!</definedName>
    <definedName name="__________________x7" hidden="1">#REF!</definedName>
    <definedName name="__________________x8" hidden="1">#REF!</definedName>
    <definedName name="__________________x9" hidden="1">#REF!</definedName>
    <definedName name="_________________INV12">#REF!</definedName>
    <definedName name="_________________INV13">#REF!</definedName>
    <definedName name="_________________inv2">'[1]CONSOL DRE GERAL'!$B$2:$L$99</definedName>
    <definedName name="_________________la29" hidden="1">#REF!</definedName>
    <definedName name="_________________la3" hidden="1">#REF!</definedName>
    <definedName name="_________________la31" hidden="1">#REF!</definedName>
    <definedName name="_________________la32" hidden="1">#REF!</definedName>
    <definedName name="_________________la4" hidden="1">#REF!</definedName>
    <definedName name="_________________la5" hidden="1">#REF!</definedName>
    <definedName name="_________________la6" hidden="1">#REF!</definedName>
    <definedName name="_________________la7" hidden="1">#REF!</definedName>
    <definedName name="_________________la8" hidden="1">#REF!</definedName>
    <definedName name="_________________la9" hidden="1">#REF!</definedName>
    <definedName name="_________________lb1" hidden="1">#REF!</definedName>
    <definedName name="_________________lb10" hidden="1">#REF!</definedName>
    <definedName name="_________________lb11" hidden="1">#REF!</definedName>
    <definedName name="_________________lb12" hidden="1">#REF!</definedName>
    <definedName name="_________________lb13" hidden="1">#REF!</definedName>
    <definedName name="_________________lb14" hidden="1">#REF!</definedName>
    <definedName name="_________________lb15" hidden="1">#REF!</definedName>
    <definedName name="_________________lb16" hidden="1">#REF!</definedName>
    <definedName name="_________________lb17" hidden="1">#REF!</definedName>
    <definedName name="_________________lb18" hidden="1">#REF!</definedName>
    <definedName name="_________________lb19" hidden="1">#REF!</definedName>
    <definedName name="_________________lb2" hidden="1">#REF!</definedName>
    <definedName name="_________________lb20" hidden="1">#REF!</definedName>
    <definedName name="_________________lb21" hidden="1">#REF!</definedName>
    <definedName name="_________________lb22" hidden="1">#REF!</definedName>
    <definedName name="_________________lb23" hidden="1">#REF!</definedName>
    <definedName name="_________________lb24" hidden="1">#REF!</definedName>
    <definedName name="_________________lb25" hidden="1">#REF!</definedName>
    <definedName name="_________________lb27" hidden="1">#REF!</definedName>
    <definedName name="_________________lb28" hidden="1">#REF!</definedName>
    <definedName name="_________________lb29" hidden="1">#REF!</definedName>
    <definedName name="_________________lb3" hidden="1">#REF!</definedName>
    <definedName name="_________________lb30" hidden="1">#REF!</definedName>
    <definedName name="_________________lb31" hidden="1">#REF!</definedName>
    <definedName name="_________________lb32" hidden="1">#REF!</definedName>
    <definedName name="_________________lb4" hidden="1">#REF!</definedName>
    <definedName name="_________________lb5" hidden="1">#REF!</definedName>
    <definedName name="_________________lb6" hidden="1">#REF!</definedName>
    <definedName name="_________________lb7" hidden="1">#REF!</definedName>
    <definedName name="_________________lb8" hidden="1">#REF!</definedName>
    <definedName name="_________________lb9" hidden="1">#REF!</definedName>
    <definedName name="_________________lbc1" hidden="1">#REF!</definedName>
    <definedName name="_________________lbc10" hidden="1">#REF!</definedName>
    <definedName name="_________________lbc11" hidden="1">#REF!</definedName>
    <definedName name="_________________lbc12" hidden="1">#REF!</definedName>
    <definedName name="_________________lbc13" hidden="1">#REF!</definedName>
    <definedName name="_________________lbc14" hidden="1">#REF!</definedName>
    <definedName name="_________________lbc15" hidden="1">#REF!</definedName>
    <definedName name="_________________lbc16" hidden="1">#REF!</definedName>
    <definedName name="_________________lbc17" hidden="1">#REF!</definedName>
    <definedName name="_________________lbc18" hidden="1">#REF!</definedName>
    <definedName name="_________________lbc19" hidden="1">#REF!</definedName>
    <definedName name="_________________lbc2" hidden="1">#REF!</definedName>
    <definedName name="_________________lbc20" hidden="1">#REF!</definedName>
    <definedName name="_________________lbc21" hidden="1">#REF!</definedName>
    <definedName name="_________________lbc22" hidden="1">#REF!</definedName>
    <definedName name="_________________lbc23" hidden="1">#REF!</definedName>
    <definedName name="_________________lbc24" hidden="1">#REF!</definedName>
    <definedName name="_________________lbc25" hidden="1">#REF!</definedName>
    <definedName name="_________________lbc26" hidden="1">#REF!</definedName>
    <definedName name="_________________lbc27" hidden="1">#REF!</definedName>
    <definedName name="_________________lbc28" hidden="1">#REF!</definedName>
    <definedName name="_________________lbc29" hidden="1">#REF!</definedName>
    <definedName name="_________________lbc3" hidden="1">#REF!</definedName>
    <definedName name="_________________lbc31" hidden="1">#REF!</definedName>
    <definedName name="_________________lbc32" hidden="1">#REF!</definedName>
    <definedName name="_________________lbc4" hidden="1">#REF!</definedName>
    <definedName name="_________________lbc5" hidden="1">#REF!</definedName>
    <definedName name="_________________lbc6" hidden="1">#REF!</definedName>
    <definedName name="_________________lbc7" hidden="1">#REF!</definedName>
    <definedName name="_________________lbc8" hidden="1">#REF!</definedName>
    <definedName name="_________________lbc9" hidden="1">#REF!</definedName>
    <definedName name="_________________ld26" hidden="1">#REF!</definedName>
    <definedName name="_________________ld31" hidden="1">#REF!</definedName>
    <definedName name="_________________le31" hidden="1">#REF!</definedName>
    <definedName name="_________________lf31" hidden="1">#REF!</definedName>
    <definedName name="_________________x10" hidden="1">#REF!</definedName>
    <definedName name="_________________x11" hidden="1">#REF!</definedName>
    <definedName name="_________________x12" hidden="1">#REF!</definedName>
    <definedName name="_________________x13" hidden="1">#REF!</definedName>
    <definedName name="_________________x14" hidden="1">#REF!</definedName>
    <definedName name="_________________x15" hidden="1">#REF!</definedName>
    <definedName name="_________________x16" hidden="1">#REF!</definedName>
    <definedName name="_________________x17" hidden="1">#REF!</definedName>
    <definedName name="_________________x18" hidden="1">#REF!</definedName>
    <definedName name="_________________x19" hidden="1">#REF!</definedName>
    <definedName name="_________________x20" hidden="1">#REF!</definedName>
    <definedName name="_________________x21" hidden="1">#REF!</definedName>
    <definedName name="_________________x22" hidden="1">#REF!</definedName>
    <definedName name="_________________x23" hidden="1">#REF!</definedName>
    <definedName name="_________________x24" hidden="1">#REF!</definedName>
    <definedName name="_________________x25" hidden="1">#REF!</definedName>
    <definedName name="_________________x28" hidden="1">#REF!</definedName>
    <definedName name="_________________x29" hidden="1">#REF!</definedName>
    <definedName name="_________________x32" hidden="1">#REF!</definedName>
    <definedName name="_________________x4" hidden="1">#REF!</definedName>
    <definedName name="_________________x5" hidden="1">#REF!</definedName>
    <definedName name="_________________x6" hidden="1">#REF!</definedName>
    <definedName name="_________________x7" hidden="1">#REF!</definedName>
    <definedName name="_________________x8" hidden="1">#REF!</definedName>
    <definedName name="_________________x9" hidden="1">#REF!</definedName>
    <definedName name="________________INV12">#REF!</definedName>
    <definedName name="________________INV13">#REF!</definedName>
    <definedName name="________________inv2">'[1]CONSOL DRE GERAL'!$B$2:$L$99</definedName>
    <definedName name="________________la29" hidden="1">#REF!</definedName>
    <definedName name="________________la3" hidden="1">#REF!</definedName>
    <definedName name="________________la31" hidden="1">#REF!</definedName>
    <definedName name="________________la32" hidden="1">#REF!</definedName>
    <definedName name="________________la4" hidden="1">#REF!</definedName>
    <definedName name="________________la5" hidden="1">#REF!</definedName>
    <definedName name="________________la6" hidden="1">#REF!</definedName>
    <definedName name="________________la7" hidden="1">#REF!</definedName>
    <definedName name="________________la8" hidden="1">#REF!</definedName>
    <definedName name="________________la9" hidden="1">#REF!</definedName>
    <definedName name="________________lb1" hidden="1">#REF!</definedName>
    <definedName name="________________lb10" hidden="1">#REF!</definedName>
    <definedName name="________________lb11" hidden="1">#REF!</definedName>
    <definedName name="________________lb12" hidden="1">#REF!</definedName>
    <definedName name="________________lb13" hidden="1">#REF!</definedName>
    <definedName name="________________lb14" hidden="1">#REF!</definedName>
    <definedName name="________________lb15" hidden="1">#REF!</definedName>
    <definedName name="________________lb16" hidden="1">#REF!</definedName>
    <definedName name="________________lb17" hidden="1">#REF!</definedName>
    <definedName name="________________lb18" hidden="1">#REF!</definedName>
    <definedName name="________________lb19" hidden="1">#REF!</definedName>
    <definedName name="________________lb2" hidden="1">#REF!</definedName>
    <definedName name="________________lb20" hidden="1">#REF!</definedName>
    <definedName name="________________lb21" hidden="1">#REF!</definedName>
    <definedName name="________________lb22" hidden="1">#REF!</definedName>
    <definedName name="________________lb23" hidden="1">#REF!</definedName>
    <definedName name="________________lb24" hidden="1">#REF!</definedName>
    <definedName name="________________lb25" hidden="1">#REF!</definedName>
    <definedName name="________________lb27" hidden="1">#REF!</definedName>
    <definedName name="________________lb28" hidden="1">#REF!</definedName>
    <definedName name="________________lb29" hidden="1">#REF!</definedName>
    <definedName name="________________lb3" hidden="1">#REF!</definedName>
    <definedName name="________________lb30" hidden="1">#REF!</definedName>
    <definedName name="________________lb31" hidden="1">#REF!</definedName>
    <definedName name="________________lb32" hidden="1">#REF!</definedName>
    <definedName name="________________lb4" hidden="1">#REF!</definedName>
    <definedName name="________________lb5" hidden="1">#REF!</definedName>
    <definedName name="________________lb6" hidden="1">#REF!</definedName>
    <definedName name="________________lb7" hidden="1">#REF!</definedName>
    <definedName name="________________lb8" hidden="1">#REF!</definedName>
    <definedName name="________________lb9" hidden="1">#REF!</definedName>
    <definedName name="________________lbc1" hidden="1">#REF!</definedName>
    <definedName name="________________lbc10" hidden="1">#REF!</definedName>
    <definedName name="________________lbc11" hidden="1">#REF!</definedName>
    <definedName name="________________lbc12" hidden="1">#REF!</definedName>
    <definedName name="________________lbc13" hidden="1">#REF!</definedName>
    <definedName name="________________lbc14" hidden="1">#REF!</definedName>
    <definedName name="________________lbc15" hidden="1">#REF!</definedName>
    <definedName name="________________lbc16" hidden="1">#REF!</definedName>
    <definedName name="________________lbc17" hidden="1">#REF!</definedName>
    <definedName name="________________lbc18" hidden="1">#REF!</definedName>
    <definedName name="________________lbc19" hidden="1">#REF!</definedName>
    <definedName name="________________lbc2" hidden="1">#REF!</definedName>
    <definedName name="________________lbc20" hidden="1">#REF!</definedName>
    <definedName name="________________lbc21" hidden="1">#REF!</definedName>
    <definedName name="________________lbc22" hidden="1">#REF!</definedName>
    <definedName name="________________lbc23" hidden="1">#REF!</definedName>
    <definedName name="________________lbc24" hidden="1">#REF!</definedName>
    <definedName name="________________lbc25" hidden="1">#REF!</definedName>
    <definedName name="________________lbc26" hidden="1">#REF!</definedName>
    <definedName name="________________lbc27" hidden="1">#REF!</definedName>
    <definedName name="________________lbc28" hidden="1">#REF!</definedName>
    <definedName name="________________lbc29" hidden="1">#REF!</definedName>
    <definedName name="________________lbc3" hidden="1">#REF!</definedName>
    <definedName name="________________lbc31" hidden="1">#REF!</definedName>
    <definedName name="________________lbc32" hidden="1">#REF!</definedName>
    <definedName name="________________lbc4" hidden="1">#REF!</definedName>
    <definedName name="________________lbc5" hidden="1">#REF!</definedName>
    <definedName name="________________lbc6" hidden="1">#REF!</definedName>
    <definedName name="________________lbc7" hidden="1">#REF!</definedName>
    <definedName name="________________lbc8" hidden="1">#REF!</definedName>
    <definedName name="________________lbc9" hidden="1">#REF!</definedName>
    <definedName name="________________ld26" hidden="1">#REF!</definedName>
    <definedName name="________________ld31" hidden="1">#REF!</definedName>
    <definedName name="________________le31" hidden="1">#REF!</definedName>
    <definedName name="________________lf31" hidden="1">#REF!</definedName>
    <definedName name="________________x10" hidden="1">#REF!</definedName>
    <definedName name="________________x11" hidden="1">#REF!</definedName>
    <definedName name="________________x12" hidden="1">#REF!</definedName>
    <definedName name="________________x13" hidden="1">#REF!</definedName>
    <definedName name="________________x14" hidden="1">#REF!</definedName>
    <definedName name="________________x15" hidden="1">#REF!</definedName>
    <definedName name="________________x16" hidden="1">#REF!</definedName>
    <definedName name="________________x17" hidden="1">#REF!</definedName>
    <definedName name="________________x18" hidden="1">#REF!</definedName>
    <definedName name="________________x19" hidden="1">#REF!</definedName>
    <definedName name="________________x20" hidden="1">#REF!</definedName>
    <definedName name="________________x21" hidden="1">#REF!</definedName>
    <definedName name="________________x22" hidden="1">#REF!</definedName>
    <definedName name="________________x23" hidden="1">#REF!</definedName>
    <definedName name="________________x24" hidden="1">#REF!</definedName>
    <definedName name="________________x25" hidden="1">#REF!</definedName>
    <definedName name="________________x28" hidden="1">#REF!</definedName>
    <definedName name="________________x29" hidden="1">#REF!</definedName>
    <definedName name="________________x32" hidden="1">#REF!</definedName>
    <definedName name="________________x4" hidden="1">#REF!</definedName>
    <definedName name="________________x5" hidden="1">#REF!</definedName>
    <definedName name="________________x6" hidden="1">#REF!</definedName>
    <definedName name="________________x7" hidden="1">#REF!</definedName>
    <definedName name="________________x8" hidden="1">#REF!</definedName>
    <definedName name="________________x9" hidden="1">#REF!</definedName>
    <definedName name="_______________INV12">#REF!</definedName>
    <definedName name="_______________INV13">#REF!</definedName>
    <definedName name="_______________inv2">'[1]CONSOL DRE GERAL'!$B$2:$L$99</definedName>
    <definedName name="_______________la29" hidden="1">#REF!</definedName>
    <definedName name="_______________la3" hidden="1">#REF!</definedName>
    <definedName name="_______________la31" hidden="1">#REF!</definedName>
    <definedName name="_______________la32" hidden="1">#REF!</definedName>
    <definedName name="_______________la4" hidden="1">#REF!</definedName>
    <definedName name="_______________la5" hidden="1">#REF!</definedName>
    <definedName name="_______________la6" hidden="1">#REF!</definedName>
    <definedName name="_______________la7" hidden="1">#REF!</definedName>
    <definedName name="_______________la8" hidden="1">#REF!</definedName>
    <definedName name="_______________la9" hidden="1">#REF!</definedName>
    <definedName name="_______________lb1" hidden="1">#REF!</definedName>
    <definedName name="_______________lb10" hidden="1">#REF!</definedName>
    <definedName name="_______________lb11" hidden="1">#REF!</definedName>
    <definedName name="_______________lb12" hidden="1">#REF!</definedName>
    <definedName name="_______________lb13" hidden="1">#REF!</definedName>
    <definedName name="_______________lb14" hidden="1">#REF!</definedName>
    <definedName name="_______________lb15" hidden="1">#REF!</definedName>
    <definedName name="_______________lb16" hidden="1">#REF!</definedName>
    <definedName name="_______________lb17" hidden="1">#REF!</definedName>
    <definedName name="_______________lb18" hidden="1">#REF!</definedName>
    <definedName name="_______________lb19" hidden="1">#REF!</definedName>
    <definedName name="_______________lb2" hidden="1">#REF!</definedName>
    <definedName name="_______________lb20" hidden="1">#REF!</definedName>
    <definedName name="_______________lb21" hidden="1">#REF!</definedName>
    <definedName name="_______________lb22" hidden="1">#REF!</definedName>
    <definedName name="_______________lb23" hidden="1">#REF!</definedName>
    <definedName name="_______________lb24" hidden="1">#REF!</definedName>
    <definedName name="_______________lb25" hidden="1">#REF!</definedName>
    <definedName name="_______________lb27" hidden="1">#REF!</definedName>
    <definedName name="_______________lb28" hidden="1">#REF!</definedName>
    <definedName name="_______________lb29" hidden="1">#REF!</definedName>
    <definedName name="_______________lb3" hidden="1">#REF!</definedName>
    <definedName name="_______________lb30" hidden="1">#REF!</definedName>
    <definedName name="_______________lb31" hidden="1">#REF!</definedName>
    <definedName name="_______________lb32" hidden="1">#REF!</definedName>
    <definedName name="_______________lb4" hidden="1">#REF!</definedName>
    <definedName name="_______________lb5" hidden="1">#REF!</definedName>
    <definedName name="_______________lb6" hidden="1">#REF!</definedName>
    <definedName name="_______________lb7" hidden="1">#REF!</definedName>
    <definedName name="_______________lb8" hidden="1">#REF!</definedName>
    <definedName name="_______________lb9" hidden="1">#REF!</definedName>
    <definedName name="_______________lbc1" hidden="1">#REF!</definedName>
    <definedName name="_______________lbc10" hidden="1">#REF!</definedName>
    <definedName name="_______________lbc11" hidden="1">#REF!</definedName>
    <definedName name="_______________lbc12" hidden="1">#REF!</definedName>
    <definedName name="_______________lbc13" hidden="1">#REF!</definedName>
    <definedName name="_______________lbc14" hidden="1">#REF!</definedName>
    <definedName name="_______________lbc15" hidden="1">#REF!</definedName>
    <definedName name="_______________lbc16" hidden="1">#REF!</definedName>
    <definedName name="_______________lbc17" hidden="1">#REF!</definedName>
    <definedName name="_______________lbc18" hidden="1">#REF!</definedName>
    <definedName name="_______________lbc19" hidden="1">#REF!</definedName>
    <definedName name="_______________lbc2" hidden="1">#REF!</definedName>
    <definedName name="_______________lbc20" hidden="1">#REF!</definedName>
    <definedName name="_______________lbc21" hidden="1">#REF!</definedName>
    <definedName name="_______________lbc22" hidden="1">#REF!</definedName>
    <definedName name="_______________lbc23" hidden="1">#REF!</definedName>
    <definedName name="_______________lbc24" hidden="1">#REF!</definedName>
    <definedName name="_______________lbc25" hidden="1">#REF!</definedName>
    <definedName name="_______________lbc26" hidden="1">#REF!</definedName>
    <definedName name="_______________lbc27" hidden="1">#REF!</definedName>
    <definedName name="_______________lbc28" hidden="1">#REF!</definedName>
    <definedName name="_______________lbc29" hidden="1">#REF!</definedName>
    <definedName name="_______________lbc3" hidden="1">#REF!</definedName>
    <definedName name="_______________lbc31" hidden="1">#REF!</definedName>
    <definedName name="_______________lbc32" hidden="1">#REF!</definedName>
    <definedName name="_______________lbc4" hidden="1">#REF!</definedName>
    <definedName name="_______________lbc5" hidden="1">#REF!</definedName>
    <definedName name="_______________lbc6" hidden="1">#REF!</definedName>
    <definedName name="_______________lbc7" hidden="1">#REF!</definedName>
    <definedName name="_______________lbc8" hidden="1">#REF!</definedName>
    <definedName name="_______________lbc9" hidden="1">#REF!</definedName>
    <definedName name="_______________ld26" hidden="1">#REF!</definedName>
    <definedName name="_______________ld31" hidden="1">#REF!</definedName>
    <definedName name="_______________le31" hidden="1">#REF!</definedName>
    <definedName name="_______________lf31" hidden="1">#REF!</definedName>
    <definedName name="_______________x10" hidden="1">#REF!</definedName>
    <definedName name="_______________x11" hidden="1">#REF!</definedName>
    <definedName name="_______________x12" hidden="1">#REF!</definedName>
    <definedName name="_______________x13" hidden="1">#REF!</definedName>
    <definedName name="_______________x14" hidden="1">#REF!</definedName>
    <definedName name="_______________x15" hidden="1">#REF!</definedName>
    <definedName name="_______________x16" hidden="1">#REF!</definedName>
    <definedName name="_______________x17" hidden="1">#REF!</definedName>
    <definedName name="_______________x18" hidden="1">#REF!</definedName>
    <definedName name="_______________x19" hidden="1">#REF!</definedName>
    <definedName name="_______________x20" hidden="1">#REF!</definedName>
    <definedName name="_______________x21" hidden="1">#REF!</definedName>
    <definedName name="_______________x22" hidden="1">#REF!</definedName>
    <definedName name="_______________x23" hidden="1">#REF!</definedName>
    <definedName name="_______________x24" hidden="1">#REF!</definedName>
    <definedName name="_______________x25" hidden="1">#REF!</definedName>
    <definedName name="_______________x28" hidden="1">#REF!</definedName>
    <definedName name="_______________x29" hidden="1">#REF!</definedName>
    <definedName name="_______________x32" hidden="1">#REF!</definedName>
    <definedName name="_______________x4" hidden="1">#REF!</definedName>
    <definedName name="_______________x5" hidden="1">#REF!</definedName>
    <definedName name="_______________x6" hidden="1">#REF!</definedName>
    <definedName name="_______________x7" hidden="1">#REF!</definedName>
    <definedName name="_______________x8" hidden="1">#REF!</definedName>
    <definedName name="_______________x9" hidden="1">#REF!</definedName>
    <definedName name="______________INV12">#REF!</definedName>
    <definedName name="______________INV13">#REF!</definedName>
    <definedName name="______________inv2">'[1]CONSOL DRE GERAL'!$B$2:$L$99</definedName>
    <definedName name="______________la29" hidden="1">#REF!</definedName>
    <definedName name="______________la3" hidden="1">#REF!</definedName>
    <definedName name="______________la31" hidden="1">#REF!</definedName>
    <definedName name="______________la32" hidden="1">#REF!</definedName>
    <definedName name="______________la4" hidden="1">#REF!</definedName>
    <definedName name="______________la5" hidden="1">#REF!</definedName>
    <definedName name="______________la6" hidden="1">#REF!</definedName>
    <definedName name="______________la7" hidden="1">#REF!</definedName>
    <definedName name="______________la8" hidden="1">#REF!</definedName>
    <definedName name="______________la9" hidden="1">#REF!</definedName>
    <definedName name="______________lb1" hidden="1">#REF!</definedName>
    <definedName name="______________lb10" hidden="1">#REF!</definedName>
    <definedName name="______________lb11" hidden="1">#REF!</definedName>
    <definedName name="______________lb12" hidden="1">#REF!</definedName>
    <definedName name="______________lb13" hidden="1">#REF!</definedName>
    <definedName name="______________lb14" hidden="1">#REF!</definedName>
    <definedName name="______________lb15" hidden="1">#REF!</definedName>
    <definedName name="______________lb16" hidden="1">#REF!</definedName>
    <definedName name="______________lb17" hidden="1">#REF!</definedName>
    <definedName name="______________lb18" hidden="1">#REF!</definedName>
    <definedName name="______________lb19" hidden="1">#REF!</definedName>
    <definedName name="______________lb2" hidden="1">#REF!</definedName>
    <definedName name="______________lb20" hidden="1">#REF!</definedName>
    <definedName name="______________lb21" hidden="1">#REF!</definedName>
    <definedName name="______________lb22" hidden="1">#REF!</definedName>
    <definedName name="______________lb23" hidden="1">#REF!</definedName>
    <definedName name="______________lb24" hidden="1">#REF!</definedName>
    <definedName name="______________lb25" hidden="1">#REF!</definedName>
    <definedName name="______________lb27" hidden="1">#REF!</definedName>
    <definedName name="______________lb28" hidden="1">#REF!</definedName>
    <definedName name="______________lb29" hidden="1">#REF!</definedName>
    <definedName name="______________lb3" hidden="1">#REF!</definedName>
    <definedName name="______________lb30" hidden="1">#REF!</definedName>
    <definedName name="______________lb31" hidden="1">#REF!</definedName>
    <definedName name="______________lb32" hidden="1">#REF!</definedName>
    <definedName name="______________lb4" hidden="1">#REF!</definedName>
    <definedName name="______________lb5" hidden="1">#REF!</definedName>
    <definedName name="______________lb6" hidden="1">#REF!</definedName>
    <definedName name="______________lb7" hidden="1">#REF!</definedName>
    <definedName name="______________lb8" hidden="1">#REF!</definedName>
    <definedName name="______________lb9" hidden="1">#REF!</definedName>
    <definedName name="______________lbc1" hidden="1">#REF!</definedName>
    <definedName name="______________lbc10" hidden="1">#REF!</definedName>
    <definedName name="______________lbc11" hidden="1">#REF!</definedName>
    <definedName name="______________lbc12" hidden="1">#REF!</definedName>
    <definedName name="______________lbc13" hidden="1">#REF!</definedName>
    <definedName name="______________lbc14" hidden="1">#REF!</definedName>
    <definedName name="______________lbc15" hidden="1">#REF!</definedName>
    <definedName name="______________lbc16" hidden="1">#REF!</definedName>
    <definedName name="______________lbc17" hidden="1">#REF!</definedName>
    <definedName name="______________lbc18" hidden="1">#REF!</definedName>
    <definedName name="______________lbc19" hidden="1">#REF!</definedName>
    <definedName name="______________lbc2" hidden="1">#REF!</definedName>
    <definedName name="______________lbc20" hidden="1">#REF!</definedName>
    <definedName name="______________lbc21" hidden="1">#REF!</definedName>
    <definedName name="______________lbc22" hidden="1">#REF!</definedName>
    <definedName name="______________lbc23" hidden="1">#REF!</definedName>
    <definedName name="______________lbc24" hidden="1">#REF!</definedName>
    <definedName name="______________lbc25" hidden="1">#REF!</definedName>
    <definedName name="______________lbc26" hidden="1">#REF!</definedName>
    <definedName name="______________lbc27" hidden="1">#REF!</definedName>
    <definedName name="______________lbc28" hidden="1">#REF!</definedName>
    <definedName name="______________lbc29" hidden="1">#REF!</definedName>
    <definedName name="______________lbc3" hidden="1">#REF!</definedName>
    <definedName name="______________lbc31" hidden="1">#REF!</definedName>
    <definedName name="______________lbc32" hidden="1">#REF!</definedName>
    <definedName name="______________lbc4" hidden="1">#REF!</definedName>
    <definedName name="______________lbc5" hidden="1">#REF!</definedName>
    <definedName name="______________lbc6" hidden="1">#REF!</definedName>
    <definedName name="______________lbc7" hidden="1">#REF!</definedName>
    <definedName name="______________lbc8" hidden="1">#REF!</definedName>
    <definedName name="______________lbc9" hidden="1">#REF!</definedName>
    <definedName name="______________ld26" hidden="1">#REF!</definedName>
    <definedName name="______________ld31" hidden="1">#REF!</definedName>
    <definedName name="______________le31" hidden="1">#REF!</definedName>
    <definedName name="______________lf31" hidden="1">#REF!</definedName>
    <definedName name="______________x10" hidden="1">#REF!</definedName>
    <definedName name="______________x11" hidden="1">#REF!</definedName>
    <definedName name="______________x12" hidden="1">#REF!</definedName>
    <definedName name="______________x13" hidden="1">#REF!</definedName>
    <definedName name="______________x14" hidden="1">#REF!</definedName>
    <definedName name="______________x15" hidden="1">#REF!</definedName>
    <definedName name="______________x16" hidden="1">#REF!</definedName>
    <definedName name="______________x17" hidden="1">#REF!</definedName>
    <definedName name="______________x18" hidden="1">#REF!</definedName>
    <definedName name="______________x19" hidden="1">#REF!</definedName>
    <definedName name="______________x20" hidden="1">#REF!</definedName>
    <definedName name="______________x21" hidden="1">#REF!</definedName>
    <definedName name="______________x22" hidden="1">#REF!</definedName>
    <definedName name="______________x23" hidden="1">#REF!</definedName>
    <definedName name="______________x24" hidden="1">#REF!</definedName>
    <definedName name="______________x25" hidden="1">#REF!</definedName>
    <definedName name="______________x28" hidden="1">#REF!</definedName>
    <definedName name="______________x29" hidden="1">#REF!</definedName>
    <definedName name="______________x32" hidden="1">#REF!</definedName>
    <definedName name="______________x4" hidden="1">#REF!</definedName>
    <definedName name="______________x5" hidden="1">#REF!</definedName>
    <definedName name="______________x6" hidden="1">#REF!</definedName>
    <definedName name="______________x7" hidden="1">#REF!</definedName>
    <definedName name="______________x8" hidden="1">#REF!</definedName>
    <definedName name="______________x9" hidden="1">#REF!</definedName>
    <definedName name="_____________INV12">#REF!</definedName>
    <definedName name="_____________INV13">#REF!</definedName>
    <definedName name="_____________inv2">'[1]CONSOL DRE GERAL'!$B$2:$L$99</definedName>
    <definedName name="_____________la29" hidden="1">#REF!</definedName>
    <definedName name="_____________la3" hidden="1">#REF!</definedName>
    <definedName name="_____________la31" hidden="1">#REF!</definedName>
    <definedName name="_____________la32" hidden="1">#REF!</definedName>
    <definedName name="_____________la4" hidden="1">#REF!</definedName>
    <definedName name="_____________la5" hidden="1">#REF!</definedName>
    <definedName name="_____________la6" hidden="1">#REF!</definedName>
    <definedName name="_____________la7" hidden="1">#REF!</definedName>
    <definedName name="_____________la8" hidden="1">#REF!</definedName>
    <definedName name="_____________la9" hidden="1">#REF!</definedName>
    <definedName name="_____________lb1" hidden="1">#REF!</definedName>
    <definedName name="_____________lb10" hidden="1">#REF!</definedName>
    <definedName name="_____________lb11" hidden="1">#REF!</definedName>
    <definedName name="_____________lb12" hidden="1">#REF!</definedName>
    <definedName name="_____________lb13" hidden="1">#REF!</definedName>
    <definedName name="_____________lb14" hidden="1">#REF!</definedName>
    <definedName name="_____________lb15" hidden="1">#REF!</definedName>
    <definedName name="_____________lb16" hidden="1">#REF!</definedName>
    <definedName name="_____________lb17" hidden="1">#REF!</definedName>
    <definedName name="_____________lb18" hidden="1">#REF!</definedName>
    <definedName name="_____________lb19" hidden="1">#REF!</definedName>
    <definedName name="_____________lb2" hidden="1">#REF!</definedName>
    <definedName name="_____________lb20" hidden="1">#REF!</definedName>
    <definedName name="_____________lb21" hidden="1">#REF!</definedName>
    <definedName name="_____________lb22" hidden="1">#REF!</definedName>
    <definedName name="_____________lb23" hidden="1">#REF!</definedName>
    <definedName name="_____________lb24" hidden="1">#REF!</definedName>
    <definedName name="_____________lb25" hidden="1">#REF!</definedName>
    <definedName name="_____________lb27" hidden="1">#REF!</definedName>
    <definedName name="_____________lb28" hidden="1">#REF!</definedName>
    <definedName name="_____________lb29" hidden="1">#REF!</definedName>
    <definedName name="_____________lb3" hidden="1">#REF!</definedName>
    <definedName name="_____________lb30" hidden="1">#REF!</definedName>
    <definedName name="_____________lb31" hidden="1">#REF!</definedName>
    <definedName name="_____________lb32" hidden="1">#REF!</definedName>
    <definedName name="_____________lb4" hidden="1">#REF!</definedName>
    <definedName name="_____________lb5" hidden="1">#REF!</definedName>
    <definedName name="_____________lb6" hidden="1">#REF!</definedName>
    <definedName name="_____________lb7" hidden="1">#REF!</definedName>
    <definedName name="_____________lb8" hidden="1">#REF!</definedName>
    <definedName name="_____________lb9" hidden="1">#REF!</definedName>
    <definedName name="_____________lbc1" hidden="1">#REF!</definedName>
    <definedName name="_____________lbc10" hidden="1">#REF!</definedName>
    <definedName name="_____________lbc11" hidden="1">#REF!</definedName>
    <definedName name="_____________lbc12" hidden="1">#REF!</definedName>
    <definedName name="_____________lbc13" hidden="1">#REF!</definedName>
    <definedName name="_____________lbc14" hidden="1">#REF!</definedName>
    <definedName name="_____________lbc15" hidden="1">#REF!</definedName>
    <definedName name="_____________lbc16" hidden="1">#REF!</definedName>
    <definedName name="_____________lbc17" hidden="1">#REF!</definedName>
    <definedName name="_____________lbc18" hidden="1">#REF!</definedName>
    <definedName name="_____________lbc19" hidden="1">#REF!</definedName>
    <definedName name="_____________lbc2" hidden="1">#REF!</definedName>
    <definedName name="_____________lbc20" hidden="1">#REF!</definedName>
    <definedName name="_____________lbc21" hidden="1">#REF!</definedName>
    <definedName name="_____________lbc22" hidden="1">#REF!</definedName>
    <definedName name="_____________lbc23" hidden="1">#REF!</definedName>
    <definedName name="_____________lbc24" hidden="1">#REF!</definedName>
    <definedName name="_____________lbc25" hidden="1">#REF!</definedName>
    <definedName name="_____________lbc26" hidden="1">#REF!</definedName>
    <definedName name="_____________lbc27" hidden="1">#REF!</definedName>
    <definedName name="_____________lbc28" hidden="1">#REF!</definedName>
    <definedName name="_____________lbc29" hidden="1">#REF!</definedName>
    <definedName name="_____________lbc3" hidden="1">#REF!</definedName>
    <definedName name="_____________lbc31" hidden="1">#REF!</definedName>
    <definedName name="_____________lbc32" hidden="1">#REF!</definedName>
    <definedName name="_____________lbc4" hidden="1">#REF!</definedName>
    <definedName name="_____________lbc5" hidden="1">#REF!</definedName>
    <definedName name="_____________lbc6" hidden="1">#REF!</definedName>
    <definedName name="_____________lbc7" hidden="1">#REF!</definedName>
    <definedName name="_____________lbc8" hidden="1">#REF!</definedName>
    <definedName name="_____________lbc9" hidden="1">#REF!</definedName>
    <definedName name="_____________ld26" hidden="1">#REF!</definedName>
    <definedName name="_____________ld31" hidden="1">#REF!</definedName>
    <definedName name="_____________le31" hidden="1">#REF!</definedName>
    <definedName name="_____________lf31" hidden="1">#REF!</definedName>
    <definedName name="_____________x10" hidden="1">#REF!</definedName>
    <definedName name="_____________x11" hidden="1">#REF!</definedName>
    <definedName name="_____________x12" hidden="1">#REF!</definedName>
    <definedName name="_____________x13" hidden="1">#REF!</definedName>
    <definedName name="_____________x14" hidden="1">#REF!</definedName>
    <definedName name="_____________x15" hidden="1">#REF!</definedName>
    <definedName name="_____________x16" hidden="1">#REF!</definedName>
    <definedName name="_____________x17" hidden="1">#REF!</definedName>
    <definedName name="_____________x18" hidden="1">#REF!</definedName>
    <definedName name="_____________x19" hidden="1">#REF!</definedName>
    <definedName name="_____________x20" hidden="1">#REF!</definedName>
    <definedName name="_____________x21" hidden="1">#REF!</definedName>
    <definedName name="_____________x22" hidden="1">#REF!</definedName>
    <definedName name="_____________x23" hidden="1">#REF!</definedName>
    <definedName name="_____________x24" hidden="1">#REF!</definedName>
    <definedName name="_____________x25" hidden="1">#REF!</definedName>
    <definedName name="_____________x28" hidden="1">#REF!</definedName>
    <definedName name="_____________x29" hidden="1">#REF!</definedName>
    <definedName name="_____________x32" hidden="1">#REF!</definedName>
    <definedName name="_____________x4" hidden="1">#REF!</definedName>
    <definedName name="_____________x5" hidden="1">#REF!</definedName>
    <definedName name="_____________x6" hidden="1">#REF!</definedName>
    <definedName name="_____________x7" hidden="1">#REF!</definedName>
    <definedName name="_____________x8" hidden="1">#REF!</definedName>
    <definedName name="_____________x9" hidden="1">#REF!</definedName>
    <definedName name="____________INV12">#REF!</definedName>
    <definedName name="____________INV13">#REF!</definedName>
    <definedName name="____________inv2">'[1]CONSOL DRE GERAL'!$B$2:$L$99</definedName>
    <definedName name="____________la29" hidden="1">#REF!</definedName>
    <definedName name="____________la3" hidden="1">#REF!</definedName>
    <definedName name="____________la31" hidden="1">#REF!</definedName>
    <definedName name="____________la32" hidden="1">#REF!</definedName>
    <definedName name="____________la4" hidden="1">#REF!</definedName>
    <definedName name="____________la5" hidden="1">#REF!</definedName>
    <definedName name="____________la6" hidden="1">#REF!</definedName>
    <definedName name="____________la7" hidden="1">#REF!</definedName>
    <definedName name="____________la8" hidden="1">#REF!</definedName>
    <definedName name="____________la9" hidden="1">#REF!</definedName>
    <definedName name="____________lb1" hidden="1">#REF!</definedName>
    <definedName name="____________lb10" hidden="1">#REF!</definedName>
    <definedName name="____________lb11" hidden="1">#REF!</definedName>
    <definedName name="____________lb12" hidden="1">#REF!</definedName>
    <definedName name="____________lb13" hidden="1">#REF!</definedName>
    <definedName name="____________lb14" hidden="1">#REF!</definedName>
    <definedName name="____________lb15" hidden="1">#REF!</definedName>
    <definedName name="____________lb16" hidden="1">#REF!</definedName>
    <definedName name="____________lb17" hidden="1">#REF!</definedName>
    <definedName name="____________lb18" hidden="1">#REF!</definedName>
    <definedName name="____________lb19" hidden="1">#REF!</definedName>
    <definedName name="____________lb2" hidden="1">#REF!</definedName>
    <definedName name="____________lb20" hidden="1">#REF!</definedName>
    <definedName name="____________lb21" hidden="1">#REF!</definedName>
    <definedName name="____________lb22" hidden="1">#REF!</definedName>
    <definedName name="____________lb23" hidden="1">#REF!</definedName>
    <definedName name="____________lb24" hidden="1">#REF!</definedName>
    <definedName name="____________lb25" hidden="1">#REF!</definedName>
    <definedName name="____________lb27" hidden="1">#REF!</definedName>
    <definedName name="____________lb28" hidden="1">#REF!</definedName>
    <definedName name="____________lb29" hidden="1">#REF!</definedName>
    <definedName name="____________lb3" hidden="1">#REF!</definedName>
    <definedName name="____________lb30" hidden="1">#REF!</definedName>
    <definedName name="____________lb31" hidden="1">#REF!</definedName>
    <definedName name="____________lb32" hidden="1">#REF!</definedName>
    <definedName name="____________lb4" hidden="1">#REF!</definedName>
    <definedName name="____________lb5" hidden="1">#REF!</definedName>
    <definedName name="____________lb6" hidden="1">#REF!</definedName>
    <definedName name="____________lb7" hidden="1">#REF!</definedName>
    <definedName name="____________lb8" hidden="1">#REF!</definedName>
    <definedName name="____________lb9" hidden="1">#REF!</definedName>
    <definedName name="____________lbc1" hidden="1">#REF!</definedName>
    <definedName name="____________lbc10" hidden="1">#REF!</definedName>
    <definedName name="____________lbc11" hidden="1">#REF!</definedName>
    <definedName name="____________lbc12" hidden="1">#REF!</definedName>
    <definedName name="____________lbc13" hidden="1">#REF!</definedName>
    <definedName name="____________lbc14" hidden="1">#REF!</definedName>
    <definedName name="____________lbc15" hidden="1">#REF!</definedName>
    <definedName name="____________lbc16" hidden="1">#REF!</definedName>
    <definedName name="____________lbc17" hidden="1">#REF!</definedName>
    <definedName name="____________lbc18" hidden="1">#REF!</definedName>
    <definedName name="____________lbc19" hidden="1">#REF!</definedName>
    <definedName name="____________lbc2" hidden="1">#REF!</definedName>
    <definedName name="____________lbc20" hidden="1">#REF!</definedName>
    <definedName name="____________lbc21" hidden="1">#REF!</definedName>
    <definedName name="____________lbc22" hidden="1">#REF!</definedName>
    <definedName name="____________lbc23" hidden="1">#REF!</definedName>
    <definedName name="____________lbc24" hidden="1">#REF!</definedName>
    <definedName name="____________lbc25" hidden="1">#REF!</definedName>
    <definedName name="____________lbc26" hidden="1">#REF!</definedName>
    <definedName name="____________lbc27" hidden="1">#REF!</definedName>
    <definedName name="____________lbc28" hidden="1">#REF!</definedName>
    <definedName name="____________lbc29" hidden="1">#REF!</definedName>
    <definedName name="____________lbc3" hidden="1">#REF!</definedName>
    <definedName name="____________lbc31" hidden="1">#REF!</definedName>
    <definedName name="____________lbc32" hidden="1">#REF!</definedName>
    <definedName name="____________lbc4" hidden="1">#REF!</definedName>
    <definedName name="____________lbc5" hidden="1">#REF!</definedName>
    <definedName name="____________lbc6" hidden="1">#REF!</definedName>
    <definedName name="____________lbc7" hidden="1">#REF!</definedName>
    <definedName name="____________lbc8" hidden="1">#REF!</definedName>
    <definedName name="____________lbc9" hidden="1">#REF!</definedName>
    <definedName name="____________ld26" hidden="1">#REF!</definedName>
    <definedName name="____________ld31" hidden="1">#REF!</definedName>
    <definedName name="____________le31" hidden="1">#REF!</definedName>
    <definedName name="____________lf31" hidden="1">#REF!</definedName>
    <definedName name="____________x10" hidden="1">#REF!</definedName>
    <definedName name="____________x11" hidden="1">#REF!</definedName>
    <definedName name="____________x12" hidden="1">#REF!</definedName>
    <definedName name="____________x13" hidden="1">#REF!</definedName>
    <definedName name="____________x14" hidden="1">#REF!</definedName>
    <definedName name="____________x15" hidden="1">#REF!</definedName>
    <definedName name="____________x16" hidden="1">#REF!</definedName>
    <definedName name="____________x17" hidden="1">#REF!</definedName>
    <definedName name="____________x18" hidden="1">#REF!</definedName>
    <definedName name="____________x19" hidden="1">#REF!</definedName>
    <definedName name="____________x20" hidden="1">#REF!</definedName>
    <definedName name="____________x21" hidden="1">#REF!</definedName>
    <definedName name="____________x22" hidden="1">#REF!</definedName>
    <definedName name="____________x23" hidden="1">#REF!</definedName>
    <definedName name="____________x24" hidden="1">#REF!</definedName>
    <definedName name="____________x25" hidden="1">#REF!</definedName>
    <definedName name="____________x28" hidden="1">#REF!</definedName>
    <definedName name="____________x29" hidden="1">#REF!</definedName>
    <definedName name="____________x32" hidden="1">#REF!</definedName>
    <definedName name="____________x4" hidden="1">#REF!</definedName>
    <definedName name="____________x5" hidden="1">#REF!</definedName>
    <definedName name="____________x6" hidden="1">#REF!</definedName>
    <definedName name="____________x7" hidden="1">#REF!</definedName>
    <definedName name="____________x8" hidden="1">#REF!</definedName>
    <definedName name="____________x9" hidden="1">#REF!</definedName>
    <definedName name="___________INV12">#REF!</definedName>
    <definedName name="___________INV13">#REF!</definedName>
    <definedName name="___________inv2">'[1]CONSOL DRE GERAL'!$B$2:$L$99</definedName>
    <definedName name="___________la29" hidden="1">#REF!</definedName>
    <definedName name="___________la3" hidden="1">#REF!</definedName>
    <definedName name="___________la31" hidden="1">#REF!</definedName>
    <definedName name="___________la32" hidden="1">#REF!</definedName>
    <definedName name="___________la4" hidden="1">#REF!</definedName>
    <definedName name="___________la5" hidden="1">#REF!</definedName>
    <definedName name="___________la6" hidden="1">#REF!</definedName>
    <definedName name="___________la7" hidden="1">#REF!</definedName>
    <definedName name="___________la8" hidden="1">#REF!</definedName>
    <definedName name="___________la9" hidden="1">#REF!</definedName>
    <definedName name="___________lb1" hidden="1">#REF!</definedName>
    <definedName name="___________lb10" hidden="1">#REF!</definedName>
    <definedName name="___________lb11" hidden="1">#REF!</definedName>
    <definedName name="___________lb12" hidden="1">#REF!</definedName>
    <definedName name="___________lb13" hidden="1">#REF!</definedName>
    <definedName name="___________lb14" hidden="1">#REF!</definedName>
    <definedName name="___________lb15" hidden="1">#REF!</definedName>
    <definedName name="___________lb16" hidden="1">#REF!</definedName>
    <definedName name="___________lb17" hidden="1">#REF!</definedName>
    <definedName name="___________lb18" hidden="1">#REF!</definedName>
    <definedName name="___________lb19" hidden="1">#REF!</definedName>
    <definedName name="___________lb2" hidden="1">#REF!</definedName>
    <definedName name="___________lb20" hidden="1">#REF!</definedName>
    <definedName name="___________lb21" hidden="1">#REF!</definedName>
    <definedName name="___________lb22" hidden="1">#REF!</definedName>
    <definedName name="___________lb23" hidden="1">#REF!</definedName>
    <definedName name="___________lb24" hidden="1">#REF!</definedName>
    <definedName name="___________lb25" hidden="1">#REF!</definedName>
    <definedName name="___________lb27" hidden="1">#REF!</definedName>
    <definedName name="___________lb28" hidden="1">#REF!</definedName>
    <definedName name="___________lb29" hidden="1">#REF!</definedName>
    <definedName name="___________lb3" hidden="1">#REF!</definedName>
    <definedName name="___________lb30" hidden="1">#REF!</definedName>
    <definedName name="___________lb31" hidden="1">#REF!</definedName>
    <definedName name="___________lb32" hidden="1">#REF!</definedName>
    <definedName name="___________lb4" hidden="1">#REF!</definedName>
    <definedName name="___________lb5" hidden="1">#REF!</definedName>
    <definedName name="___________lb6" hidden="1">#REF!</definedName>
    <definedName name="___________lb7" hidden="1">#REF!</definedName>
    <definedName name="___________lb8" hidden="1">#REF!</definedName>
    <definedName name="___________lb9" hidden="1">#REF!</definedName>
    <definedName name="___________lbc1" hidden="1">#REF!</definedName>
    <definedName name="___________lbc10" hidden="1">#REF!</definedName>
    <definedName name="___________lbc11" hidden="1">#REF!</definedName>
    <definedName name="___________lbc12" hidden="1">#REF!</definedName>
    <definedName name="___________lbc13" hidden="1">#REF!</definedName>
    <definedName name="___________lbc14" hidden="1">#REF!</definedName>
    <definedName name="___________lbc15" hidden="1">#REF!</definedName>
    <definedName name="___________lbc16" hidden="1">#REF!</definedName>
    <definedName name="___________lbc17" hidden="1">#REF!</definedName>
    <definedName name="___________lbc18" hidden="1">#REF!</definedName>
    <definedName name="___________lbc19" hidden="1">#REF!</definedName>
    <definedName name="___________lbc2" hidden="1">#REF!</definedName>
    <definedName name="___________lbc20" hidden="1">#REF!</definedName>
    <definedName name="___________lbc21" hidden="1">#REF!</definedName>
    <definedName name="___________lbc22" hidden="1">#REF!</definedName>
    <definedName name="___________lbc23" hidden="1">#REF!</definedName>
    <definedName name="___________lbc24" hidden="1">#REF!</definedName>
    <definedName name="___________lbc25" hidden="1">#REF!</definedName>
    <definedName name="___________lbc26" hidden="1">#REF!</definedName>
    <definedName name="___________lbc27" hidden="1">#REF!</definedName>
    <definedName name="___________lbc28" hidden="1">#REF!</definedName>
    <definedName name="___________lbc29" hidden="1">#REF!</definedName>
    <definedName name="___________lbc3" hidden="1">#REF!</definedName>
    <definedName name="___________lbc31" hidden="1">#REF!</definedName>
    <definedName name="___________lbc32" hidden="1">#REF!</definedName>
    <definedName name="___________lbc4" hidden="1">#REF!</definedName>
    <definedName name="___________lbc5" hidden="1">#REF!</definedName>
    <definedName name="___________lbc6" hidden="1">#REF!</definedName>
    <definedName name="___________lbc7" hidden="1">#REF!</definedName>
    <definedName name="___________lbc8" hidden="1">#REF!</definedName>
    <definedName name="___________lbc9" hidden="1">#REF!</definedName>
    <definedName name="___________ld26" hidden="1">#REF!</definedName>
    <definedName name="___________ld31" hidden="1">#REF!</definedName>
    <definedName name="___________le31" hidden="1">#REF!</definedName>
    <definedName name="___________lf31" hidden="1">#REF!</definedName>
    <definedName name="___________x10" hidden="1">#REF!</definedName>
    <definedName name="___________x11" hidden="1">#REF!</definedName>
    <definedName name="___________x12" hidden="1">#REF!</definedName>
    <definedName name="___________x13" hidden="1">#REF!</definedName>
    <definedName name="___________x14" hidden="1">#REF!</definedName>
    <definedName name="___________x15" hidden="1">#REF!</definedName>
    <definedName name="___________x16" hidden="1">#REF!</definedName>
    <definedName name="___________x17" hidden="1">#REF!</definedName>
    <definedName name="___________x18" hidden="1">#REF!</definedName>
    <definedName name="___________x19" hidden="1">#REF!</definedName>
    <definedName name="___________x20" hidden="1">#REF!</definedName>
    <definedName name="___________x21" hidden="1">#REF!</definedName>
    <definedName name="___________x22" hidden="1">#REF!</definedName>
    <definedName name="___________x23" hidden="1">#REF!</definedName>
    <definedName name="___________x24" hidden="1">#REF!</definedName>
    <definedName name="___________x25" hidden="1">#REF!</definedName>
    <definedName name="___________x28" hidden="1">#REF!</definedName>
    <definedName name="___________x29" hidden="1">#REF!</definedName>
    <definedName name="___________x32" hidden="1">#REF!</definedName>
    <definedName name="___________x4" hidden="1">#REF!</definedName>
    <definedName name="___________x5" hidden="1">#REF!</definedName>
    <definedName name="___________x6" hidden="1">#REF!</definedName>
    <definedName name="___________x7" hidden="1">#REF!</definedName>
    <definedName name="___________x8" hidden="1">#REF!</definedName>
    <definedName name="___________x9" hidden="1">#REF!</definedName>
    <definedName name="__________INV12">#REF!</definedName>
    <definedName name="__________INV13">#REF!</definedName>
    <definedName name="__________inv2">'[1]CONSOL DRE GERAL'!$B$2:$L$99</definedName>
    <definedName name="__________la29" hidden="1">#REF!</definedName>
    <definedName name="__________la3" hidden="1">#REF!</definedName>
    <definedName name="__________la31" hidden="1">#REF!</definedName>
    <definedName name="__________la32" hidden="1">#REF!</definedName>
    <definedName name="__________la4" hidden="1">#REF!</definedName>
    <definedName name="__________la5" hidden="1">#REF!</definedName>
    <definedName name="__________la6" hidden="1">#REF!</definedName>
    <definedName name="__________la7" hidden="1">#REF!</definedName>
    <definedName name="__________la8" hidden="1">#REF!</definedName>
    <definedName name="__________la9" hidden="1">#REF!</definedName>
    <definedName name="__________lb1" hidden="1">#REF!</definedName>
    <definedName name="__________lb10" hidden="1">#REF!</definedName>
    <definedName name="__________lb11" hidden="1">#REF!</definedName>
    <definedName name="__________lb12" hidden="1">#REF!</definedName>
    <definedName name="__________lb13" hidden="1">#REF!</definedName>
    <definedName name="__________lb14" hidden="1">#REF!</definedName>
    <definedName name="__________lb15" hidden="1">#REF!</definedName>
    <definedName name="__________lb16" hidden="1">#REF!</definedName>
    <definedName name="__________lb17" hidden="1">#REF!</definedName>
    <definedName name="__________lb18" hidden="1">#REF!</definedName>
    <definedName name="__________lb19" hidden="1">#REF!</definedName>
    <definedName name="__________lb2" hidden="1">#REF!</definedName>
    <definedName name="__________lb20" hidden="1">#REF!</definedName>
    <definedName name="__________lb21" hidden="1">#REF!</definedName>
    <definedName name="__________lb22" hidden="1">#REF!</definedName>
    <definedName name="__________lb23" hidden="1">#REF!</definedName>
    <definedName name="__________lb24" hidden="1">#REF!</definedName>
    <definedName name="__________lb25" hidden="1">#REF!</definedName>
    <definedName name="__________lb27" hidden="1">#REF!</definedName>
    <definedName name="__________lb28" hidden="1">#REF!</definedName>
    <definedName name="__________lb29" hidden="1">#REF!</definedName>
    <definedName name="__________lb3" hidden="1">#REF!</definedName>
    <definedName name="__________lb30" hidden="1">#REF!</definedName>
    <definedName name="__________lb31" hidden="1">#REF!</definedName>
    <definedName name="__________lb32" hidden="1">#REF!</definedName>
    <definedName name="__________lb4" hidden="1">#REF!</definedName>
    <definedName name="__________lb5" hidden="1">#REF!</definedName>
    <definedName name="__________lb6" hidden="1">#REF!</definedName>
    <definedName name="__________lb7" hidden="1">#REF!</definedName>
    <definedName name="__________lb8" hidden="1">#REF!</definedName>
    <definedName name="__________lb9" hidden="1">#REF!</definedName>
    <definedName name="__________lbc1" hidden="1">#REF!</definedName>
    <definedName name="__________lbc10" hidden="1">#REF!</definedName>
    <definedName name="__________lbc11" hidden="1">#REF!</definedName>
    <definedName name="__________lbc12" hidden="1">#REF!</definedName>
    <definedName name="__________lbc13" hidden="1">#REF!</definedName>
    <definedName name="__________lbc14" hidden="1">#REF!</definedName>
    <definedName name="__________lbc15" hidden="1">#REF!</definedName>
    <definedName name="__________lbc16" hidden="1">#REF!</definedName>
    <definedName name="__________lbc17" hidden="1">#REF!</definedName>
    <definedName name="__________lbc18" hidden="1">#REF!</definedName>
    <definedName name="__________lbc19" hidden="1">#REF!</definedName>
    <definedName name="__________lbc2" hidden="1">#REF!</definedName>
    <definedName name="__________lbc20" hidden="1">#REF!</definedName>
    <definedName name="__________lbc21" hidden="1">#REF!</definedName>
    <definedName name="__________lbc22" hidden="1">#REF!</definedName>
    <definedName name="__________lbc23" hidden="1">#REF!</definedName>
    <definedName name="__________lbc24" hidden="1">#REF!</definedName>
    <definedName name="__________lbc25" hidden="1">#REF!</definedName>
    <definedName name="__________lbc26" hidden="1">#REF!</definedName>
    <definedName name="__________lbc27" hidden="1">#REF!</definedName>
    <definedName name="__________lbc28" hidden="1">#REF!</definedName>
    <definedName name="__________lbc29" hidden="1">#REF!</definedName>
    <definedName name="__________lbc3" hidden="1">#REF!</definedName>
    <definedName name="__________lbc31" hidden="1">#REF!</definedName>
    <definedName name="__________lbc32" hidden="1">#REF!</definedName>
    <definedName name="__________lbc4" hidden="1">#REF!</definedName>
    <definedName name="__________lbc5" hidden="1">#REF!</definedName>
    <definedName name="__________lbc6" hidden="1">#REF!</definedName>
    <definedName name="__________lbc7" hidden="1">#REF!</definedName>
    <definedName name="__________lbc8" hidden="1">#REF!</definedName>
    <definedName name="__________lbc9" hidden="1">#REF!</definedName>
    <definedName name="__________ld26" hidden="1">#REF!</definedName>
    <definedName name="__________ld31" hidden="1">#REF!</definedName>
    <definedName name="__________le31" hidden="1">#REF!</definedName>
    <definedName name="__________lf31" hidden="1">#REF!</definedName>
    <definedName name="__________x10" hidden="1">#REF!</definedName>
    <definedName name="__________x11" hidden="1">#REF!</definedName>
    <definedName name="__________x12" hidden="1">#REF!</definedName>
    <definedName name="__________x13" hidden="1">#REF!</definedName>
    <definedName name="__________x14" hidden="1">#REF!</definedName>
    <definedName name="__________x15" hidden="1">#REF!</definedName>
    <definedName name="__________x16" hidden="1">#REF!</definedName>
    <definedName name="__________x17" hidden="1">#REF!</definedName>
    <definedName name="__________x18" hidden="1">#REF!</definedName>
    <definedName name="__________x19" hidden="1">#REF!</definedName>
    <definedName name="__________x20" hidden="1">#REF!</definedName>
    <definedName name="__________x21" hidden="1">#REF!</definedName>
    <definedName name="__________x22" hidden="1">#REF!</definedName>
    <definedName name="__________x23" hidden="1">#REF!</definedName>
    <definedName name="__________x24" hidden="1">#REF!</definedName>
    <definedName name="__________x25" hidden="1">#REF!</definedName>
    <definedName name="__________x28" hidden="1">#REF!</definedName>
    <definedName name="__________x29" hidden="1">#REF!</definedName>
    <definedName name="__________x32" hidden="1">#REF!</definedName>
    <definedName name="__________x4" hidden="1">#REF!</definedName>
    <definedName name="__________x5" hidden="1">#REF!</definedName>
    <definedName name="__________x6" hidden="1">#REF!</definedName>
    <definedName name="__________x7" hidden="1">#REF!</definedName>
    <definedName name="__________x8" hidden="1">#REF!</definedName>
    <definedName name="__________x9" hidden="1">#REF!</definedName>
    <definedName name="_________INV12">#REF!</definedName>
    <definedName name="_________INV13">#REF!</definedName>
    <definedName name="_________inv2">'[1]CONSOL DRE GERAL'!$B$2:$L$99</definedName>
    <definedName name="_________la29" hidden="1">#REF!</definedName>
    <definedName name="_________la3" hidden="1">#REF!</definedName>
    <definedName name="_________la31" hidden="1">#REF!</definedName>
    <definedName name="_________la32" hidden="1">#REF!</definedName>
    <definedName name="_________la4" hidden="1">#REF!</definedName>
    <definedName name="_________la5" hidden="1">#REF!</definedName>
    <definedName name="_________la6" hidden="1">#REF!</definedName>
    <definedName name="_________la7" hidden="1">#REF!</definedName>
    <definedName name="_________la8" hidden="1">#REF!</definedName>
    <definedName name="_________la9" hidden="1">#REF!</definedName>
    <definedName name="_________lb1" hidden="1">#REF!</definedName>
    <definedName name="_________lb10" hidden="1">#REF!</definedName>
    <definedName name="_________lb11" hidden="1">#REF!</definedName>
    <definedName name="_________lb12" hidden="1">#REF!</definedName>
    <definedName name="_________lb13" hidden="1">#REF!</definedName>
    <definedName name="_________lb14" hidden="1">#REF!</definedName>
    <definedName name="_________lb15" hidden="1">#REF!</definedName>
    <definedName name="_________lb16" hidden="1">#REF!</definedName>
    <definedName name="_________lb17" hidden="1">#REF!</definedName>
    <definedName name="_________lb18" hidden="1">#REF!</definedName>
    <definedName name="_________lb19" hidden="1">#REF!</definedName>
    <definedName name="_________lb2" hidden="1">#REF!</definedName>
    <definedName name="_________lb20" hidden="1">#REF!</definedName>
    <definedName name="_________lb21" hidden="1">#REF!</definedName>
    <definedName name="_________lb22" hidden="1">#REF!</definedName>
    <definedName name="_________lb23" hidden="1">#REF!</definedName>
    <definedName name="_________lb24" hidden="1">#REF!</definedName>
    <definedName name="_________lb25" hidden="1">#REF!</definedName>
    <definedName name="_________lb27" hidden="1">#REF!</definedName>
    <definedName name="_________lb28" hidden="1">#REF!</definedName>
    <definedName name="_________lb29" hidden="1">#REF!</definedName>
    <definedName name="_________lb3" hidden="1">#REF!</definedName>
    <definedName name="_________lb30" hidden="1">#REF!</definedName>
    <definedName name="_________lb31" hidden="1">#REF!</definedName>
    <definedName name="_________lb32" hidden="1">#REF!</definedName>
    <definedName name="_________lb4" hidden="1">#REF!</definedName>
    <definedName name="_________lb5" hidden="1">#REF!</definedName>
    <definedName name="_________lb6" hidden="1">#REF!</definedName>
    <definedName name="_________lb7" hidden="1">#REF!</definedName>
    <definedName name="_________lb8" hidden="1">#REF!</definedName>
    <definedName name="_________lb9" hidden="1">#REF!</definedName>
    <definedName name="_________lbc1" hidden="1">#REF!</definedName>
    <definedName name="_________lbc10" hidden="1">#REF!</definedName>
    <definedName name="_________lbc11" hidden="1">#REF!</definedName>
    <definedName name="_________lbc12" hidden="1">#REF!</definedName>
    <definedName name="_________lbc13" hidden="1">#REF!</definedName>
    <definedName name="_________lbc14" hidden="1">#REF!</definedName>
    <definedName name="_________lbc15" hidden="1">#REF!</definedName>
    <definedName name="_________lbc16" hidden="1">#REF!</definedName>
    <definedName name="_________lbc17" hidden="1">#REF!</definedName>
    <definedName name="_________lbc18" hidden="1">#REF!</definedName>
    <definedName name="_________lbc19" hidden="1">#REF!</definedName>
    <definedName name="_________lbc2" hidden="1">#REF!</definedName>
    <definedName name="_________lbc20" hidden="1">#REF!</definedName>
    <definedName name="_________lbc21" hidden="1">#REF!</definedName>
    <definedName name="_________lbc22" hidden="1">#REF!</definedName>
    <definedName name="_________lbc23" hidden="1">#REF!</definedName>
    <definedName name="_________lbc24" hidden="1">#REF!</definedName>
    <definedName name="_________lbc25" hidden="1">#REF!</definedName>
    <definedName name="_________lbc26" hidden="1">#REF!</definedName>
    <definedName name="_________lbc27" hidden="1">#REF!</definedName>
    <definedName name="_________lbc28" hidden="1">#REF!</definedName>
    <definedName name="_________lbc29" hidden="1">#REF!</definedName>
    <definedName name="_________lbc3" hidden="1">#REF!</definedName>
    <definedName name="_________lbc31" hidden="1">#REF!</definedName>
    <definedName name="_________lbc32" hidden="1">#REF!</definedName>
    <definedName name="_________lbc4" hidden="1">#REF!</definedName>
    <definedName name="_________lbc5" hidden="1">#REF!</definedName>
    <definedName name="_________lbc6" hidden="1">#REF!</definedName>
    <definedName name="_________lbc7" hidden="1">#REF!</definedName>
    <definedName name="_________lbc8" hidden="1">#REF!</definedName>
    <definedName name="_________lbc9" hidden="1">#REF!</definedName>
    <definedName name="_________ld26" hidden="1">#REF!</definedName>
    <definedName name="_________ld31" hidden="1">#REF!</definedName>
    <definedName name="_________le31" hidden="1">#REF!</definedName>
    <definedName name="_________lf31" hidden="1">#REF!</definedName>
    <definedName name="_________x10" hidden="1">#REF!</definedName>
    <definedName name="_________x11" hidden="1">#REF!</definedName>
    <definedName name="_________x12" hidden="1">#REF!</definedName>
    <definedName name="_________x13" hidden="1">#REF!</definedName>
    <definedName name="_________x14" hidden="1">#REF!</definedName>
    <definedName name="_________x15" hidden="1">#REF!</definedName>
    <definedName name="_________x16" hidden="1">#REF!</definedName>
    <definedName name="_________x17" hidden="1">#REF!</definedName>
    <definedName name="_________x18" hidden="1">#REF!</definedName>
    <definedName name="_________x19" hidden="1">#REF!</definedName>
    <definedName name="_________x20" hidden="1">#REF!</definedName>
    <definedName name="_________x21" hidden="1">#REF!</definedName>
    <definedName name="_________x22" hidden="1">#REF!</definedName>
    <definedName name="_________x23" hidden="1">#REF!</definedName>
    <definedName name="_________x24" hidden="1">#REF!</definedName>
    <definedName name="_________x25" hidden="1">#REF!</definedName>
    <definedName name="_________x28" hidden="1">#REF!</definedName>
    <definedName name="_________x29" hidden="1">#REF!</definedName>
    <definedName name="_________x32" hidden="1">#REF!</definedName>
    <definedName name="_________x4" hidden="1">#REF!</definedName>
    <definedName name="_________x5" hidden="1">#REF!</definedName>
    <definedName name="_________x6" hidden="1">#REF!</definedName>
    <definedName name="_________x7" hidden="1">#REF!</definedName>
    <definedName name="_________x8" hidden="1">#REF!</definedName>
    <definedName name="_________x9" hidden="1">#REF!</definedName>
    <definedName name="________INV12">#REF!</definedName>
    <definedName name="________INV13">#REF!</definedName>
    <definedName name="________inv2">'[1]CONSOL DRE GERAL'!$B$2:$L$99</definedName>
    <definedName name="________la29" hidden="1">#REF!</definedName>
    <definedName name="________la3" hidden="1">#REF!</definedName>
    <definedName name="________la31" hidden="1">#REF!</definedName>
    <definedName name="________la32" hidden="1">#REF!</definedName>
    <definedName name="________la4" hidden="1">#REF!</definedName>
    <definedName name="________la5" hidden="1">#REF!</definedName>
    <definedName name="________la6" hidden="1">#REF!</definedName>
    <definedName name="________la7" hidden="1">#REF!</definedName>
    <definedName name="________la8" hidden="1">#REF!</definedName>
    <definedName name="________la9" hidden="1">#REF!</definedName>
    <definedName name="________lb1" hidden="1">#REF!</definedName>
    <definedName name="________lb10" hidden="1">#REF!</definedName>
    <definedName name="________lb11" hidden="1">#REF!</definedName>
    <definedName name="________lb12" hidden="1">#REF!</definedName>
    <definedName name="________lb13" hidden="1">#REF!</definedName>
    <definedName name="________lb14" hidden="1">#REF!</definedName>
    <definedName name="________lb15" hidden="1">#REF!</definedName>
    <definedName name="________lb16" hidden="1">#REF!</definedName>
    <definedName name="________lb17" hidden="1">#REF!</definedName>
    <definedName name="________lb18" hidden="1">#REF!</definedName>
    <definedName name="________lb19" hidden="1">#REF!</definedName>
    <definedName name="________lb2" hidden="1">#REF!</definedName>
    <definedName name="________lb20" hidden="1">#REF!</definedName>
    <definedName name="________lb21" hidden="1">#REF!</definedName>
    <definedName name="________lb22" hidden="1">#REF!</definedName>
    <definedName name="________lb23" hidden="1">#REF!</definedName>
    <definedName name="________lb24" hidden="1">#REF!</definedName>
    <definedName name="________lb25" hidden="1">#REF!</definedName>
    <definedName name="________lb27" hidden="1">#REF!</definedName>
    <definedName name="________lb28" hidden="1">#REF!</definedName>
    <definedName name="________lb29" hidden="1">#REF!</definedName>
    <definedName name="________lb3" hidden="1">#REF!</definedName>
    <definedName name="________lb30" hidden="1">#REF!</definedName>
    <definedName name="________lb31" hidden="1">#REF!</definedName>
    <definedName name="________lb32" hidden="1">#REF!</definedName>
    <definedName name="________lb4" hidden="1">#REF!</definedName>
    <definedName name="________lb5" hidden="1">#REF!</definedName>
    <definedName name="________lb6" hidden="1">#REF!</definedName>
    <definedName name="________lb7" hidden="1">#REF!</definedName>
    <definedName name="________lb8" hidden="1">#REF!</definedName>
    <definedName name="________lb9" hidden="1">#REF!</definedName>
    <definedName name="________lbc1" hidden="1">#REF!</definedName>
    <definedName name="________lbc10" hidden="1">#REF!</definedName>
    <definedName name="________lbc11" hidden="1">#REF!</definedName>
    <definedName name="________lbc12" hidden="1">#REF!</definedName>
    <definedName name="________lbc13" hidden="1">#REF!</definedName>
    <definedName name="________lbc14" hidden="1">#REF!</definedName>
    <definedName name="________lbc15" hidden="1">#REF!</definedName>
    <definedName name="________lbc16" hidden="1">#REF!</definedName>
    <definedName name="________lbc17" hidden="1">#REF!</definedName>
    <definedName name="________lbc18" hidden="1">#REF!</definedName>
    <definedName name="________lbc19" hidden="1">#REF!</definedName>
    <definedName name="________lbc2" hidden="1">#REF!</definedName>
    <definedName name="________lbc20" hidden="1">#REF!</definedName>
    <definedName name="________lbc21" hidden="1">#REF!</definedName>
    <definedName name="________lbc22" hidden="1">#REF!</definedName>
    <definedName name="________lbc23" hidden="1">#REF!</definedName>
    <definedName name="________lbc24" hidden="1">#REF!</definedName>
    <definedName name="________lbc25" hidden="1">#REF!</definedName>
    <definedName name="________lbc26" hidden="1">#REF!</definedName>
    <definedName name="________lbc27" hidden="1">#REF!</definedName>
    <definedName name="________lbc28" hidden="1">#REF!</definedName>
    <definedName name="________lbc29" hidden="1">#REF!</definedName>
    <definedName name="________lbc3" hidden="1">#REF!</definedName>
    <definedName name="________lbc31" hidden="1">#REF!</definedName>
    <definedName name="________lbc32" hidden="1">#REF!</definedName>
    <definedName name="________lbc4" hidden="1">#REF!</definedName>
    <definedName name="________lbc5" hidden="1">#REF!</definedName>
    <definedName name="________lbc6" hidden="1">#REF!</definedName>
    <definedName name="________lbc7" hidden="1">#REF!</definedName>
    <definedName name="________lbc8" hidden="1">#REF!</definedName>
    <definedName name="________lbc9" hidden="1">#REF!</definedName>
    <definedName name="________ld26" hidden="1">#REF!</definedName>
    <definedName name="________ld31" hidden="1">#REF!</definedName>
    <definedName name="________le31" hidden="1">#REF!</definedName>
    <definedName name="________lf31" hidden="1">#REF!</definedName>
    <definedName name="________x10" hidden="1">#REF!</definedName>
    <definedName name="________x11" hidden="1">#REF!</definedName>
    <definedName name="________x12" hidden="1">#REF!</definedName>
    <definedName name="________x13" hidden="1">#REF!</definedName>
    <definedName name="________x14" hidden="1">#REF!</definedName>
    <definedName name="________x15" hidden="1">#REF!</definedName>
    <definedName name="________x16" hidden="1">#REF!</definedName>
    <definedName name="________x17" hidden="1">#REF!</definedName>
    <definedName name="________x18" hidden="1">#REF!</definedName>
    <definedName name="________x19" hidden="1">#REF!</definedName>
    <definedName name="________x20" hidden="1">#REF!</definedName>
    <definedName name="________x21" hidden="1">#REF!</definedName>
    <definedName name="________x22" hidden="1">#REF!</definedName>
    <definedName name="________x23" hidden="1">#REF!</definedName>
    <definedName name="________x24" hidden="1">#REF!</definedName>
    <definedName name="________x25" hidden="1">#REF!</definedName>
    <definedName name="________x28" hidden="1">#REF!</definedName>
    <definedName name="________x29" hidden="1">#REF!</definedName>
    <definedName name="________x32" hidden="1">#REF!</definedName>
    <definedName name="________x4" hidden="1">#REF!</definedName>
    <definedName name="________x5" hidden="1">#REF!</definedName>
    <definedName name="________x6" hidden="1">#REF!</definedName>
    <definedName name="________x7" hidden="1">#REF!</definedName>
    <definedName name="________x8" hidden="1">#REF!</definedName>
    <definedName name="________x9" hidden="1">#REF!</definedName>
    <definedName name="_______INV12">#REF!</definedName>
    <definedName name="_______INV13">#REF!</definedName>
    <definedName name="_______inv2">'[1]CONSOL DRE GERAL'!$B$2:$L$99</definedName>
    <definedName name="_______la29" hidden="1">#REF!</definedName>
    <definedName name="_______la3" hidden="1">#REF!</definedName>
    <definedName name="_______la31" hidden="1">#REF!</definedName>
    <definedName name="_______la32" hidden="1">#REF!</definedName>
    <definedName name="_______la4" hidden="1">#REF!</definedName>
    <definedName name="_______la5" hidden="1">#REF!</definedName>
    <definedName name="_______la6" hidden="1">#REF!</definedName>
    <definedName name="_______la7" hidden="1">#REF!</definedName>
    <definedName name="_______la8" hidden="1">#REF!</definedName>
    <definedName name="_______la9" hidden="1">#REF!</definedName>
    <definedName name="_______lb1" hidden="1">#REF!</definedName>
    <definedName name="_______lb10" hidden="1">#REF!</definedName>
    <definedName name="_______lb11" hidden="1">#REF!</definedName>
    <definedName name="_______lb12" hidden="1">#REF!</definedName>
    <definedName name="_______lb13" hidden="1">#REF!</definedName>
    <definedName name="_______lb14" hidden="1">#REF!</definedName>
    <definedName name="_______lb15" hidden="1">#REF!</definedName>
    <definedName name="_______lb16" hidden="1">#REF!</definedName>
    <definedName name="_______lb17" hidden="1">#REF!</definedName>
    <definedName name="_______lb18" hidden="1">#REF!</definedName>
    <definedName name="_______lb19" hidden="1">#REF!</definedName>
    <definedName name="_______lb2" hidden="1">#REF!</definedName>
    <definedName name="_______lb20" hidden="1">#REF!</definedName>
    <definedName name="_______lb21" hidden="1">#REF!</definedName>
    <definedName name="_______lb22" hidden="1">#REF!</definedName>
    <definedName name="_______lb23" hidden="1">#REF!</definedName>
    <definedName name="_______lb24" hidden="1">#REF!</definedName>
    <definedName name="_______lb25" hidden="1">#REF!</definedName>
    <definedName name="_______lb27" hidden="1">#REF!</definedName>
    <definedName name="_______lb28" hidden="1">#REF!</definedName>
    <definedName name="_______lb29" hidden="1">#REF!</definedName>
    <definedName name="_______lb3" hidden="1">#REF!</definedName>
    <definedName name="_______lb30" hidden="1">#REF!</definedName>
    <definedName name="_______lb31" hidden="1">#REF!</definedName>
    <definedName name="_______lb32" hidden="1">#REF!</definedName>
    <definedName name="_______lb4" hidden="1">#REF!</definedName>
    <definedName name="_______lb5" hidden="1">#REF!</definedName>
    <definedName name="_______lb6" hidden="1">#REF!</definedName>
    <definedName name="_______lb7" hidden="1">#REF!</definedName>
    <definedName name="_______lb8" hidden="1">#REF!</definedName>
    <definedName name="_______lb9" hidden="1">#REF!</definedName>
    <definedName name="_______lbc1" hidden="1">#REF!</definedName>
    <definedName name="_______lbc10" hidden="1">#REF!</definedName>
    <definedName name="_______lbc11" hidden="1">#REF!</definedName>
    <definedName name="_______lbc12" hidden="1">#REF!</definedName>
    <definedName name="_______lbc13" hidden="1">#REF!</definedName>
    <definedName name="_______lbc14" hidden="1">#REF!</definedName>
    <definedName name="_______lbc15" hidden="1">#REF!</definedName>
    <definedName name="_______lbc16" hidden="1">#REF!</definedName>
    <definedName name="_______lbc17" hidden="1">#REF!</definedName>
    <definedName name="_______lbc18" hidden="1">#REF!</definedName>
    <definedName name="_______lbc19" hidden="1">#REF!</definedName>
    <definedName name="_______lbc2" hidden="1">#REF!</definedName>
    <definedName name="_______lbc20" hidden="1">#REF!</definedName>
    <definedName name="_______lbc21" hidden="1">#REF!</definedName>
    <definedName name="_______lbc22" hidden="1">#REF!</definedName>
    <definedName name="_______lbc23" hidden="1">#REF!</definedName>
    <definedName name="_______lbc24" hidden="1">#REF!</definedName>
    <definedName name="_______lbc25" hidden="1">#REF!</definedName>
    <definedName name="_______lbc26" hidden="1">#REF!</definedName>
    <definedName name="_______lbc27" hidden="1">#REF!</definedName>
    <definedName name="_______lbc28" hidden="1">#REF!</definedName>
    <definedName name="_______lbc29" hidden="1">#REF!</definedName>
    <definedName name="_______lbc3" hidden="1">#REF!</definedName>
    <definedName name="_______lbc31" hidden="1">#REF!</definedName>
    <definedName name="_______lbc32" hidden="1">#REF!</definedName>
    <definedName name="_______lbc4" hidden="1">#REF!</definedName>
    <definedName name="_______lbc5" hidden="1">#REF!</definedName>
    <definedName name="_______lbc6" hidden="1">#REF!</definedName>
    <definedName name="_______lbc7" hidden="1">#REF!</definedName>
    <definedName name="_______lbc8" hidden="1">#REF!</definedName>
    <definedName name="_______lbc9" hidden="1">#REF!</definedName>
    <definedName name="_______ld26" hidden="1">#REF!</definedName>
    <definedName name="_______ld31" hidden="1">#REF!</definedName>
    <definedName name="_______le31" hidden="1">#REF!</definedName>
    <definedName name="_______lf31" hidden="1">#REF!</definedName>
    <definedName name="_______x10" hidden="1">#REF!</definedName>
    <definedName name="_______x11" hidden="1">#REF!</definedName>
    <definedName name="_______x12" hidden="1">#REF!</definedName>
    <definedName name="_______x13" hidden="1">#REF!</definedName>
    <definedName name="_______x14" hidden="1">#REF!</definedName>
    <definedName name="_______x15" hidden="1">#REF!</definedName>
    <definedName name="_______x16" hidden="1">#REF!</definedName>
    <definedName name="_______x17" hidden="1">#REF!</definedName>
    <definedName name="_______x18" hidden="1">#REF!</definedName>
    <definedName name="_______x19" hidden="1">#REF!</definedName>
    <definedName name="_______x20" hidden="1">#REF!</definedName>
    <definedName name="_______x21" hidden="1">#REF!</definedName>
    <definedName name="_______x22" hidden="1">#REF!</definedName>
    <definedName name="_______x23" hidden="1">#REF!</definedName>
    <definedName name="_______x24" hidden="1">#REF!</definedName>
    <definedName name="_______x25" hidden="1">#REF!</definedName>
    <definedName name="_______x28" hidden="1">#REF!</definedName>
    <definedName name="_______x29" hidden="1">#REF!</definedName>
    <definedName name="_______x32" hidden="1">#REF!</definedName>
    <definedName name="_______x4" hidden="1">#REF!</definedName>
    <definedName name="_______x5" hidden="1">#REF!</definedName>
    <definedName name="_______x6" hidden="1">#REF!</definedName>
    <definedName name="_______x7" hidden="1">#REF!</definedName>
    <definedName name="_______x8" hidden="1">#REF!</definedName>
    <definedName name="_______x9" hidden="1">#REF!</definedName>
    <definedName name="______INV12">#REF!</definedName>
    <definedName name="______INV13">#REF!</definedName>
    <definedName name="______inv2">'[1]CONSOL DRE GERAL'!$B$2:$L$99</definedName>
    <definedName name="______la29" hidden="1">#REF!</definedName>
    <definedName name="______la3" hidden="1">#REF!</definedName>
    <definedName name="______la31" hidden="1">#REF!</definedName>
    <definedName name="______la32" hidden="1">#REF!</definedName>
    <definedName name="______la4" hidden="1">#REF!</definedName>
    <definedName name="______la5" hidden="1">#REF!</definedName>
    <definedName name="______la6" hidden="1">#REF!</definedName>
    <definedName name="______la7" hidden="1">#REF!</definedName>
    <definedName name="______la8" hidden="1">#REF!</definedName>
    <definedName name="______la9" hidden="1">#REF!</definedName>
    <definedName name="______lb1" hidden="1">#REF!</definedName>
    <definedName name="______lb10" hidden="1">#REF!</definedName>
    <definedName name="______lb11" hidden="1">#REF!</definedName>
    <definedName name="______lb12" hidden="1">#REF!</definedName>
    <definedName name="______lb13" hidden="1">#REF!</definedName>
    <definedName name="______lb14" hidden="1">#REF!</definedName>
    <definedName name="______lb15" hidden="1">#REF!</definedName>
    <definedName name="______lb16" hidden="1">#REF!</definedName>
    <definedName name="______lb17" hidden="1">#REF!</definedName>
    <definedName name="______lb18" hidden="1">#REF!</definedName>
    <definedName name="______lb19" hidden="1">#REF!</definedName>
    <definedName name="______lb2" hidden="1">#REF!</definedName>
    <definedName name="______lb20" hidden="1">#REF!</definedName>
    <definedName name="______lb21" hidden="1">#REF!</definedName>
    <definedName name="______lb22" hidden="1">#REF!</definedName>
    <definedName name="______lb23" hidden="1">#REF!</definedName>
    <definedName name="______lb24" hidden="1">#REF!</definedName>
    <definedName name="______lb25" hidden="1">#REF!</definedName>
    <definedName name="______lb27" hidden="1">#REF!</definedName>
    <definedName name="______lb28" hidden="1">#REF!</definedName>
    <definedName name="______lb29" hidden="1">#REF!</definedName>
    <definedName name="______lb3" hidden="1">#REF!</definedName>
    <definedName name="______lb30" hidden="1">#REF!</definedName>
    <definedName name="______lb31" hidden="1">#REF!</definedName>
    <definedName name="______lb32" hidden="1">#REF!</definedName>
    <definedName name="______lb4" hidden="1">#REF!</definedName>
    <definedName name="______lb5" hidden="1">#REF!</definedName>
    <definedName name="______lb6" hidden="1">#REF!</definedName>
    <definedName name="______lb7" hidden="1">#REF!</definedName>
    <definedName name="______lb8" hidden="1">#REF!</definedName>
    <definedName name="______lb9" hidden="1">#REF!</definedName>
    <definedName name="______lbc1" hidden="1">#REF!</definedName>
    <definedName name="______lbc10" hidden="1">#REF!</definedName>
    <definedName name="______lbc11" hidden="1">#REF!</definedName>
    <definedName name="______lbc12" hidden="1">#REF!</definedName>
    <definedName name="______lbc13" hidden="1">#REF!</definedName>
    <definedName name="______lbc14" hidden="1">#REF!</definedName>
    <definedName name="______lbc15" hidden="1">#REF!</definedName>
    <definedName name="______lbc16" hidden="1">#REF!</definedName>
    <definedName name="______lbc17" hidden="1">#REF!</definedName>
    <definedName name="______lbc18" hidden="1">#REF!</definedName>
    <definedName name="______lbc19" hidden="1">#REF!</definedName>
    <definedName name="______lbc2" hidden="1">#REF!</definedName>
    <definedName name="______lbc20" hidden="1">#REF!</definedName>
    <definedName name="______lbc21" hidden="1">#REF!</definedName>
    <definedName name="______lbc22" hidden="1">#REF!</definedName>
    <definedName name="______lbc23" hidden="1">#REF!</definedName>
    <definedName name="______lbc24" hidden="1">#REF!</definedName>
    <definedName name="______lbc25" hidden="1">#REF!</definedName>
    <definedName name="______lbc26" hidden="1">#REF!</definedName>
    <definedName name="______lbc27" hidden="1">#REF!</definedName>
    <definedName name="______lbc28" hidden="1">#REF!</definedName>
    <definedName name="______lbc29" hidden="1">#REF!</definedName>
    <definedName name="______lbc3" hidden="1">#REF!</definedName>
    <definedName name="______lbc31" hidden="1">#REF!</definedName>
    <definedName name="______lbc32" hidden="1">#REF!</definedName>
    <definedName name="______lbc4" hidden="1">#REF!</definedName>
    <definedName name="______lbc5" hidden="1">#REF!</definedName>
    <definedName name="______lbc6" hidden="1">#REF!</definedName>
    <definedName name="______lbc7" hidden="1">#REF!</definedName>
    <definedName name="______lbc8" hidden="1">#REF!</definedName>
    <definedName name="______lbc9" hidden="1">#REF!</definedName>
    <definedName name="______ld26" hidden="1">#REF!</definedName>
    <definedName name="______ld31" hidden="1">#REF!</definedName>
    <definedName name="______le31" hidden="1">#REF!</definedName>
    <definedName name="______lf31" hidden="1">#REF!</definedName>
    <definedName name="______x10" hidden="1">#REF!</definedName>
    <definedName name="______x11" hidden="1">#REF!</definedName>
    <definedName name="______x12" hidden="1">#REF!</definedName>
    <definedName name="______x13" hidden="1">#REF!</definedName>
    <definedName name="______x14" hidden="1">#REF!</definedName>
    <definedName name="______x15" hidden="1">#REF!</definedName>
    <definedName name="______x16" hidden="1">#REF!</definedName>
    <definedName name="______x17" hidden="1">#REF!</definedName>
    <definedName name="______x18" hidden="1">#REF!</definedName>
    <definedName name="______x19" hidden="1">#REF!</definedName>
    <definedName name="______x20" hidden="1">#REF!</definedName>
    <definedName name="______x21" hidden="1">#REF!</definedName>
    <definedName name="______x22" hidden="1">#REF!</definedName>
    <definedName name="______x23" hidden="1">#REF!</definedName>
    <definedName name="______x24" hidden="1">#REF!</definedName>
    <definedName name="______x25" hidden="1">#REF!</definedName>
    <definedName name="______x28" hidden="1">#REF!</definedName>
    <definedName name="______x29" hidden="1">#REF!</definedName>
    <definedName name="______x32" hidden="1">#REF!</definedName>
    <definedName name="______x4" hidden="1">#REF!</definedName>
    <definedName name="______x5" hidden="1">#REF!</definedName>
    <definedName name="______x6" hidden="1">#REF!</definedName>
    <definedName name="______x7" hidden="1">#REF!</definedName>
    <definedName name="______x8" hidden="1">#REF!</definedName>
    <definedName name="______x9" hidden="1">#REF!</definedName>
    <definedName name="_____INV12">#REF!</definedName>
    <definedName name="_____INV13">#REF!</definedName>
    <definedName name="_____inv2">'[1]CONSOL DRE GERAL'!$B$2:$L$99</definedName>
    <definedName name="_____la29" hidden="1">#REF!</definedName>
    <definedName name="_____la3" hidden="1">#REF!</definedName>
    <definedName name="_____la31" hidden="1">#REF!</definedName>
    <definedName name="_____la32" hidden="1">#REF!</definedName>
    <definedName name="_____la4" hidden="1">#REF!</definedName>
    <definedName name="_____la5" hidden="1">#REF!</definedName>
    <definedName name="_____la6" hidden="1">#REF!</definedName>
    <definedName name="_____la7" hidden="1">#REF!</definedName>
    <definedName name="_____la8" hidden="1">#REF!</definedName>
    <definedName name="_____la9" hidden="1">#REF!</definedName>
    <definedName name="_____lb1" hidden="1">#REF!</definedName>
    <definedName name="_____lb10" hidden="1">#REF!</definedName>
    <definedName name="_____lb11" hidden="1">#REF!</definedName>
    <definedName name="_____lb12" hidden="1">#REF!</definedName>
    <definedName name="_____lb13" hidden="1">#REF!</definedName>
    <definedName name="_____lb14" hidden="1">#REF!</definedName>
    <definedName name="_____lb15" hidden="1">#REF!</definedName>
    <definedName name="_____lb16" hidden="1">#REF!</definedName>
    <definedName name="_____lb17" hidden="1">#REF!</definedName>
    <definedName name="_____lb18" hidden="1">#REF!</definedName>
    <definedName name="_____lb19" hidden="1">#REF!</definedName>
    <definedName name="_____lb2" hidden="1">#REF!</definedName>
    <definedName name="_____lb20" hidden="1">#REF!</definedName>
    <definedName name="_____lb21" hidden="1">#REF!</definedName>
    <definedName name="_____lb22" hidden="1">#REF!</definedName>
    <definedName name="_____lb23" hidden="1">#REF!</definedName>
    <definedName name="_____lb24" hidden="1">#REF!</definedName>
    <definedName name="_____lb25" hidden="1">#REF!</definedName>
    <definedName name="_____lb27" hidden="1">#REF!</definedName>
    <definedName name="_____lb28" hidden="1">#REF!</definedName>
    <definedName name="_____lb29" hidden="1">#REF!</definedName>
    <definedName name="_____lb3" hidden="1">#REF!</definedName>
    <definedName name="_____lb30" hidden="1">#REF!</definedName>
    <definedName name="_____lb31" hidden="1">#REF!</definedName>
    <definedName name="_____lb32" hidden="1">#REF!</definedName>
    <definedName name="_____lb4" hidden="1">#REF!</definedName>
    <definedName name="_____lb5" hidden="1">#REF!</definedName>
    <definedName name="_____lb6" hidden="1">#REF!</definedName>
    <definedName name="_____lb7" hidden="1">#REF!</definedName>
    <definedName name="_____lb8" hidden="1">#REF!</definedName>
    <definedName name="_____lb9" hidden="1">#REF!</definedName>
    <definedName name="_____lbc1" hidden="1">#REF!</definedName>
    <definedName name="_____lbc10" hidden="1">#REF!</definedName>
    <definedName name="_____lbc11" hidden="1">#REF!</definedName>
    <definedName name="_____lbc12" hidden="1">#REF!</definedName>
    <definedName name="_____lbc13" hidden="1">#REF!</definedName>
    <definedName name="_____lbc14" hidden="1">#REF!</definedName>
    <definedName name="_____lbc15" hidden="1">#REF!</definedName>
    <definedName name="_____lbc16" hidden="1">#REF!</definedName>
    <definedName name="_____lbc17" hidden="1">#REF!</definedName>
    <definedName name="_____lbc18" hidden="1">#REF!</definedName>
    <definedName name="_____lbc19" hidden="1">#REF!</definedName>
    <definedName name="_____lbc2" hidden="1">#REF!</definedName>
    <definedName name="_____lbc20" hidden="1">#REF!</definedName>
    <definedName name="_____lbc21" hidden="1">#REF!</definedName>
    <definedName name="_____lbc22" hidden="1">#REF!</definedName>
    <definedName name="_____lbc23" hidden="1">#REF!</definedName>
    <definedName name="_____lbc24" hidden="1">#REF!</definedName>
    <definedName name="_____lbc25" hidden="1">#REF!</definedName>
    <definedName name="_____lbc26" hidden="1">#REF!</definedName>
    <definedName name="_____lbc27" hidden="1">#REF!</definedName>
    <definedName name="_____lbc28" hidden="1">#REF!</definedName>
    <definedName name="_____lbc29" hidden="1">#REF!</definedName>
    <definedName name="_____lbc3" hidden="1">#REF!</definedName>
    <definedName name="_____lbc31" hidden="1">#REF!</definedName>
    <definedName name="_____lbc32" hidden="1">#REF!</definedName>
    <definedName name="_____lbc4" hidden="1">#REF!</definedName>
    <definedName name="_____lbc5" hidden="1">#REF!</definedName>
    <definedName name="_____lbc6" hidden="1">#REF!</definedName>
    <definedName name="_____lbc7" hidden="1">#REF!</definedName>
    <definedName name="_____lbc8" hidden="1">#REF!</definedName>
    <definedName name="_____lbc9" hidden="1">#REF!</definedName>
    <definedName name="_____ld26" hidden="1">#REF!</definedName>
    <definedName name="_____ld31" hidden="1">#REF!</definedName>
    <definedName name="_____le31" hidden="1">#REF!</definedName>
    <definedName name="_____lf31" hidden="1">#REF!</definedName>
    <definedName name="_____x10" hidden="1">#REF!</definedName>
    <definedName name="_____x11" hidden="1">#REF!</definedName>
    <definedName name="_____x12" hidden="1">#REF!</definedName>
    <definedName name="_____x13" hidden="1">#REF!</definedName>
    <definedName name="_____x14" hidden="1">#REF!</definedName>
    <definedName name="_____x15" hidden="1">#REF!</definedName>
    <definedName name="_____x16" hidden="1">#REF!</definedName>
    <definedName name="_____x17" hidden="1">#REF!</definedName>
    <definedName name="_____x18" hidden="1">#REF!</definedName>
    <definedName name="_____x19" hidden="1">#REF!</definedName>
    <definedName name="_____x20" hidden="1">#REF!</definedName>
    <definedName name="_____x21" hidden="1">#REF!</definedName>
    <definedName name="_____x22" hidden="1">#REF!</definedName>
    <definedName name="_____x23" hidden="1">#REF!</definedName>
    <definedName name="_____x24" hidden="1">#REF!</definedName>
    <definedName name="_____x25" hidden="1">#REF!</definedName>
    <definedName name="_____x28" hidden="1">#REF!</definedName>
    <definedName name="_____x29" hidden="1">#REF!</definedName>
    <definedName name="_____x32" hidden="1">#REF!</definedName>
    <definedName name="_____x4" hidden="1">#REF!</definedName>
    <definedName name="_____x5" hidden="1">#REF!</definedName>
    <definedName name="_____x6" hidden="1">#REF!</definedName>
    <definedName name="_____x7" hidden="1">#REF!</definedName>
    <definedName name="_____x8" hidden="1">#REF!</definedName>
    <definedName name="_____x9" hidden="1">#REF!</definedName>
    <definedName name="____INV12">#REF!</definedName>
    <definedName name="____INV13">#REF!</definedName>
    <definedName name="____inv2">'[1]CONSOL DRE GERAL'!$B$2:$L$99</definedName>
    <definedName name="____la29" hidden="1">#REF!</definedName>
    <definedName name="____la3" hidden="1">#REF!</definedName>
    <definedName name="____la31" hidden="1">#REF!</definedName>
    <definedName name="____la32" hidden="1">#REF!</definedName>
    <definedName name="____la4" hidden="1">#REF!</definedName>
    <definedName name="____la5" hidden="1">#REF!</definedName>
    <definedName name="____la6" hidden="1">#REF!</definedName>
    <definedName name="____la7" hidden="1">#REF!</definedName>
    <definedName name="____la8" hidden="1">#REF!</definedName>
    <definedName name="____la9" hidden="1">#REF!</definedName>
    <definedName name="____lb1" hidden="1">#REF!</definedName>
    <definedName name="____lb10" hidden="1">#REF!</definedName>
    <definedName name="____lb11" hidden="1">#REF!</definedName>
    <definedName name="____lb12" hidden="1">#REF!</definedName>
    <definedName name="____lb13" hidden="1">#REF!</definedName>
    <definedName name="____lb14" hidden="1">#REF!</definedName>
    <definedName name="____lb15" hidden="1">#REF!</definedName>
    <definedName name="____lb16" hidden="1">#REF!</definedName>
    <definedName name="____lb17" hidden="1">#REF!</definedName>
    <definedName name="____lb18" hidden="1">#REF!</definedName>
    <definedName name="____lb19" hidden="1">#REF!</definedName>
    <definedName name="____lb2" hidden="1">#REF!</definedName>
    <definedName name="____lb20" hidden="1">#REF!</definedName>
    <definedName name="____lb21" hidden="1">#REF!</definedName>
    <definedName name="____lb22" hidden="1">#REF!</definedName>
    <definedName name="____lb23" hidden="1">#REF!</definedName>
    <definedName name="____lb24" hidden="1">#REF!</definedName>
    <definedName name="____lb25" hidden="1">#REF!</definedName>
    <definedName name="____lb27" hidden="1">#REF!</definedName>
    <definedName name="____lb28" hidden="1">#REF!</definedName>
    <definedName name="____lb29" hidden="1">#REF!</definedName>
    <definedName name="____lb3" hidden="1">#REF!</definedName>
    <definedName name="____lb30" hidden="1">#REF!</definedName>
    <definedName name="____lb31" hidden="1">#REF!</definedName>
    <definedName name="____lb32" hidden="1">#REF!</definedName>
    <definedName name="____lb4" hidden="1">#REF!</definedName>
    <definedName name="____lb5" hidden="1">#REF!</definedName>
    <definedName name="____lb6" hidden="1">#REF!</definedName>
    <definedName name="____lb7" hidden="1">#REF!</definedName>
    <definedName name="____lb8" hidden="1">#REF!</definedName>
    <definedName name="____lb9" hidden="1">#REF!</definedName>
    <definedName name="____lbc1" hidden="1">#REF!</definedName>
    <definedName name="____lbc10" hidden="1">#REF!</definedName>
    <definedName name="____lbc11" hidden="1">#REF!</definedName>
    <definedName name="____lbc12" hidden="1">#REF!</definedName>
    <definedName name="____lbc13" hidden="1">#REF!</definedName>
    <definedName name="____lbc14" hidden="1">#REF!</definedName>
    <definedName name="____lbc15" hidden="1">#REF!</definedName>
    <definedName name="____lbc16" hidden="1">#REF!</definedName>
    <definedName name="____lbc17" hidden="1">#REF!</definedName>
    <definedName name="____lbc18" hidden="1">#REF!</definedName>
    <definedName name="____lbc19" hidden="1">#REF!</definedName>
    <definedName name="____lbc2" hidden="1">#REF!</definedName>
    <definedName name="____lbc20" hidden="1">#REF!</definedName>
    <definedName name="____lbc21" hidden="1">#REF!</definedName>
    <definedName name="____lbc22" hidden="1">#REF!</definedName>
    <definedName name="____lbc23" hidden="1">#REF!</definedName>
    <definedName name="____lbc24" hidden="1">#REF!</definedName>
    <definedName name="____lbc25" hidden="1">#REF!</definedName>
    <definedName name="____lbc26" hidden="1">#REF!</definedName>
    <definedName name="____lbc27" hidden="1">#REF!</definedName>
    <definedName name="____lbc28" hidden="1">#REF!</definedName>
    <definedName name="____lbc29" hidden="1">#REF!</definedName>
    <definedName name="____lbc3" hidden="1">#REF!</definedName>
    <definedName name="____lbc31" hidden="1">#REF!</definedName>
    <definedName name="____lbc32" hidden="1">#REF!</definedName>
    <definedName name="____lbc4" hidden="1">#REF!</definedName>
    <definedName name="____lbc5" hidden="1">#REF!</definedName>
    <definedName name="____lbc6" hidden="1">#REF!</definedName>
    <definedName name="____lbc7" hidden="1">#REF!</definedName>
    <definedName name="____lbc8" hidden="1">#REF!</definedName>
    <definedName name="____lbc9" hidden="1">#REF!</definedName>
    <definedName name="____ld26" hidden="1">#REF!</definedName>
    <definedName name="____ld31" hidden="1">#REF!</definedName>
    <definedName name="____le31" hidden="1">#REF!</definedName>
    <definedName name="____lf31" hidden="1">#REF!</definedName>
    <definedName name="____x10" hidden="1">#REF!</definedName>
    <definedName name="____x11" hidden="1">#REF!</definedName>
    <definedName name="____x12" hidden="1">#REF!</definedName>
    <definedName name="____x13" hidden="1">#REF!</definedName>
    <definedName name="____x14" hidden="1">#REF!</definedName>
    <definedName name="____x15" hidden="1">#REF!</definedName>
    <definedName name="____x16" hidden="1">#REF!</definedName>
    <definedName name="____x17" hidden="1">#REF!</definedName>
    <definedName name="____x18" hidden="1">#REF!</definedName>
    <definedName name="____x19" hidden="1">#REF!</definedName>
    <definedName name="____x20" hidden="1">#REF!</definedName>
    <definedName name="____x21" hidden="1">#REF!</definedName>
    <definedName name="____x22" hidden="1">#REF!</definedName>
    <definedName name="____x23" hidden="1">#REF!</definedName>
    <definedName name="____x24" hidden="1">#REF!</definedName>
    <definedName name="____x25" hidden="1">#REF!</definedName>
    <definedName name="____x28" hidden="1">#REF!</definedName>
    <definedName name="____x29" hidden="1">#REF!</definedName>
    <definedName name="____x32" hidden="1">#REF!</definedName>
    <definedName name="____x4" hidden="1">#REF!</definedName>
    <definedName name="____x5" hidden="1">#REF!</definedName>
    <definedName name="____x6" hidden="1">#REF!</definedName>
    <definedName name="____x7" hidden="1">#REF!</definedName>
    <definedName name="____x8" hidden="1">#REF!</definedName>
    <definedName name="____x9" hidden="1">#REF!</definedName>
    <definedName name="___INV12">#REF!</definedName>
    <definedName name="___INV13">#REF!</definedName>
    <definedName name="___inv2">'[1]CONSOL DRE GERAL'!$B$2:$L$99</definedName>
    <definedName name="___la29" hidden="1">#REF!</definedName>
    <definedName name="___la3" hidden="1">#REF!</definedName>
    <definedName name="___la31" hidden="1">#REF!</definedName>
    <definedName name="___la32" hidden="1">#REF!</definedName>
    <definedName name="___la4" hidden="1">#REF!</definedName>
    <definedName name="___la5" hidden="1">#REF!</definedName>
    <definedName name="___la6" hidden="1">#REF!</definedName>
    <definedName name="___la7" hidden="1">#REF!</definedName>
    <definedName name="___la8" hidden="1">#REF!</definedName>
    <definedName name="___la9" hidden="1">#REF!</definedName>
    <definedName name="___lb1" hidden="1">#REF!</definedName>
    <definedName name="___lb10" hidden="1">#REF!</definedName>
    <definedName name="___lb11" hidden="1">#REF!</definedName>
    <definedName name="___lb12" hidden="1">#REF!</definedName>
    <definedName name="___lb13" hidden="1">#REF!</definedName>
    <definedName name="___lb14" hidden="1">#REF!</definedName>
    <definedName name="___lb15" hidden="1">#REF!</definedName>
    <definedName name="___lb16" hidden="1">#REF!</definedName>
    <definedName name="___lb17" hidden="1">#REF!</definedName>
    <definedName name="___lb18" hidden="1">#REF!</definedName>
    <definedName name="___lb19" hidden="1">#REF!</definedName>
    <definedName name="___lb2" hidden="1">#REF!</definedName>
    <definedName name="___lb20" hidden="1">#REF!</definedName>
    <definedName name="___lb21" hidden="1">#REF!</definedName>
    <definedName name="___lb22" hidden="1">#REF!</definedName>
    <definedName name="___lb23" hidden="1">#REF!</definedName>
    <definedName name="___lb24" hidden="1">#REF!</definedName>
    <definedName name="___lb25" hidden="1">#REF!</definedName>
    <definedName name="___lb27" hidden="1">#REF!</definedName>
    <definedName name="___lb28" hidden="1">#REF!</definedName>
    <definedName name="___lb29" hidden="1">#REF!</definedName>
    <definedName name="___lb3" hidden="1">#REF!</definedName>
    <definedName name="___lb30" hidden="1">#REF!</definedName>
    <definedName name="___lb31" hidden="1">#REF!</definedName>
    <definedName name="___lb32" hidden="1">#REF!</definedName>
    <definedName name="___lb4" hidden="1">#REF!</definedName>
    <definedName name="___lb5" hidden="1">#REF!</definedName>
    <definedName name="___lb6" hidden="1">#REF!</definedName>
    <definedName name="___lb7" hidden="1">#REF!</definedName>
    <definedName name="___lb8" hidden="1">#REF!</definedName>
    <definedName name="___lb9" hidden="1">#REF!</definedName>
    <definedName name="___lbc1" hidden="1">#REF!</definedName>
    <definedName name="___lbc10" hidden="1">#REF!</definedName>
    <definedName name="___lbc11" hidden="1">#REF!</definedName>
    <definedName name="___lbc12" hidden="1">#REF!</definedName>
    <definedName name="___lbc13" hidden="1">#REF!</definedName>
    <definedName name="___lbc14" hidden="1">#REF!</definedName>
    <definedName name="___lbc15" hidden="1">#REF!</definedName>
    <definedName name="___lbc16" hidden="1">#REF!</definedName>
    <definedName name="___lbc17" hidden="1">#REF!</definedName>
    <definedName name="___lbc18" hidden="1">#REF!</definedName>
    <definedName name="___lbc19" hidden="1">#REF!</definedName>
    <definedName name="___lbc2" hidden="1">#REF!</definedName>
    <definedName name="___lbc20" hidden="1">#REF!</definedName>
    <definedName name="___lbc21" hidden="1">#REF!</definedName>
    <definedName name="___lbc22" hidden="1">#REF!</definedName>
    <definedName name="___lbc23" hidden="1">#REF!</definedName>
    <definedName name="___lbc24" hidden="1">#REF!</definedName>
    <definedName name="___lbc25" hidden="1">#REF!</definedName>
    <definedName name="___lbc26" hidden="1">#REF!</definedName>
    <definedName name="___lbc27" hidden="1">#REF!</definedName>
    <definedName name="___lbc28" hidden="1">#REF!</definedName>
    <definedName name="___lbc29" hidden="1">#REF!</definedName>
    <definedName name="___lbc3" hidden="1">#REF!</definedName>
    <definedName name="___lbc31" hidden="1">#REF!</definedName>
    <definedName name="___lbc32" hidden="1">#REF!</definedName>
    <definedName name="___lbc4" hidden="1">#REF!</definedName>
    <definedName name="___lbc5" hidden="1">#REF!</definedName>
    <definedName name="___lbc6" hidden="1">#REF!</definedName>
    <definedName name="___lbc7" hidden="1">#REF!</definedName>
    <definedName name="___lbc8" hidden="1">#REF!</definedName>
    <definedName name="___lbc9" hidden="1">#REF!</definedName>
    <definedName name="___ld26" hidden="1">#REF!</definedName>
    <definedName name="___ld31" hidden="1">#REF!</definedName>
    <definedName name="___le31" hidden="1">#REF!</definedName>
    <definedName name="___lf31" hidden="1">#REF!</definedName>
    <definedName name="___x10" hidden="1">#REF!</definedName>
    <definedName name="___x11" hidden="1">#REF!</definedName>
    <definedName name="___x12" hidden="1">#REF!</definedName>
    <definedName name="___x13" hidden="1">#REF!</definedName>
    <definedName name="___x14" hidden="1">#REF!</definedName>
    <definedName name="___x15" hidden="1">#REF!</definedName>
    <definedName name="___x16" hidden="1">#REF!</definedName>
    <definedName name="___x17" hidden="1">#REF!</definedName>
    <definedName name="___x18" hidden="1">#REF!</definedName>
    <definedName name="___x19" hidden="1">#REF!</definedName>
    <definedName name="___x20" hidden="1">#REF!</definedName>
    <definedName name="___x21" hidden="1">#REF!</definedName>
    <definedName name="___x22" hidden="1">#REF!</definedName>
    <definedName name="___x23" hidden="1">#REF!</definedName>
    <definedName name="___x24" hidden="1">#REF!</definedName>
    <definedName name="___x25" hidden="1">#REF!</definedName>
    <definedName name="___x28" hidden="1">#REF!</definedName>
    <definedName name="___x29" hidden="1">#REF!</definedName>
    <definedName name="___x32" hidden="1">#REF!</definedName>
    <definedName name="___x4" hidden="1">#REF!</definedName>
    <definedName name="___x5" hidden="1">#REF!</definedName>
    <definedName name="___x6" hidden="1">#REF!</definedName>
    <definedName name="___x7" hidden="1">#REF!</definedName>
    <definedName name="___x8" hidden="1">#REF!</definedName>
    <definedName name="___x9" hidden="1">#REF!</definedName>
    <definedName name="__123Graph_A" hidden="1">'[2]Summary 2004$'!#REF!</definedName>
    <definedName name="__123Graph_ABENZENE" hidden="1">'[3]Summary 2002$'!$C$45:$X$45</definedName>
    <definedName name="__123Graph_ABUTADIENE" hidden="1">'[3]Summary 2002$'!$C$35:$X$35</definedName>
    <definedName name="__123Graph_ACAPRO" hidden="1">'[4]Summary 2004$'!#REF!</definedName>
    <definedName name="__123Graph_AETHYLENE" hidden="1">'[3]Summary 2002$'!$C$15:$X$15</definedName>
    <definedName name="__123Graph_AEVAC" hidden="1">'[4]Summary 2004$'!#REF!</definedName>
    <definedName name="__123Graph_AHDPE" hidden="1">'[3]Summary 2002$'!$C$67:$X$67</definedName>
    <definedName name="__123Graph_ALDPE" hidden="1">'[3]Summary 2002$'!$C$51:$X$51</definedName>
    <definedName name="__123Graph_ALLDPE" hidden="1">'[3]Summary 2002$'!$C$59:$X$59</definedName>
    <definedName name="__123Graph_AMTBE" hidden="1">'[4]Summary 2004$'!#REF!</definedName>
    <definedName name="__123Graph_ANAPHTHA" hidden="1">'[3]Summary 2002$'!$C$12:$X$12</definedName>
    <definedName name="__123Graph_APET" hidden="1">'[4]Summary 2004$'!#REF!</definedName>
    <definedName name="__123Graph_APP" hidden="1">'[3]Summary 2002$'!$C$75:$X$75</definedName>
    <definedName name="__123Graph_APROPYLENE" hidden="1">'[3]Summary 2002$'!$C$25:$X$25</definedName>
    <definedName name="__123Graph_APVC" hidden="1">'[3]Summary 2002$'!#REF!</definedName>
    <definedName name="__123Graph_APX" hidden="1">'[3]Summary 2002$'!$C$83:$X$83</definedName>
    <definedName name="__123Graph_ASIDECO" hidden="1">#REF!</definedName>
    <definedName name="__123Graph_ATOL" hidden="1">'[3]Summary 2002$'!$C$99:$X$99</definedName>
    <definedName name="__123Graph_B" hidden="1">'[4]Summary 2004$'!#REF!</definedName>
    <definedName name="__123Graph_BBENZENE" hidden="1">'[3]Summary 2002$'!$C$46:$X$46</definedName>
    <definedName name="__123Graph_BBUTADIENE" hidden="1">'[3]Summary 2002$'!$C$36:$X$36</definedName>
    <definedName name="__123Graph_BCAPRO" hidden="1">'[4]Summary 2004$'!#REF!</definedName>
    <definedName name="__123Graph_BETHYLENE" hidden="1">'[3]Summary 2002$'!$C$16:$X$16</definedName>
    <definedName name="__123Graph_BHDPE" hidden="1">'[3]Summary 2002$'!$C$69:$X$69</definedName>
    <definedName name="__123Graph_BLDPE" hidden="1">'[3]Summary 2002$'!$C$53:$X$53</definedName>
    <definedName name="__123Graph_BLLDPE" hidden="1">'[3]Summary 2002$'!$C$61:$X$61</definedName>
    <definedName name="__123Graph_BMTBE" hidden="1">'[4]Summary 2004$'!#REF!</definedName>
    <definedName name="__123Graph_BNAPHTHA" hidden="1">'[3]Summary 2002$'!#REF!</definedName>
    <definedName name="__123Graph_BPET" hidden="1">'[4]Summary 2004$'!#REF!</definedName>
    <definedName name="__123Graph_BPP" hidden="1">'[3]Summary 2002$'!$C$77:$X$77</definedName>
    <definedName name="__123Graph_BPROPYLENE" hidden="1">'[3]Summary 2002$'!$C$26:$X$26</definedName>
    <definedName name="__123Graph_BPVC" hidden="1">'[3]Summary 2002$'!#REF!</definedName>
    <definedName name="__123Graph_BPX" hidden="1">'[3]Summary 2002$'!#REF!</definedName>
    <definedName name="__123Graph_BSIDECO" hidden="1">#REF!</definedName>
    <definedName name="__123Graph_BTOL" hidden="1">'[3]Summary 2002$'!$C$100:$X$100</definedName>
    <definedName name="__123Graph_C" hidden="1">'[4]Summary 2004$'!#REF!</definedName>
    <definedName name="__123Graph_CBENZENE" hidden="1">'[3]Summary 2002$'!$C$47:$X$47</definedName>
    <definedName name="__123Graph_CBUTADIENE" hidden="1">'[3]Summary 2002$'!$C$37:$X$37</definedName>
    <definedName name="__123Graph_CCAPRO" hidden="1">'[4]Summary 2004$'!#REF!</definedName>
    <definedName name="__123Graph_CETHYLENE" hidden="1">'[3]Summary 2002$'!$C$17:$X$17</definedName>
    <definedName name="__123Graph_CEVAC" hidden="1">'[4]Summary 2004$'!#REF!</definedName>
    <definedName name="__123Graph_CHDPE" hidden="1">'[3]Summary 2002$'!$C$68:$X$68</definedName>
    <definedName name="__123Graph_CLDPE" hidden="1">'[3]Summary 2002$'!$C$52:$X$52</definedName>
    <definedName name="__123Graph_CLLDPE" hidden="1">'[3]Summary 2002$'!$C$60:$X$60</definedName>
    <definedName name="__123Graph_CMTBE" hidden="1">'[4]Summary 2004$'!#REF!</definedName>
    <definedName name="__123Graph_CNAPHTHA" hidden="1">'[3]Summary 2002$'!#REF!</definedName>
    <definedName name="__123Graph_CPET" hidden="1">'[4]Summary 2004$'!#REF!</definedName>
    <definedName name="__123Graph_CPP" hidden="1">'[3]Summary 2002$'!$C$76:$X$76</definedName>
    <definedName name="__123Graph_CPROPYLENE" hidden="1">'[3]Summary 2002$'!$C$27:$X$27</definedName>
    <definedName name="__123Graph_CPVC" hidden="1">'[3]Summary 2002$'!#REF!</definedName>
    <definedName name="__123Graph_CPX" hidden="1">'[3]Summary 2002$'!$C$84:$X$84</definedName>
    <definedName name="__123Graph_CSIDECO" hidden="1">#REF!</definedName>
    <definedName name="__123Graph_CTOL" hidden="1">'[3]Summary 2002$'!$C$102:$X$102</definedName>
    <definedName name="__123Graph_D" hidden="1">'[4]Summary 2004$'!#REF!</definedName>
    <definedName name="__123Graph_DBENZENE" hidden="1">'[3]Summary 2002$'!#REF!</definedName>
    <definedName name="__123Graph_DBUTADIENE" hidden="1">'[3]Summary 2002$'!$C$39:$X$39</definedName>
    <definedName name="__123Graph_DCAPRO" hidden="1">'[4]Summary 2004$'!#REF!</definedName>
    <definedName name="__123Graph_DETHYLENE" hidden="1">'[3]Summary 2002$'!$C$19:$X$19</definedName>
    <definedName name="__123Graph_DEVAC" hidden="1">'[4]Summary 2004$'!#REF!</definedName>
    <definedName name="__123Graph_DHDPE" hidden="1">'[3]Summary 2002$'!$C$70:$X$70</definedName>
    <definedName name="__123Graph_DLDPE" hidden="1">'[3]Summary 2002$'!$C$54:$X$54</definedName>
    <definedName name="__123Graph_DLLDPE" hidden="1">'[3]Summary 2002$'!$C$62:$X$62</definedName>
    <definedName name="__123Graph_DMTBE" hidden="1">'[4]Summary 2004$'!#REF!</definedName>
    <definedName name="__123Graph_DNAPHTHA" hidden="1">'[3]Summary 2002$'!#REF!</definedName>
    <definedName name="__123Graph_DPET" hidden="1">'[4]Summary 2004$'!#REF!</definedName>
    <definedName name="__123Graph_DPP" hidden="1">'[3]Summary 2002$'!$C$78:$X$78</definedName>
    <definedName name="__123Graph_DPROPYLENE" hidden="1">'[3]Summary 2002$'!$C$29:$X$29</definedName>
    <definedName name="__123Graph_DPVC" hidden="1">'[3]Summary 2002$'!#REF!</definedName>
    <definedName name="__123Graph_DPX" hidden="1">'[3]Summary 2002$'!$C$86:$X$86</definedName>
    <definedName name="__123Graph_DTOL" hidden="1">'[3]Summary 2002$'!#REF!</definedName>
    <definedName name="__123Graph_E" hidden="1">'[4]Summary 2004$'!#REF!</definedName>
    <definedName name="__123Graph_EBENZENE" hidden="1">'[3]Summary 2002$'!#REF!</definedName>
    <definedName name="__123Graph_EBUTADIENE" hidden="1">'[3]Summary 2002$'!$C$40:$X$40</definedName>
    <definedName name="__123Graph_ECAPRO" hidden="1">'[4]Summary 2004$'!#REF!</definedName>
    <definedName name="__123Graph_EETHYLENE" hidden="1">'[3]Summary 2002$'!$C$20:$X$20</definedName>
    <definedName name="__123Graph_EHDPE" hidden="1">'[3]Summary 2002$'!$C$72:$X$72</definedName>
    <definedName name="__123Graph_ELDPE" hidden="1">'[3]Summary 2002$'!$C$56:$X$56</definedName>
    <definedName name="__123Graph_ELLDPE" hidden="1">'[3]Summary 2002$'!$C$64:$X$64</definedName>
    <definedName name="__123Graph_EMTBE" hidden="1">'[4]Summary 2004$'!#REF!</definedName>
    <definedName name="__123Graph_ENAPHTHA" hidden="1">'[3]Summary 2002$'!#REF!</definedName>
    <definedName name="__123Graph_EPET" hidden="1">'[4]Summary 2004$'!#REF!</definedName>
    <definedName name="__123Graph_EPP" hidden="1">'[3]Summary 2002$'!$C$80:$X$80</definedName>
    <definedName name="__123Graph_EPROPYLENE" hidden="1">'[3]Summary 2002$'!$C$30:$X$30</definedName>
    <definedName name="__123Graph_EPVC" hidden="1">'[3]Summary 2002$'!#REF!</definedName>
    <definedName name="__123Graph_EPX" hidden="1">'[3]Summary 2002$'!#REF!</definedName>
    <definedName name="__123Graph_ETOL" hidden="1">'[3]Summary 2002$'!#REF!</definedName>
    <definedName name="__123Graph_F" hidden="1">'[4]Summary 2004$'!#REF!</definedName>
    <definedName name="__123Graph_FBENZENE" hidden="1">'[3]Summary 2002$'!#REF!</definedName>
    <definedName name="__123Graph_FBUTADIENE" hidden="1">'[3]Summary 2002$'!$C$41:$X$41</definedName>
    <definedName name="__123Graph_FCAPRO" hidden="1">'[4]Summary 2004$'!#REF!</definedName>
    <definedName name="__123Graph_FETHYLENE" hidden="1">'[3]Summary 2002$'!$C$21:$X$21</definedName>
    <definedName name="__123Graph_FEVAC" hidden="1">'[4]Summary 2004$'!#REF!</definedName>
    <definedName name="__123Graph_FHDPE" hidden="1">'[3]Summary 2002$'!$C$71:$X$71</definedName>
    <definedName name="__123Graph_FLDPE" hidden="1">'[3]Summary 2002$'!$C$55:$X$55</definedName>
    <definedName name="__123Graph_FLLDPE" hidden="1">'[3]Summary 2002$'!$C$63:$X$63</definedName>
    <definedName name="__123Graph_FMTBE" hidden="1">'[4]Summary 2004$'!#REF!</definedName>
    <definedName name="__123Graph_FNAPHTHA" hidden="1">'[3]Summary 2002$'!#REF!</definedName>
    <definedName name="__123Graph_FPET" hidden="1">'[4]Summary 2004$'!#REF!</definedName>
    <definedName name="__123Graph_FPP" hidden="1">'[3]Summary 2002$'!$C$79:$X$79</definedName>
    <definedName name="__123Graph_FPROPYLENE" hidden="1">'[3]Summary 2002$'!$C$31:$X$31</definedName>
    <definedName name="__123Graph_FPVC" hidden="1">'[3]Summary 2002$'!#REF!</definedName>
    <definedName name="__123Graph_FPX" hidden="1">'[3]Summary 2002$'!$C$87:$X$87</definedName>
    <definedName name="__123Graph_FTOL" hidden="1">'[3]Summary 2002$'!#REF!</definedName>
    <definedName name="__123Graph_X" hidden="1">'[4]Summary 2004$'!#REF!</definedName>
    <definedName name="__123Graph_XBENZENE" hidden="1">'[3]Summary 2002$'!$C$44:$X$44</definedName>
    <definedName name="__123Graph_XBUTADIENE" hidden="1">'[3]Summary 2002$'!$C$34:$X$34</definedName>
    <definedName name="__123Graph_XCAPRO" hidden="1">'[4]Summary 2004$'!#REF!</definedName>
    <definedName name="__123Graph_XETHYLENE" hidden="1">'[3]Summary 2002$'!$C$14:$X$14</definedName>
    <definedName name="__123Graph_XEVAC" hidden="1">'[4]Summary 2004$'!#REF!</definedName>
    <definedName name="__123Graph_XHDPE" hidden="1">'[3]Summary 2002$'!$C$66:$X$66</definedName>
    <definedName name="__123Graph_XLDPE" hidden="1">'[3]Summary 2002$'!$C$50:$X$50</definedName>
    <definedName name="__123Graph_XLLDPE" hidden="1">'[3]Summary 2002$'!$C$58:$X$58</definedName>
    <definedName name="__123Graph_XMTBE" hidden="1">'[4]Summary 2004$'!#REF!</definedName>
    <definedName name="__123Graph_XNAPHTHA" hidden="1">'[3]Summary 2002$'!#REF!</definedName>
    <definedName name="__123Graph_XPET" hidden="1">'[4]Summary 2004$'!#REF!</definedName>
    <definedName name="__123Graph_XPP" hidden="1">'[3]Summary 2002$'!$C$74:$X$74</definedName>
    <definedName name="__123Graph_XPROPYLENE" hidden="1">'[3]Summary 2002$'!$C$24:$X$24</definedName>
    <definedName name="__123Graph_XPVC" hidden="1">'[3]Summary 2002$'!#REF!</definedName>
    <definedName name="__123Graph_XPX" hidden="1">'[3]Summary 2002$'!$C$82:$X$82</definedName>
    <definedName name="__123Graph_XSIDECO" hidden="1">#REF!</definedName>
    <definedName name="__123Graph_XTOL" hidden="1">'[4]Summary 2004$'!#REF!</definedName>
    <definedName name="__3__123Graph_XCHART_1" hidden="1">[5]OP079907!$BK$32:$BK$141</definedName>
    <definedName name="__4RiskStatFunctionsUpdateFr_q">1</definedName>
    <definedName name="__INV12">#REF!</definedName>
    <definedName name="__INV13">#REF!</definedName>
    <definedName name="__inv2">'[1]CONSOL DRE GERAL'!$B$2:$L$99</definedName>
    <definedName name="__la29" hidden="1">#REF!</definedName>
    <definedName name="__la3" hidden="1">#REF!</definedName>
    <definedName name="__la31" hidden="1">#REF!</definedName>
    <definedName name="__la32" hidden="1">#REF!</definedName>
    <definedName name="__la4" hidden="1">#REF!</definedName>
    <definedName name="__la5" hidden="1">#REF!</definedName>
    <definedName name="__la6" hidden="1">#REF!</definedName>
    <definedName name="__la7" hidden="1">#REF!</definedName>
    <definedName name="__la8" hidden="1">#REF!</definedName>
    <definedName name="__la9" hidden="1">#REF!</definedName>
    <definedName name="__lb1" hidden="1">#REF!</definedName>
    <definedName name="__lb10" hidden="1">#REF!</definedName>
    <definedName name="__lb11" hidden="1">#REF!</definedName>
    <definedName name="__lb12" hidden="1">#REF!</definedName>
    <definedName name="__lb13" hidden="1">#REF!</definedName>
    <definedName name="__lb14" hidden="1">#REF!</definedName>
    <definedName name="__lb15" hidden="1">#REF!</definedName>
    <definedName name="__lb16" hidden="1">#REF!</definedName>
    <definedName name="__lb17" hidden="1">#REF!</definedName>
    <definedName name="__lb18" hidden="1">#REF!</definedName>
    <definedName name="__lb19" hidden="1">#REF!</definedName>
    <definedName name="__lb2" hidden="1">#REF!</definedName>
    <definedName name="__lb20" hidden="1">#REF!</definedName>
    <definedName name="__lb21" hidden="1">#REF!</definedName>
    <definedName name="__lb22" hidden="1">#REF!</definedName>
    <definedName name="__lb23" hidden="1">#REF!</definedName>
    <definedName name="__lb24" hidden="1">#REF!</definedName>
    <definedName name="__lb25" hidden="1">#REF!</definedName>
    <definedName name="__lb27" hidden="1">#REF!</definedName>
    <definedName name="__lb28" hidden="1">#REF!</definedName>
    <definedName name="__lb29" hidden="1">#REF!</definedName>
    <definedName name="__lb3" hidden="1">#REF!</definedName>
    <definedName name="__lb30" hidden="1">#REF!</definedName>
    <definedName name="__lb31" hidden="1">#REF!</definedName>
    <definedName name="__lb32" hidden="1">#REF!</definedName>
    <definedName name="__lb4" hidden="1">#REF!</definedName>
    <definedName name="__lb5" hidden="1">#REF!</definedName>
    <definedName name="__lb6" hidden="1">#REF!</definedName>
    <definedName name="__lb7" hidden="1">#REF!</definedName>
    <definedName name="__lb8" hidden="1">#REF!</definedName>
    <definedName name="__lb9" hidden="1">#REF!</definedName>
    <definedName name="__lbc1" hidden="1">#REF!</definedName>
    <definedName name="__lbc10" hidden="1">#REF!</definedName>
    <definedName name="__lbc11" hidden="1">#REF!</definedName>
    <definedName name="__lbc12" hidden="1">#REF!</definedName>
    <definedName name="__lbc13" hidden="1">#REF!</definedName>
    <definedName name="__lbc14" hidden="1">#REF!</definedName>
    <definedName name="__lbc15" hidden="1">#REF!</definedName>
    <definedName name="__lbc16" hidden="1">#REF!</definedName>
    <definedName name="__lbc17" hidden="1">#REF!</definedName>
    <definedName name="__lbc18" hidden="1">#REF!</definedName>
    <definedName name="__lbc19" hidden="1">#REF!</definedName>
    <definedName name="__lbc2" hidden="1">#REF!</definedName>
    <definedName name="__lbc20" hidden="1">#REF!</definedName>
    <definedName name="__lbc21" hidden="1">#REF!</definedName>
    <definedName name="__lbc22" hidden="1">#REF!</definedName>
    <definedName name="__lbc23" hidden="1">#REF!</definedName>
    <definedName name="__lbc24" hidden="1">#REF!</definedName>
    <definedName name="__lbc25" hidden="1">#REF!</definedName>
    <definedName name="__lbc26" hidden="1">#REF!</definedName>
    <definedName name="__lbc27" hidden="1">#REF!</definedName>
    <definedName name="__lbc28" hidden="1">#REF!</definedName>
    <definedName name="__lbc29" hidden="1">#REF!</definedName>
    <definedName name="__lbc3" hidden="1">#REF!</definedName>
    <definedName name="__lbc31" hidden="1">#REF!</definedName>
    <definedName name="__lbc32" hidden="1">#REF!</definedName>
    <definedName name="__lbc4" hidden="1">#REF!</definedName>
    <definedName name="__lbc5" hidden="1">#REF!</definedName>
    <definedName name="__lbc6" hidden="1">#REF!</definedName>
    <definedName name="__lbc7" hidden="1">#REF!</definedName>
    <definedName name="__lbc8" hidden="1">#REF!</definedName>
    <definedName name="__lbc9" hidden="1">#REF!</definedName>
    <definedName name="__ld26" hidden="1">#REF!</definedName>
    <definedName name="__ld31" hidden="1">#REF!</definedName>
    <definedName name="__le31" hidden="1">#REF!</definedName>
    <definedName name="__lf31" hidden="1">#REF!</definedName>
    <definedName name="__res9600">#REF!</definedName>
    <definedName name="__reS9699">#REF!</definedName>
    <definedName name="__Res99">#REF!</definedName>
    <definedName name="__TitleTemp">#NAME?</definedName>
    <definedName name="__x10" hidden="1">#REF!</definedName>
    <definedName name="__x11" hidden="1">#REF!</definedName>
    <definedName name="__x12" hidden="1">#REF!</definedName>
    <definedName name="__x13" hidden="1">#REF!</definedName>
    <definedName name="__x14" hidden="1">#REF!</definedName>
    <definedName name="__x15" hidden="1">#REF!</definedName>
    <definedName name="__x16" hidden="1">#REF!</definedName>
    <definedName name="__x17" hidden="1">#REF!</definedName>
    <definedName name="__x18" hidden="1">#REF!</definedName>
    <definedName name="__x19" hidden="1">#REF!</definedName>
    <definedName name="__x20" hidden="1">#REF!</definedName>
    <definedName name="__x21" hidden="1">#REF!</definedName>
    <definedName name="__x22" hidden="1">#REF!</definedName>
    <definedName name="__x23" hidden="1">#REF!</definedName>
    <definedName name="__x24" hidden="1">#REF!</definedName>
    <definedName name="__x25" hidden="1">#REF!</definedName>
    <definedName name="__x28" hidden="1">#REF!</definedName>
    <definedName name="__x29" hidden="1">#REF!</definedName>
    <definedName name="__x32" hidden="1">#REF!</definedName>
    <definedName name="__x4" hidden="1">#REF!</definedName>
    <definedName name="__x5" hidden="1">#REF!</definedName>
    <definedName name="__x6" hidden="1">#REF!</definedName>
    <definedName name="__x7" hidden="1">#REF!</definedName>
    <definedName name="__x8" hidden="1">#REF!</definedName>
    <definedName name="__x9" hidden="1">#REF!</definedName>
    <definedName name="_0.CURVA_OBRA">#REF!</definedName>
    <definedName name="_00.VAR._GASTO">#REF!</definedName>
    <definedName name="_000.CURVA_FINA">#REF!</definedName>
    <definedName name="_1_">#REF!</definedName>
    <definedName name="_1__123Graph_ACHART_1" hidden="1">[5]OP079907!#REF!</definedName>
    <definedName name="_1_A">#REF!</definedName>
    <definedName name="_10_">#REF!</definedName>
    <definedName name="_10_A">#REF!</definedName>
    <definedName name="_101001">"sfev"</definedName>
    <definedName name="_11.SERV.TECNIC">#REF!</definedName>
    <definedName name="_11_">#REF!</definedName>
    <definedName name="_11_A">#REF!</definedName>
    <definedName name="_12.GAST_GERAIS">#REF!</definedName>
    <definedName name="_12_">#REF!</definedName>
    <definedName name="_12_A">#REF!</definedName>
    <definedName name="_13.P._PERMAN.">#REF!</definedName>
    <definedName name="_13_">#REF!</definedName>
    <definedName name="_13_A">#REF!</definedName>
    <definedName name="_14_">#REF!</definedName>
    <definedName name="_14_A">#REF!</definedName>
    <definedName name="_15.IMPL._CANT">#REF!</definedName>
    <definedName name="_15_">#REF!</definedName>
    <definedName name="_15_A">#REF!</definedName>
    <definedName name="_16.EQUIPAM.">#REF!</definedName>
    <definedName name="_16_">#REF!</definedName>
    <definedName name="_16_A">#REF!</definedName>
    <definedName name="_17.OPER._CANT.">#REF!</definedName>
    <definedName name="_17_">#REF!</definedName>
    <definedName name="_17_A">#REF!</definedName>
    <definedName name="_18_">#REF!</definedName>
    <definedName name="_18_A">#REF!</definedName>
    <definedName name="_19.TRANC_LIMP.">#REF!</definedName>
    <definedName name="_19_">#REF!</definedName>
    <definedName name="_19_A">#REF!</definedName>
    <definedName name="_2_">#REF!</definedName>
    <definedName name="_2__123Graph_ACHART_1" hidden="1">[5]OP079907!#REF!</definedName>
    <definedName name="_2__123Graph_BCHART_1" hidden="1">[5]OP079907!#REF!</definedName>
    <definedName name="_2_A">#REF!</definedName>
    <definedName name="_20_">#REF!</definedName>
    <definedName name="_20_A">#REF!</definedName>
    <definedName name="_21_">#REF!</definedName>
    <definedName name="_21_A">#REF!</definedName>
    <definedName name="_23_">#REF!</definedName>
    <definedName name="_23_A">#REF!</definedName>
    <definedName name="_25.PREP.TERREN">#REF!</definedName>
    <definedName name="_25_">#REF!</definedName>
    <definedName name="_25_A">#REF!</definedName>
    <definedName name="_26_">#REF!</definedName>
    <definedName name="_26_A">#REF!</definedName>
    <definedName name="_27.FUND._ESCOR">#REF!</definedName>
    <definedName name="_27_">#REF!</definedName>
    <definedName name="_27_A">#REF!</definedName>
    <definedName name="_28_">#REF!</definedName>
    <definedName name="_28_A">#REF!</definedName>
    <definedName name="_29_">#REF!</definedName>
    <definedName name="_29_A">#REF!</definedName>
    <definedName name="_3_">#REF!</definedName>
    <definedName name="_3__123Graph_ACHART_1" hidden="1">[5]OP079907!#REF!</definedName>
    <definedName name="_3__123Graph_XCHART_1" hidden="1">[5]OP079907!$BK$32:$BK$141</definedName>
    <definedName name="_3_A">#REF!</definedName>
    <definedName name="_30_">#REF!</definedName>
    <definedName name="_30_A">#REF!</definedName>
    <definedName name="_31_">#REF!</definedName>
    <definedName name="_31_32_33.C_A">#REF!</definedName>
    <definedName name="_31_A">#REF!</definedName>
    <definedName name="_32_">#REF!</definedName>
    <definedName name="_32_A">#REF!</definedName>
    <definedName name="_4_">#REF!</definedName>
    <definedName name="_4__123Graph_BCHART_1" hidden="1">[5]OP079907!#REF!</definedName>
    <definedName name="_4_A">#REF!</definedName>
    <definedName name="_41.ALVENARIA">#REF!</definedName>
    <definedName name="_4134_">#REF!</definedName>
    <definedName name="_4134_A">#REF!</definedName>
    <definedName name="_4135_">#REF!</definedName>
    <definedName name="_4135_A">#REF!</definedName>
    <definedName name="_4136_">#REF!</definedName>
    <definedName name="_4136_A">#REF!</definedName>
    <definedName name="_4138_">#REF!</definedName>
    <definedName name="_4138_A">#REF!</definedName>
    <definedName name="_4139_">#REF!</definedName>
    <definedName name="_4139_A">#REF!</definedName>
    <definedName name="_4140_">#REF!</definedName>
    <definedName name="_4140_A">#REF!</definedName>
    <definedName name="_4141_">#REF!</definedName>
    <definedName name="_4141_A">#REF!</definedName>
    <definedName name="_4142_">#REF!</definedName>
    <definedName name="_4142_A">#REF!</definedName>
    <definedName name="_4143_">#REF!</definedName>
    <definedName name="_4143_A">#REF!</definedName>
    <definedName name="_4144_">#REF!</definedName>
    <definedName name="_4144_A">#REF!</definedName>
    <definedName name="_4145_">#REF!</definedName>
    <definedName name="_4145_A">#REF!</definedName>
    <definedName name="_4146_">#REF!</definedName>
    <definedName name="_4146_A">#REF!</definedName>
    <definedName name="_4147_">#REF!</definedName>
    <definedName name="_4147_A">#REF!</definedName>
    <definedName name="_4148_">#REF!</definedName>
    <definedName name="_4148_A">#REF!</definedName>
    <definedName name="_4149_">#REF!</definedName>
    <definedName name="_4149_A">#REF!</definedName>
    <definedName name="_4150_">#REF!</definedName>
    <definedName name="_4150_A">#REF!</definedName>
    <definedName name="_4151_">#REF!</definedName>
    <definedName name="_4151_A">#REF!</definedName>
    <definedName name="_4152_">#REF!</definedName>
    <definedName name="_4152_A">#REF!</definedName>
    <definedName name="_4197_">#REF!</definedName>
    <definedName name="_4197_A">#REF!</definedName>
    <definedName name="_4201_">#REF!</definedName>
    <definedName name="_4201_A">#REF!</definedName>
    <definedName name="_4202_">#REF!</definedName>
    <definedName name="_4202_A">#REF!</definedName>
    <definedName name="_4245_">#REF!</definedName>
    <definedName name="_4245_A">#REF!</definedName>
    <definedName name="_4301_">#REF!</definedName>
    <definedName name="_4301_A">#REF!</definedName>
    <definedName name="_4302_">#REF!</definedName>
    <definedName name="_4302_A">#REF!</definedName>
    <definedName name="_4303_">#REF!</definedName>
    <definedName name="_4303_A">#REF!</definedName>
    <definedName name="_4305_">#REF!</definedName>
    <definedName name="_4305_A">#REF!</definedName>
    <definedName name="_4306_">#REF!</definedName>
    <definedName name="_4306_A">#REF!</definedName>
    <definedName name="_4307_">#REF!</definedName>
    <definedName name="_4307_A">#REF!</definedName>
    <definedName name="_4308_">#REF!</definedName>
    <definedName name="_4308_A">#REF!</definedName>
    <definedName name="_4309_">#REF!</definedName>
    <definedName name="_4309_A">#REF!</definedName>
    <definedName name="_4310_">#REF!</definedName>
    <definedName name="_4310_A">#REF!</definedName>
    <definedName name="_4312_">#REF!</definedName>
    <definedName name="_4312_A">#REF!</definedName>
    <definedName name="_4313_">#REF!</definedName>
    <definedName name="_4313_A">#REF!</definedName>
    <definedName name="_4314_">#REF!</definedName>
    <definedName name="_4314_A">#REF!</definedName>
    <definedName name="_4315_">#REF!</definedName>
    <definedName name="_4315_A">#REF!</definedName>
    <definedName name="_4319_">#REF!</definedName>
    <definedName name="_4319_A">#REF!</definedName>
    <definedName name="_4320_">#REF!</definedName>
    <definedName name="_4320_A">#REF!</definedName>
    <definedName name="_4321_">#REF!</definedName>
    <definedName name="_4321_A">#REF!</definedName>
    <definedName name="_4322_">#REF!</definedName>
    <definedName name="_4322_A">#REF!</definedName>
    <definedName name="_4323_">#REF!</definedName>
    <definedName name="_4323_A">#REF!</definedName>
    <definedName name="_4324_">#REF!</definedName>
    <definedName name="_4324_A">#REF!</definedName>
    <definedName name="_4325_">#REF!</definedName>
    <definedName name="_4325_A">#REF!</definedName>
    <definedName name="_4326_">#REF!</definedName>
    <definedName name="_4326_A">#REF!</definedName>
    <definedName name="_4327_">#REF!</definedName>
    <definedName name="_4327_A">#REF!</definedName>
    <definedName name="_4328_">#REF!</definedName>
    <definedName name="_4328_A">#REF!</definedName>
    <definedName name="_4329_">#REF!</definedName>
    <definedName name="_4329_A">#REF!</definedName>
    <definedName name="_4330_">#REF!</definedName>
    <definedName name="_4330_A">#REF!</definedName>
    <definedName name="_4332_">#REF!</definedName>
    <definedName name="_4332_A">#REF!</definedName>
    <definedName name="_4334_">#REF!</definedName>
    <definedName name="_4334_A">#REF!</definedName>
    <definedName name="_4336_">#REF!</definedName>
    <definedName name="_4336_A">#REF!</definedName>
    <definedName name="_4337_">#REF!</definedName>
    <definedName name="_4337_A">#REF!</definedName>
    <definedName name="_4339_">#REF!</definedName>
    <definedName name="_4339_A">#REF!</definedName>
    <definedName name="_4340_">#REF!</definedName>
    <definedName name="_4340_A">#REF!</definedName>
    <definedName name="_4344_">#REF!</definedName>
    <definedName name="_4344_A">#REF!</definedName>
    <definedName name="_4346_">#REF!</definedName>
    <definedName name="_4346_A">#REF!</definedName>
    <definedName name="_4347_">#REF!</definedName>
    <definedName name="_4347_A">#REF!</definedName>
    <definedName name="_4349_">#REF!</definedName>
    <definedName name="_4349_A">#REF!</definedName>
    <definedName name="_4351_">#REF!</definedName>
    <definedName name="_4351_A">#REF!</definedName>
    <definedName name="_4352_">#REF!</definedName>
    <definedName name="_4352_A">#REF!</definedName>
    <definedName name="_4353_">#REF!</definedName>
    <definedName name="_4353_A">#REF!</definedName>
    <definedName name="_4354_">#REF!</definedName>
    <definedName name="_4354_A">#REF!</definedName>
    <definedName name="_4411_">#REF!</definedName>
    <definedName name="_4411_A">#REF!</definedName>
    <definedName name="_4412_">#REF!</definedName>
    <definedName name="_4412_A">#REF!</definedName>
    <definedName name="_4413_">#REF!</definedName>
    <definedName name="_4413_A">#REF!</definedName>
    <definedName name="_4416_">#REF!</definedName>
    <definedName name="_4416_A">#REF!</definedName>
    <definedName name="_4417_">#REF!</definedName>
    <definedName name="_4417_A">#REF!</definedName>
    <definedName name="_4418_">#REF!</definedName>
    <definedName name="_4418_A">#REF!</definedName>
    <definedName name="_4419_">#REF!</definedName>
    <definedName name="_4419_A">#REF!</definedName>
    <definedName name="_4427_">#REF!</definedName>
    <definedName name="_4427_A">#REF!</definedName>
    <definedName name="_4428_">#REF!</definedName>
    <definedName name="_4428_A">#REF!</definedName>
    <definedName name="_4429_">#REF!</definedName>
    <definedName name="_4429_A">#REF!</definedName>
    <definedName name="_4430_">#REF!</definedName>
    <definedName name="_4430_A">#REF!</definedName>
    <definedName name="_4431_">#REF!</definedName>
    <definedName name="_4431_A">#REF!</definedName>
    <definedName name="_4432_">#REF!</definedName>
    <definedName name="_4432_A">#REF!</definedName>
    <definedName name="_4433_">#REF!</definedName>
    <definedName name="_4433_A">#REF!</definedName>
    <definedName name="_4435_">#REF!</definedName>
    <definedName name="_4435_A">#REF!</definedName>
    <definedName name="_4437_">#REF!</definedName>
    <definedName name="_4437_A">#REF!</definedName>
    <definedName name="_4438_">#REF!</definedName>
    <definedName name="_4438_A">#REF!</definedName>
    <definedName name="_4439_">#REF!</definedName>
    <definedName name="_4439_A">#REF!</definedName>
    <definedName name="_4441_">#REF!</definedName>
    <definedName name="_4441_A">#REF!</definedName>
    <definedName name="_4442_">#REF!</definedName>
    <definedName name="_4442_A">#REF!</definedName>
    <definedName name="_4444_">#REF!</definedName>
    <definedName name="_4444_A">#REF!</definedName>
    <definedName name="_4445_">#REF!</definedName>
    <definedName name="_4445_A">#REF!</definedName>
    <definedName name="_4446_">#REF!</definedName>
    <definedName name="_4446_A">#REF!</definedName>
    <definedName name="_4447_">#REF!</definedName>
    <definedName name="_4447_A">#REF!</definedName>
    <definedName name="_4448_">#REF!</definedName>
    <definedName name="_4448_A">#REF!</definedName>
    <definedName name="_4449_">#REF!</definedName>
    <definedName name="_4449_A">#REF!</definedName>
    <definedName name="_4450_">#REF!</definedName>
    <definedName name="_4450_A">#REF!</definedName>
    <definedName name="_4451_">#REF!</definedName>
    <definedName name="_4451_A">#REF!</definedName>
    <definedName name="_4452_">#REF!</definedName>
    <definedName name="_4452_A">#REF!</definedName>
    <definedName name="_4454_">#REF!</definedName>
    <definedName name="_4454_A">#REF!</definedName>
    <definedName name="_4455_">#REF!</definedName>
    <definedName name="_4455_A">#REF!</definedName>
    <definedName name="_4456_">#REF!</definedName>
    <definedName name="_4456_A">#REF!</definedName>
    <definedName name="_4458_">#REF!</definedName>
    <definedName name="_4458_A">#REF!</definedName>
    <definedName name="_4460_">#REF!</definedName>
    <definedName name="_4460_A">#REF!</definedName>
    <definedName name="_4464_">#REF!</definedName>
    <definedName name="_4464_A">#REF!</definedName>
    <definedName name="_4465_">#REF!</definedName>
    <definedName name="_4465_A">#REF!</definedName>
    <definedName name="_4471_">#REF!</definedName>
    <definedName name="_4471_A">#REF!</definedName>
    <definedName name="_4472_">#REF!</definedName>
    <definedName name="_4472_A">#REF!</definedName>
    <definedName name="_4474_">#REF!</definedName>
    <definedName name="_4474_A">#REF!</definedName>
    <definedName name="_4475_">#REF!</definedName>
    <definedName name="_4475_A">#REF!</definedName>
    <definedName name="_4477_">#REF!</definedName>
    <definedName name="_4477_A">#REF!</definedName>
    <definedName name="_4481_">#REF!</definedName>
    <definedName name="_4481_A">#REF!</definedName>
    <definedName name="_4484_">#REF!</definedName>
    <definedName name="_4484_A">#REF!</definedName>
    <definedName name="_4485_">#REF!</definedName>
    <definedName name="_4485_A">#REF!</definedName>
    <definedName name="_4486_">#REF!</definedName>
    <definedName name="_4486_A">#REF!</definedName>
    <definedName name="_4487_">#REF!</definedName>
    <definedName name="_4487_A">#REF!</definedName>
    <definedName name="_4488_">#REF!</definedName>
    <definedName name="_4488_A">#REF!</definedName>
    <definedName name="_4491_">#REF!</definedName>
    <definedName name="_4491_A">#REF!</definedName>
    <definedName name="_4493_">#REF!</definedName>
    <definedName name="_4493_A">#REF!</definedName>
    <definedName name="_4494_">#REF!</definedName>
    <definedName name="_4494_A">#REF!</definedName>
    <definedName name="_4495_">#REF!</definedName>
    <definedName name="_4495_A">#REF!</definedName>
    <definedName name="_4496_">#REF!</definedName>
    <definedName name="_4496_A">#REF!</definedName>
    <definedName name="_4497_">#REF!</definedName>
    <definedName name="_4497_A">#REF!</definedName>
    <definedName name="_4499_">#REF!</definedName>
    <definedName name="_4499_A">#REF!</definedName>
    <definedName name="_4500_">#REF!</definedName>
    <definedName name="_4500_A">#REF!</definedName>
    <definedName name="_4501_">#REF!</definedName>
    <definedName name="_4501_A">#REF!</definedName>
    <definedName name="_4502_">#REF!</definedName>
    <definedName name="_4502_A">#REF!</definedName>
    <definedName name="_4507_">#REF!</definedName>
    <definedName name="_4507_A">#REF!</definedName>
    <definedName name="_4509_">#REF!</definedName>
    <definedName name="_4509_A">#REF!</definedName>
    <definedName name="_4511_">#REF!</definedName>
    <definedName name="_4511_A">#REF!</definedName>
    <definedName name="_4513_">#REF!</definedName>
    <definedName name="_4513_A">#REF!</definedName>
    <definedName name="_4514_">#REF!</definedName>
    <definedName name="_4514_A">#REF!</definedName>
    <definedName name="_4515_">#REF!</definedName>
    <definedName name="_4515_A">#REF!</definedName>
    <definedName name="_4516_">#REF!</definedName>
    <definedName name="_4516_A">#REF!</definedName>
    <definedName name="_4519_">#REF!</definedName>
    <definedName name="_4519_A">#REF!</definedName>
    <definedName name="_4520_">#REF!</definedName>
    <definedName name="_4520_A">#REF!</definedName>
    <definedName name="_4521_">#REF!</definedName>
    <definedName name="_4521_A">#REF!</definedName>
    <definedName name="_4522_">#REF!</definedName>
    <definedName name="_4522_A">#REF!</definedName>
    <definedName name="_4524_">#REF!</definedName>
    <definedName name="_4524_A">#REF!</definedName>
    <definedName name="_4525_">#REF!</definedName>
    <definedName name="_4525_A">#REF!</definedName>
    <definedName name="_4529_">#REF!</definedName>
    <definedName name="_4529_A">#REF!</definedName>
    <definedName name="_4530_">#REF!</definedName>
    <definedName name="_4530_A">#REF!</definedName>
    <definedName name="_4535_">#REF!</definedName>
    <definedName name="_4535_A">#REF!</definedName>
    <definedName name="_4541_">#REF!</definedName>
    <definedName name="_4541_A">#REF!</definedName>
    <definedName name="_4542_">#REF!</definedName>
    <definedName name="_4542_A">#REF!</definedName>
    <definedName name="_4543_">#REF!</definedName>
    <definedName name="_4543_A">#REF!</definedName>
    <definedName name="_4544_">#REF!</definedName>
    <definedName name="_4544_A">#REF!</definedName>
    <definedName name="_4545_">#REF!</definedName>
    <definedName name="_4545_A">#REF!</definedName>
    <definedName name="_4549_">#REF!</definedName>
    <definedName name="_4549_A">#REF!</definedName>
    <definedName name="_4552_">#REF!</definedName>
    <definedName name="_4552_A">#REF!</definedName>
    <definedName name="_4553_">#REF!</definedName>
    <definedName name="_4553_A">#REF!</definedName>
    <definedName name="_4554_">#REF!</definedName>
    <definedName name="_4554_A">#REF!</definedName>
    <definedName name="_4555_">#REF!</definedName>
    <definedName name="_4555_A">#REF!</definedName>
    <definedName name="_4561_">#REF!</definedName>
    <definedName name="_4561_A">#REF!</definedName>
    <definedName name="_4563_">#REF!</definedName>
    <definedName name="_4563_A">#REF!</definedName>
    <definedName name="_4565_">#REF!</definedName>
    <definedName name="_4565_A">#REF!</definedName>
    <definedName name="_4566_">#REF!</definedName>
    <definedName name="_4566_A">#REF!</definedName>
    <definedName name="_4569_">#REF!</definedName>
    <definedName name="_4569_A">#REF!</definedName>
    <definedName name="_4570_">#REF!</definedName>
    <definedName name="_4570_A">#REF!</definedName>
    <definedName name="_4572_">#REF!</definedName>
    <definedName name="_4572_A">#REF!</definedName>
    <definedName name="_4573_">#REF!</definedName>
    <definedName name="_4573_A">#REF!</definedName>
    <definedName name="_4574_">#REF!</definedName>
    <definedName name="_4574_A">#REF!</definedName>
    <definedName name="_4575_">#REF!</definedName>
    <definedName name="_4575_A">#REF!</definedName>
    <definedName name="_4576_">#REF!</definedName>
    <definedName name="_4576_A">#REF!</definedName>
    <definedName name="_4577_">#REF!</definedName>
    <definedName name="_4577_A">#REF!</definedName>
    <definedName name="_4578_">#REF!</definedName>
    <definedName name="_4578_A">#REF!</definedName>
    <definedName name="_4579_">#REF!</definedName>
    <definedName name="_4579_A">#REF!</definedName>
    <definedName name="_4580_">#REF!</definedName>
    <definedName name="_4580_A">#REF!</definedName>
    <definedName name="_4586_">#REF!</definedName>
    <definedName name="_4586_A">#REF!</definedName>
    <definedName name="_4587_">#REF!</definedName>
    <definedName name="_4587_A">#REF!</definedName>
    <definedName name="_4588_">#REF!</definedName>
    <definedName name="_4588_A">#REF!</definedName>
    <definedName name="_4589_">#REF!</definedName>
    <definedName name="_4589_A">#REF!</definedName>
    <definedName name="_4591_">#REF!</definedName>
    <definedName name="_4591_A">#REF!</definedName>
    <definedName name="_4592_">#REF!</definedName>
    <definedName name="_4592_A">#REF!</definedName>
    <definedName name="_4596_">#REF!</definedName>
    <definedName name="_4596_A">#REF!</definedName>
    <definedName name="_4599_">#REF!</definedName>
    <definedName name="_4599_A">#REF!</definedName>
    <definedName name="_4600_">#REF!</definedName>
    <definedName name="_4600_A">#REF!</definedName>
    <definedName name="_4602_">#REF!</definedName>
    <definedName name="_4602_A">#REF!</definedName>
    <definedName name="_4606_">#REF!</definedName>
    <definedName name="_4606_A">#REF!</definedName>
    <definedName name="_4607_">#REF!</definedName>
    <definedName name="_4607_A">#REF!</definedName>
    <definedName name="_4608_">#REF!</definedName>
    <definedName name="_4608_A">#REF!</definedName>
    <definedName name="_4610_">#REF!</definedName>
    <definedName name="_4610_A">#REF!</definedName>
    <definedName name="_4611_">#REF!</definedName>
    <definedName name="_4611_A">#REF!</definedName>
    <definedName name="_4612_">#REF!</definedName>
    <definedName name="_4612_A">#REF!</definedName>
    <definedName name="_4613_">#REF!</definedName>
    <definedName name="_4613_A">#REF!</definedName>
    <definedName name="_4614_">#REF!</definedName>
    <definedName name="_4614_A">#REF!</definedName>
    <definedName name="_4615_">#REF!</definedName>
    <definedName name="_4615_A">#REF!</definedName>
    <definedName name="_4617_">#REF!</definedName>
    <definedName name="_4617_A">#REF!</definedName>
    <definedName name="_4621_">#REF!</definedName>
    <definedName name="_4621_A">#REF!</definedName>
    <definedName name="_4625_">#REF!</definedName>
    <definedName name="_4625_A">#REF!</definedName>
    <definedName name="_4626_">#REF!</definedName>
    <definedName name="_4626_A">#REF!</definedName>
    <definedName name="_4627_">#REF!</definedName>
    <definedName name="_4627_A">#REF!</definedName>
    <definedName name="_4628_">#REF!</definedName>
    <definedName name="_4628_A">#REF!</definedName>
    <definedName name="_4629_">#REF!</definedName>
    <definedName name="_4629_A">#REF!</definedName>
    <definedName name="_4635_">#REF!</definedName>
    <definedName name="_4635_A">#REF!</definedName>
    <definedName name="_4636_">#REF!</definedName>
    <definedName name="_4636_A">#REF!</definedName>
    <definedName name="_4637_">#REF!</definedName>
    <definedName name="_4637_A">#REF!</definedName>
    <definedName name="_4638_">#REF!</definedName>
    <definedName name="_4638_A">#REF!</definedName>
    <definedName name="_4639_">#REF!</definedName>
    <definedName name="_4639_A">#REF!</definedName>
    <definedName name="_4641_">#REF!</definedName>
    <definedName name="_4641_A">#REF!</definedName>
    <definedName name="_47.IMP._ISOLA.">#REF!</definedName>
    <definedName name="_4RiskStatFunctionsUpdateFr_q">1</definedName>
    <definedName name="_5_">#REF!</definedName>
    <definedName name="_5__123Graph_XCHART_1" hidden="1">[5]OP079907!$BK$32:$BK$141</definedName>
    <definedName name="_5_A">#REF!</definedName>
    <definedName name="_51.REV.ARGAMAS">#REF!</definedName>
    <definedName name="_52.REV.CERAM.I">#REF!</definedName>
    <definedName name="_53.REV.CERAM.E">#REF!</definedName>
    <definedName name="_54.TACOS_E_ASS">#REF!</definedName>
    <definedName name="_55.MARM._E_GRA">#REF!</definedName>
    <definedName name="_56.MARMORITE">#REF!</definedName>
    <definedName name="_59.OUTRS_REVES">#REF!</definedName>
    <definedName name="_6_">#REF!</definedName>
    <definedName name="_6__123Graph_BCHART_1" hidden="1">[5]OP079907!#REF!</definedName>
    <definedName name="_6_A">#REF!</definedName>
    <definedName name="_60_">#REF!</definedName>
    <definedName name="_60_A">#REF!</definedName>
    <definedName name="_61.ESQUAD._MAD">#REF!</definedName>
    <definedName name="_63.ESQUAD._ALU">#REF!</definedName>
    <definedName name="_65.ESQUAD._FER">#REF!</definedName>
    <definedName name="_67.VIDROS">#REF!</definedName>
    <definedName name="_7_">#REF!</definedName>
    <definedName name="_7__123Graph_XCHART_1" hidden="1">[5]OP079907!$BK$32:$BK$141</definedName>
    <definedName name="_7_A">#REF!</definedName>
    <definedName name="_71_73.I.ELET_H">#REF!</definedName>
    <definedName name="_77.OUTRAS_INST.">#REF!</definedName>
    <definedName name="_78.ELEVADORES">#REF!</definedName>
    <definedName name="_8_">#REF!</definedName>
    <definedName name="_8_A">#REF!</definedName>
    <definedName name="_81.APAR._SANIT">#REF!</definedName>
    <definedName name="_83_85.PINT_LIM">#REF!</definedName>
    <definedName name="_8RiskStatFunctionsUpdateFr_q">1</definedName>
    <definedName name="_9_">#REF!</definedName>
    <definedName name="_9_A">#REF!</definedName>
    <definedName name="_A">#REF!</definedName>
    <definedName name="_ace1">#REF!</definedName>
    <definedName name="_ace2">#REF!</definedName>
    <definedName name="_ace3">#REF!</definedName>
    <definedName name="_ace4">#REF!</definedName>
    <definedName name="_ace5">#REF!</definedName>
    <definedName name="_ace6">#REF!</definedName>
    <definedName name="_ane1">#REF!</definedName>
    <definedName name="_ane2">#REF!</definedName>
    <definedName name="_ane3">#REF!</definedName>
    <definedName name="_ane4">#REF!</definedName>
    <definedName name="_ane5">#REF!</definedName>
    <definedName name="_ane6">#REF!</definedName>
    <definedName name="_ape1">#REF!</definedName>
    <definedName name="_ape2">#REF!</definedName>
    <definedName name="_ape3">#REF!</definedName>
    <definedName name="_ape4">#REF!</definedName>
    <definedName name="_ape5">#REF!</definedName>
    <definedName name="_ape6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">"$'1998'.$#REF!$#REF!"</definedName>
    <definedName name="_c_4">"$'2001'.$#REF!$#REF!"</definedName>
    <definedName name="_c_5">"$'2000'.$#REF!$#REF!"</definedName>
    <definedName name="_c_6">"$'1999'.$#REF!$#REF!"</definedName>
    <definedName name="_D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6">{0;0;0;0;9;#N/A;0.75;0.75;1;1;1;FALSE;FALSE;FALSE;FALSE;FALSE;#N/A;1;100;#N/A;#N/A;"&amp;A";"Page &amp;P"}</definedName>
    <definedName name="_D7">{0;0;0;0;9;#N/A;0.75;0.75;1;1;1;FALSE;FALSE;FALSE;FALSE;FALSE;#N/A;1;100;#N/A;#N/A;"&amp;A";"Page &amp;P"}</definedName>
    <definedName name="_D8">{0;0;0;0;9;#N/A;0.75;0.75;1;1;1;FALSE;FALSE;FALSE;FALSE;FALSE;#N/A;1;100;#N/A;#N/A;"&amp;A";"Page &amp;P"}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ne1">#REF!</definedName>
    <definedName name="_dne2">#REF!</definedName>
    <definedName name="_dne3">#REF!</definedName>
    <definedName name="_dne4">#REF!</definedName>
    <definedName name="_dne5">#REF!</definedName>
    <definedName name="_dne6">#REF!</definedName>
    <definedName name="_E_">#REF!</definedName>
    <definedName name="_ELE1">#REF!</definedName>
    <definedName name="_ELE2">#REF!</definedName>
    <definedName name="_ELE3">#REF!</definedName>
    <definedName name="_Fill" hidden="1">[5]OP079907!$K$39:$K$155</definedName>
    <definedName name="_xlnm._FilterDatabase" localSheetId="1" hidden="1">PLANILHA!$A$12:$F$624</definedName>
    <definedName name="_iae1">#REF!</definedName>
    <definedName name="_ide1">#REF!</definedName>
    <definedName name="_ide2">#REF!</definedName>
    <definedName name="_ide3">#REF!</definedName>
    <definedName name="_ide4">#REF!</definedName>
    <definedName name="_ide5">#REF!</definedName>
    <definedName name="_ide6">#REF!</definedName>
    <definedName name="_INV12">#REF!</definedName>
    <definedName name="_INV13">#REF!</definedName>
    <definedName name="_inv2">'[1]CONSOL DRE GERAL'!$B$2:$L$99</definedName>
    <definedName name="_j" hidden="1">#REF!</definedName>
    <definedName name="_Key1" hidden="1">#REF!</definedName>
    <definedName name="_la29" hidden="1">#REF!</definedName>
    <definedName name="_la3" hidden="1">#REF!</definedName>
    <definedName name="_la31" hidden="1">#REF!</definedName>
    <definedName name="_la32" hidden="1">#REF!</definedName>
    <definedName name="_la4" hidden="1">#REF!</definedName>
    <definedName name="_la5" hidden="1">#REF!</definedName>
    <definedName name="_la6" hidden="1">#REF!</definedName>
    <definedName name="_la7" hidden="1">#REF!</definedName>
    <definedName name="_la8" hidden="1">#REF!</definedName>
    <definedName name="_la9" hidden="1">#REF!</definedName>
    <definedName name="_lb1" hidden="1">#REF!</definedName>
    <definedName name="_lb10" hidden="1">#REF!</definedName>
    <definedName name="_lb11" hidden="1">#REF!</definedName>
    <definedName name="_lb12" hidden="1">#REF!</definedName>
    <definedName name="_lb13" hidden="1">#REF!</definedName>
    <definedName name="_lb14" hidden="1">#REF!</definedName>
    <definedName name="_lb15" hidden="1">#REF!</definedName>
    <definedName name="_lb16" hidden="1">#REF!</definedName>
    <definedName name="_lb17" hidden="1">#REF!</definedName>
    <definedName name="_lb18" hidden="1">#REF!</definedName>
    <definedName name="_lb19" hidden="1">#REF!</definedName>
    <definedName name="_lb2" hidden="1">#REF!</definedName>
    <definedName name="_lb20" hidden="1">#REF!</definedName>
    <definedName name="_lb21" hidden="1">#REF!</definedName>
    <definedName name="_lb22" hidden="1">#REF!</definedName>
    <definedName name="_lb23" hidden="1">#REF!</definedName>
    <definedName name="_lb24" hidden="1">#REF!</definedName>
    <definedName name="_lb25" hidden="1">#REF!</definedName>
    <definedName name="_lb27" hidden="1">#REF!</definedName>
    <definedName name="_lb28" hidden="1">#REF!</definedName>
    <definedName name="_lb29" hidden="1">#REF!</definedName>
    <definedName name="_lb3" hidden="1">#REF!</definedName>
    <definedName name="_lb30" hidden="1">#REF!</definedName>
    <definedName name="_lb31" hidden="1">#REF!</definedName>
    <definedName name="_lb32" hidden="1">#REF!</definedName>
    <definedName name="_lb4" hidden="1">#REF!</definedName>
    <definedName name="_lb5" hidden="1">#REF!</definedName>
    <definedName name="_lb6" hidden="1">#REF!</definedName>
    <definedName name="_lb7" hidden="1">#REF!</definedName>
    <definedName name="_lb8" hidden="1">#REF!</definedName>
    <definedName name="_lb9" hidden="1">#REF!</definedName>
    <definedName name="_lbc1" hidden="1">#REF!</definedName>
    <definedName name="_lbc10" hidden="1">#REF!</definedName>
    <definedName name="_lbc11" hidden="1">#REF!</definedName>
    <definedName name="_lbc12" hidden="1">#REF!</definedName>
    <definedName name="_lbc13" hidden="1">#REF!</definedName>
    <definedName name="_lbc14" hidden="1">#REF!</definedName>
    <definedName name="_lbc15" hidden="1">#REF!</definedName>
    <definedName name="_lbc16" hidden="1">#REF!</definedName>
    <definedName name="_lbc17" hidden="1">#REF!</definedName>
    <definedName name="_lbc18" hidden="1">#REF!</definedName>
    <definedName name="_lbc19" hidden="1">#REF!</definedName>
    <definedName name="_lbc2" hidden="1">#REF!</definedName>
    <definedName name="_lbc20" hidden="1">#REF!</definedName>
    <definedName name="_lbc21" hidden="1">#REF!</definedName>
    <definedName name="_lbc22" hidden="1">#REF!</definedName>
    <definedName name="_lbc23" hidden="1">#REF!</definedName>
    <definedName name="_lbc24" hidden="1">#REF!</definedName>
    <definedName name="_lbc25" hidden="1">#REF!</definedName>
    <definedName name="_lbc26" hidden="1">#REF!</definedName>
    <definedName name="_lbc27" hidden="1">#REF!</definedName>
    <definedName name="_lbc28" hidden="1">#REF!</definedName>
    <definedName name="_lbc29" hidden="1">#REF!</definedName>
    <definedName name="_lbc3" hidden="1">#REF!</definedName>
    <definedName name="_lbc31" hidden="1">#REF!</definedName>
    <definedName name="_lbc32" hidden="1">#REF!</definedName>
    <definedName name="_lbc4" hidden="1">#REF!</definedName>
    <definedName name="_lbc5" hidden="1">#REF!</definedName>
    <definedName name="_lbc6" hidden="1">#REF!</definedName>
    <definedName name="_lbc7" hidden="1">#REF!</definedName>
    <definedName name="_lbc8" hidden="1">#REF!</definedName>
    <definedName name="_lbc9" hidden="1">#REF!</definedName>
    <definedName name="_ld26" hidden="1">#REF!</definedName>
    <definedName name="_ld31" hidden="1">#REF!</definedName>
    <definedName name="_le31" hidden="1">#REF!</definedName>
    <definedName name="_lf31" hidden="1">#REF!</definedName>
    <definedName name="_MAT3865">#REF!</definedName>
    <definedName name="_nbe1">#REF!</definedName>
    <definedName name="_nbe2">#REF!</definedName>
    <definedName name="_nbe3">#REF!</definedName>
    <definedName name="_nbe4">#REF!</definedName>
    <definedName name="_nbe5">#REF!</definedName>
    <definedName name="_nbe6">#REF!</definedName>
    <definedName name="_nee1">#REF!</definedName>
    <definedName name="_nee2">#REF!</definedName>
    <definedName name="_nee3">#REF!</definedName>
    <definedName name="_nee4">#REF!</definedName>
    <definedName name="_nee5">#REF!</definedName>
    <definedName name="_nee6">#REF!</definedName>
    <definedName name="_nve1">#REF!</definedName>
    <definedName name="_nve2">#REF!</definedName>
    <definedName name="_nve3">#REF!</definedName>
    <definedName name="_nve4">#REF!</definedName>
    <definedName name="_nve5">#REF!</definedName>
    <definedName name="_nve6">#REF!</definedName>
    <definedName name="_oae1">#REF!</definedName>
    <definedName name="_Order1" hidden="1">255</definedName>
    <definedName name="_Order2" hidden="1">255</definedName>
    <definedName name="_ove1">#REF!</definedName>
    <definedName name="_ove2">#REF!</definedName>
    <definedName name="_ove3">#REF!</definedName>
    <definedName name="_ove4">#REF!</definedName>
    <definedName name="_ove5">#REF!</definedName>
    <definedName name="_ove6">#REF!</definedName>
    <definedName name="_P00Balance">#REF!</definedName>
    <definedName name="_P00Cash">#REF!</definedName>
    <definedName name="_P00Debt">#REF!</definedName>
    <definedName name="_P00debt1">#REF!</definedName>
    <definedName name="_P00debt2">#REF!</definedName>
    <definedName name="_P00Deprec.">#REF!</definedName>
    <definedName name="_pav1">#REF!</definedName>
    <definedName name="_qe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1">{0;0;0;0;9;#N/A;0.75;0.75;1;1;1;FALSE;FALSE;FALSE;FALSE;FALSE;#N/A;1;100;#N/A;#N/A;"&amp;A";"Page &amp;P"}</definedName>
    <definedName name="_qe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4">{0;0;0;0;9;#N/A;0.75;0.75;1;1;1;FALSE;FALSE;FALSE;FALSE;FALSE;#N/A;1;100;#N/A;#N/A;"&amp;A";"Page &amp;P"}</definedName>
    <definedName name="_qe5">{0;0;0;0;9;#N/A;0.75;0.75;1;1;1;FALSE;FALSE;FALSE;FALSE;FALSE;#N/A;1;100;#N/A;#N/A;"&amp;A";"Page &amp;P"}</definedName>
    <definedName name="_qe6">{0;0;0;0;9;#N/A;0.75;0.75;1;1;1;FALSE;FALSE;FALSE;FALSE;FALSE;#N/A;1;100;#N/A;#N/A;"&amp;A";"Page &amp;P"}</definedName>
    <definedName name="_qe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9">{0;0;0;0;258;#N/A;0.75;0.75;1;1;2;FALSE;FALSE;FALSE;FALSE;FALSE;#N/A;1;#N/A;1;1;"&amp;A";"Page &amp;P"}</definedName>
    <definedName name="_qse2">#REF!</definedName>
    <definedName name="_qw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r">#N/A</definedName>
    <definedName name="_RC">#REF!</definedName>
    <definedName name="_Report">0</definedName>
    <definedName name="_RES1">#N/A</definedName>
    <definedName name="_res9600">#REF!</definedName>
    <definedName name="_reS9699">#REF!</definedName>
    <definedName name="_Res99">#REF!</definedName>
    <definedName name="_Sort" hidden="1">#REF!</definedName>
    <definedName name="_Table1_In1" hidden="1">#REF!</definedName>
    <definedName name="_Table1_Out" hidden="1">#REF!</definedName>
    <definedName name="_ter1">#REF!</definedName>
    <definedName name="_tot1">#REF!</definedName>
    <definedName name="_tot2">#REF!</definedName>
    <definedName name="_tot3">#REF!</definedName>
    <definedName name="_tot4">#REF!</definedName>
    <definedName name="_tot5">#REF!</definedName>
    <definedName name="_tot6">#REF!</definedName>
    <definedName name="_tot7">#REF!</definedName>
    <definedName name="_tot8">#REF!</definedName>
    <definedName name="_voe3">#REF!</definedName>
    <definedName name="_wq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0">{0;0;0;0;258;#N/A;0.75;0.75;1;1;2;FALSE;FALSE;FALSE;FALSE;FALSE;#N/A;1;#N/A;1;1;"&amp;A";"Page &amp;P"}</definedName>
    <definedName name="_wq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2">{0;0;0;0;9;#N/A;0.75;0.75;1;1;1;FALSE;FALSE;FALSE;FALSE;FALSE;#N/A;1;100;#N/A;#N/A;"&amp;A";"Page &amp;P"}</definedName>
    <definedName name="_wq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4">{0;0;0;0;9;#N/A;0.75;0.75;1;1;1;FALSE;FALSE;FALSE;FALSE;FALSE;#N/A;1;100;#N/A;#N/A;"&amp;A";"Page &amp;P"}</definedName>
    <definedName name="_wq5">{0;0;0;0;9;#N/A;0.75;0.75;1;1;1;FALSE;FALSE;FALSE;FALSE;FALSE;#N/A;1;100;#N/A;#N/A;"&amp;A";"Page &amp;P"}</definedName>
    <definedName name="_wq6">{0;0;0;0;9;#N/A;0.75;0.75;1;1;1;FALSE;FALSE;FALSE;FALSE;FALSE;#N/A;1;100;#N/A;#N/A;"&amp;A";"Page &amp;P"}</definedName>
    <definedName name="_wq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x10" hidden="1">#REF!</definedName>
    <definedName name="_x11" hidden="1">#REF!</definedName>
    <definedName name="_x12" hidden="1">#REF!</definedName>
    <definedName name="_x13" hidden="1">#REF!</definedName>
    <definedName name="_x14" hidden="1">#REF!</definedName>
    <definedName name="_x15" hidden="1">#REF!</definedName>
    <definedName name="_x16" hidden="1">#REF!</definedName>
    <definedName name="_x17" hidden="1">#REF!</definedName>
    <definedName name="_x18" hidden="1">#REF!</definedName>
    <definedName name="_x19" hidden="1">#REF!</definedName>
    <definedName name="_x20" hidden="1">#REF!</definedName>
    <definedName name="_x21" hidden="1">#REF!</definedName>
    <definedName name="_x22" hidden="1">#REF!</definedName>
    <definedName name="_x23" hidden="1">#REF!</definedName>
    <definedName name="_x24" hidden="1">#REF!</definedName>
    <definedName name="_x25" hidden="1">#REF!</definedName>
    <definedName name="_x28" hidden="1">#REF!</definedName>
    <definedName name="_x29" hidden="1">#REF!</definedName>
    <definedName name="_x32" hidden="1">#REF!</definedName>
    <definedName name="_x4" hidden="1">#REF!</definedName>
    <definedName name="_x5" hidden="1">#REF!</definedName>
    <definedName name="_x6" hidden="1">#REF!</definedName>
    <definedName name="_x7" hidden="1">#REF!</definedName>
    <definedName name="_x8" hidden="1">#REF!</definedName>
    <definedName name="_x9" hidden="1">#REF!</definedName>
    <definedName name="_Z1sr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Balance">{0;0;0;0;9;#N/A;0.75;0.75;1;1;1;FALSE;FALSE;FALSE;FALSE;FALSE;#N/A;1;100;#N/A;#N/A;"&amp;A";"Page &amp;P"}</definedName>
    <definedName name="_ZCash">{0;0;0;0;9;#N/A;0.75;0.75;1;1;1;FALSE;FALSE;FALSE;FALSE;FALSE;#N/A;1;100;#N/A;#N/A;"&amp;A";"Page &amp;P"}</definedName>
    <definedName name="_ZDebt">{0;0;0;0;9;#N/A;0.75;0.75;1;1;1;FALSE;FALSE;FALSE;FALSE;FALSE;#N/A;1;100;#N/A;#N/A;"&amp;A";"Page &amp;P"}</definedName>
    <definedName name="_Zdebt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prec.">{0;0;0;0;258;#N/A;0.75;0.75;1;1;2;FALSE;FALSE;FALSE;FALSE;FALSE;#N/A;1;#N/A;1;1;"&amp;A";"Page &amp;P"}</definedName>
    <definedName name="a" localSheetId="0">#REF!</definedName>
    <definedName name="a">#REF!</definedName>
    <definedName name="A_I_C_V">#N/A</definedName>
    <definedName name="A_M_FRA">#N/A</definedName>
    <definedName name="A_METROS">#N/A</definedName>
    <definedName name="AA">#N/A</definedName>
    <definedName name="aaa" hidden="1">{#N/A,#N/A,FALSE,"Plan1";#N/A,#N/A,FALSE,"Plan2"}</definedName>
    <definedName name="aaaa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aa" hidden="1">{"tabela",#N/A,FALSE,"Tabela";"decoração",#N/A,FALSE,"Decor.";"Informações",#N/A,FALSE,"Inform."}</definedName>
    <definedName name="aaaaaa">#N/A</definedName>
    <definedName name="aaaaaaaa" hidden="1">#REF!</definedName>
    <definedName name="aaaaaaaaa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aaaaaaaaaa" hidden="1">#REF!</definedName>
    <definedName name="aaaaaaaaaaa" hidden="1">#REF!</definedName>
    <definedName name="aaaaaaaaaaaaaaaaaaaaaaaaaa" hidden="1">#REF!</definedName>
    <definedName name="aaaaaaaaaaaaaaaaaaaaaaaaaaaaa">#REF!</definedName>
    <definedName name="AAAAAAAAAAAAAAAAAAAAAAAAAAAAAAA" hidden="1">#REF!</definedName>
    <definedName name="aaaaaaaaaaas" hidden="1">{#N/A,#N/A,FALSE,"Plan1";#N/A,#N/A,FALSE,"Plan2"}</definedName>
    <definedName name="aaacccc" hidden="1">{#N/A,#N/A,FALSE,"Plan1";#N/A,#N/A,FALSE,"Plan2"}</definedName>
    <definedName name="aadd">#REF!</definedName>
    <definedName name="ABR">#REF!</definedName>
    <definedName name="Abril">#REF!</definedName>
    <definedName name="ACCS">#REF!</definedName>
    <definedName name="achar18" hidden="1">#REF!</definedName>
    <definedName name="achar19" hidden="1">#REF!</definedName>
    <definedName name="achart1" hidden="1">#REF!</definedName>
    <definedName name="achart10" hidden="1">#REF!</definedName>
    <definedName name="achart11" hidden="1">#REF!</definedName>
    <definedName name="achart12" hidden="1">#REF!</definedName>
    <definedName name="achart13" hidden="1">#REF!</definedName>
    <definedName name="achart14" hidden="1">#REF!</definedName>
    <definedName name="achart15" hidden="1">#REF!</definedName>
    <definedName name="achart16" hidden="1">#REF!</definedName>
    <definedName name="achart17" hidden="1">#REF!</definedName>
    <definedName name="achart2" hidden="1">#REF!</definedName>
    <definedName name="achart20" hidden="1">#REF!</definedName>
    <definedName name="achart21" hidden="1">#REF!</definedName>
    <definedName name="achart22" hidden="1">#REF!</definedName>
    <definedName name="achart23" hidden="1">#REF!</definedName>
    <definedName name="achart24" hidden="1">#REF!</definedName>
    <definedName name="achart25" hidden="1">#REF!</definedName>
    <definedName name="achart26" hidden="1">#REF!</definedName>
    <definedName name="achart27" hidden="1">#REF!</definedName>
    <definedName name="achart28" hidden="1">#REF!</definedName>
    <definedName name="achart29" hidden="1">#REF!</definedName>
    <definedName name="achart3" hidden="1">#REF!</definedName>
    <definedName name="achart30" hidden="1">#REF!</definedName>
    <definedName name="achart31" hidden="1">#REF!</definedName>
    <definedName name="achart32" hidden="1">#REF!</definedName>
    <definedName name="achart4" hidden="1">#REF!</definedName>
    <definedName name="achart5" hidden="1">#REF!</definedName>
    <definedName name="achart6" hidden="1">#REF!</definedName>
    <definedName name="achart7" hidden="1">#REF!</definedName>
    <definedName name="achart8" hidden="1">#REF!</definedName>
    <definedName name="achart9" hidden="1">#REF!</definedName>
    <definedName name="ACNITRO">#REF!</definedName>
    <definedName name="aco">#REF!</definedName>
    <definedName name="ACOPPCAM">#REF!</definedName>
    <definedName name="ACPROPPET">#REF!</definedName>
    <definedName name="ACPVC">#REF!</definedName>
    <definedName name="acres_mat_imp">[6]EDC!$M$487</definedName>
    <definedName name="Acresc">[7]DIFERENCIAL!#REF!</definedName>
    <definedName name="Acrs_juros">[7]DIFERENCIAL!#REF!</definedName>
    <definedName name="ACUM">#REF!</definedName>
    <definedName name="ACUM_EMPRESA">#REF!</definedName>
    <definedName name="ACwvu.PLANILHA2." hidden="1">#REF!</definedName>
    <definedName name="ad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adfadg">#REF!</definedName>
    <definedName name="adfdfasddf" hidden="1">#REF!</definedName>
    <definedName name="adiantamento">#REF!</definedName>
    <definedName name="adic">#REF!</definedName>
    <definedName name="adm_cs">[6]EDC!$H$486</definedName>
    <definedName name="adm_cs_asahi">[6]EDC!$G$384</definedName>
    <definedName name="adm_cs_uhde">#REF!</definedName>
    <definedName name="adm_edc">[6]EDC!$O$384</definedName>
    <definedName name="ADNITRO">#REF!</definedName>
    <definedName name="ADPROPPET">#REF!</definedName>
    <definedName name="ADPVC">#REF!</definedName>
    <definedName name="adriana" hidden="1">#REF!</definedName>
    <definedName name="adsfg">#N/A</definedName>
    <definedName name="AERO">#REF!</definedName>
    <definedName name="AEWFDS" hidden="1">{#N/A,#N/A,FALSE,"Plan1";#N/A,#N/A,FALSE,"Plan2"}</definedName>
    <definedName name="af">'[1]CONSOL DRE GERAL'!$B$2:$L$99</definedName>
    <definedName name="afasdfdsf" hidden="1">#REF!</definedName>
    <definedName name="afdasf" hidden="1">#REF!</definedName>
    <definedName name="afdfdasf" hidden="1">#REF!</definedName>
    <definedName name="afsdafdssaddfd" hidden="1">#REF!</definedName>
    <definedName name="agagag">#REF!</definedName>
    <definedName name="AGO">#REF!</definedName>
    <definedName name="Agosto">#REF!</definedName>
    <definedName name="AH">[8]FLUXO_ENDIVIDAMENTO!#REF!</definedName>
    <definedName name="AINITRO">#REF!</definedName>
    <definedName name="AIPROPPET">#REF!</definedName>
    <definedName name="AIPVC">#REF!</definedName>
    <definedName name="AIR">#REF!</definedName>
    <definedName name="AJUSTES">#REF!</definedName>
    <definedName name="aliq_cofins">'[9]Impostos (Fiscal)'!$E$98</definedName>
    <definedName name="aliq_cpmf">#REF!</definedName>
    <definedName name="aliq_pis">'[9]Impostos (Fiscal)'!$E$97</definedName>
    <definedName name="alternativa">[10]Plan1!$C$1:$C$2</definedName>
    <definedName name="AM_1">#REF!</definedName>
    <definedName name="AM_2">#REF!</definedName>
    <definedName name="AM_3">#REF!</definedName>
    <definedName name="AMOR">#REF!</definedName>
    <definedName name="amortiz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NDRE">TRUE</definedName>
    <definedName name="Anexo6a">'[11]Acomp Vlrs (6a)'!$B$1:$Q$44</definedName>
    <definedName name="Anexo6b">'[11]Resumo Horas Proj (6b Subs) '!$B$1:$H$58</definedName>
    <definedName name="Anexo6c">'[11]Acom Horas Proj (6c Subs)'!$B$1:$I$73</definedName>
    <definedName name="Anexo7">'[11]Rel Encerramento (7)'!$B$1:$E$62</definedName>
    <definedName name="Anexo8">'[11]Rel Projetos (Categ) (8)'!$B$1:$K$30</definedName>
    <definedName name="anexoO">[12]O!$B$1:$H$63</definedName>
    <definedName name="Annex6_2NotPiping">#REF!</definedName>
    <definedName name="ANO">#REF!</definedName>
    <definedName name="Ano_30">#REF!</definedName>
    <definedName name="Ano_Ab" hidden="1">#REF!</definedName>
    <definedName name="ano_desativacao">[6]EDC!$J$592</definedName>
    <definedName name="Ano_Enc" hidden="1">#REF!</definedName>
    <definedName name="ano_monsanto">[6]EDC!$E$595</definedName>
    <definedName name="ano_referencia">'[13]Variáveis de Suporte'!$D$5</definedName>
    <definedName name="anscount" hidden="1">1</definedName>
    <definedName name="anuais_longa">#REF!</definedName>
    <definedName name="APCS">#REF!</definedName>
    <definedName name="APNITRO">#REF!</definedName>
    <definedName name="APOPPCAM">#REF!</definedName>
    <definedName name="aporte_ano1">[6]EDC!$E$603</definedName>
    <definedName name="aportetotal">'[14]9'!$B$14</definedName>
    <definedName name="APPROPPET">#REF!</definedName>
    <definedName name="APPVC">#REF!</definedName>
    <definedName name="ARA_Threshold">#REF!</definedName>
    <definedName name="area" hidden="1">{#N/A,#N/A,FALSE,"Plan1";#N/A,#N/A,FALSE,"Plan2"}</definedName>
    <definedName name="ÁREA_DE_ENTRADA_DE_C_PROD_CABO">'[15]#REF'!$A$1:$C$16</definedName>
    <definedName name="ÁREA_DE_ENTRADA_DE_C_PROD_CAXIAS">'[15]#REF'!$A$1:$C$21</definedName>
    <definedName name="ÁREA_DE_ENTRADA_DE_C_PROD_TRIUNFO">'[15]#REF'!$A$1:$C$12</definedName>
    <definedName name="ÁREA_DE_ENTRADA_DE_CUSTO_FIXO">'[16]#REF'!$B$1:$P$81</definedName>
    <definedName name="ÁREA_DE_ENTRADA_DE_CUSTOS_VARIAVEIS">'[16]#REF'!$A$1:$N$28</definedName>
    <definedName name="ÁREA_DE_ENTRADA_DE_CVARIÁVEL_TOTAL">'[17]#REF'!$A$1:$D$10</definedName>
    <definedName name="ÁREA_DE_ENTRADA_DE_FATURAMENTO">'[17]#REF'!$B$1:$G$14</definedName>
    <definedName name="_xlnm.Extract">#REF!</definedName>
    <definedName name="_xlnm.Print_Area" localSheetId="2">ESCADAS!$A$1:$I$105</definedName>
    <definedName name="_xlnm.Print_Area" localSheetId="1">PLANILHA!$A$12:$F$624</definedName>
    <definedName name="_xlnm.Print_Area">#REF!</definedName>
    <definedName name="Area_de_impressao1">#REF!</definedName>
    <definedName name="AREA_FRAC">#N/A</definedName>
    <definedName name="AREA_LEG">#N/A</definedName>
    <definedName name="AREA_MUN">#N/A</definedName>
    <definedName name="AREA_TRANSFERENCIA">#REF!</definedName>
    <definedName name="AREA2">#REF!</definedName>
    <definedName name="AREAFRAC">#N/A</definedName>
    <definedName name="ARP_Threshold">#REF!</definedName>
    <definedName name="arquivos_nomes">[18]Controle!#REF!</definedName>
    <definedName name="Arred">[7]DIFERENCIAL!#REF!</definedName>
    <definedName name="a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S2DocOpenMode" hidden="1">"AS2DocumentEdit"</definedName>
    <definedName name="AS2NamedRange" hidden="1">15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asdfadsfasdf" hidden="1">#REF!</definedName>
    <definedName name="asdfasdf">[7]DIFERENCIAL!#REF!</definedName>
    <definedName name="asdfasdfasdf" hidden="1">{"tabela",#N/A,FALSE,"Tabela";"decoração",#N/A,FALSE,"Decor.";"Informações",#N/A,FALSE,"Inform."}</definedName>
    <definedName name="asdfasdfsdfasdfasdf" hidden="1">{#N/A,#N/A,FALSE,"Plan1";#N/A,#N/A,FALSE,"Plan2"}</definedName>
    <definedName name="asdfasf" hidden="1">#REF!</definedName>
    <definedName name="asdffsdfsdfs" hidden="1">#REF!</definedName>
    <definedName name="asdfg">#N/A</definedName>
    <definedName name="asdsa" hidden="1">#REF!</definedName>
    <definedName name="asdsfsda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ASNITRO">#REF!</definedName>
    <definedName name="ASPROPPET">#REF!</definedName>
    <definedName name="ASPVC">#REF!</definedName>
    <definedName name="ass">'[19]#REF'!$B$1:$K$49</definedName>
    <definedName name="ASSEN_TUBO_EMISS">#REF!</definedName>
    <definedName name="ASSEN_TUBO_EMISS2">#REF!</definedName>
    <definedName name="ASSENT_EMISS3_S">#REF!</definedName>
    <definedName name="ASSENT_TUBO">#REF!</definedName>
    <definedName name="assoccons1">#REF!</definedName>
    <definedName name="AT">[8]FLUXO_ENDIVIDAMENTO!#REF!</definedName>
    <definedName name="ativo">#REF!</definedName>
    <definedName name="ato1_curta">[20]LT_011011!$E$34</definedName>
    <definedName name="ato1_longa">#REF!</definedName>
    <definedName name="ato2_curta">[20]LT_011011!$E$35</definedName>
    <definedName name="ato2_longa">#REF!</definedName>
    <definedName name="aval">#REF!</definedName>
    <definedName name="B" localSheetId="0">#REF!</definedName>
    <definedName name="B">#REF!</definedName>
    <definedName name="B_CMI">#REF!</definedName>
    <definedName name="Bal">#REF!</definedName>
    <definedName name="Bal_soc_ativo">#REF!</definedName>
    <definedName name="balance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BALANÇO">#REF!</definedName>
    <definedName name="BALANÇO_CMI">#REF!</definedName>
    <definedName name="BALANÇO_CMI_UFIR">#REF!</definedName>
    <definedName name="BALANÇO_CMI_US">#REF!</definedName>
    <definedName name="BALANÇO_LS">#REF!</definedName>
    <definedName name="Balanço_soc_passivo">#REF!</definedName>
    <definedName name="balcop">#REF!</definedName>
    <definedName name="BalType" hidden="1">TRUE</definedName>
    <definedName name="BALUFIR">#REF!</definedName>
    <definedName name="banco">[21]Plan1!$B$5:$X$148</definedName>
    <definedName name="_xlnm.Database" localSheetId="0">#REF!</definedName>
    <definedName name="_xlnm.Database">#REF!</definedName>
    <definedName name="BandasAnoInicial" hidden="1">#REF!</definedName>
    <definedName name="BandasCadernoEncargos" hidden="1">#REF!</definedName>
    <definedName name="BandasIndiceActualizaçãoTarifária" hidden="1">#REF!</definedName>
    <definedName name="BandasLimitesSuperior" hidden="1">#REF!</definedName>
    <definedName name="BandasPagamentosFixos" hidden="1">#REF!</definedName>
    <definedName name="BandasPagamentosVariaveis" hidden="1">#REF!</definedName>
    <definedName name="BandasPenalizaçõesPercentagem" hidden="1">#REF!</definedName>
    <definedName name="BandasPgtIndiceActualizaçãoTarifária" hidden="1">#REF!</definedName>
    <definedName name="BandasReceitasPortagem" hidden="1">#REF!</definedName>
    <definedName name="BandasTabelaActualizaçãoTarifária" hidden="1">#REF!</definedName>
    <definedName name="BandasTarifasReferência" hidden="1">#REF!</definedName>
    <definedName name="BandasVeiculosKmsAlocação" hidden="1">#REF!</definedName>
    <definedName name="Barreiras_Entrada_Manual" hidden="1">#REF!</definedName>
    <definedName name="Barreiras_Entrada_VV" hidden="1">#REF!</definedName>
    <definedName name="Barreiras_Lanços" hidden="1">#REF!</definedName>
    <definedName name="Barreiras_Saída_Manual" hidden="1">#REF!</definedName>
    <definedName name="Barreiras_Saída_VV" hidden="1">#REF!</definedName>
    <definedName name="Barreiras_Sublanços" hidden="1">#REF!</definedName>
    <definedName name="BASE">[22]Plan1!$A$1:$A$65536</definedName>
    <definedName name="base_calculo_inv_dce">[6]EDC!$O$377</definedName>
    <definedName name="BASE2">[23]Plan1!$B$1:$B$65536</definedName>
    <definedName name="BB">#N/A</definedName>
    <definedName name="BBB">#N/A</definedName>
    <definedName name="bbbbbbbbbb" hidden="1">#REF!</definedName>
    <definedName name="bbbbbbbbbbbbbb" hidden="1">#REF!</definedName>
    <definedName name="bchar10" hidden="1">#REF!</definedName>
    <definedName name="bchart1" hidden="1">#REF!</definedName>
    <definedName name="bchart11" hidden="1">#REF!</definedName>
    <definedName name="bchart12" hidden="1">#REF!</definedName>
    <definedName name="bchart13" hidden="1">#REF!</definedName>
    <definedName name="bchart14" hidden="1">#REF!</definedName>
    <definedName name="bchart15" hidden="1">#REF!</definedName>
    <definedName name="bchart16" hidden="1">#REF!</definedName>
    <definedName name="bchart17" hidden="1">#REF!</definedName>
    <definedName name="bchart18" hidden="1">#REF!</definedName>
    <definedName name="bchart19" hidden="1">#REF!</definedName>
    <definedName name="bchart2" hidden="1">#REF!</definedName>
    <definedName name="bchart20" hidden="1">#REF!</definedName>
    <definedName name="bchart21" hidden="1">#REF!</definedName>
    <definedName name="bchart22" hidden="1">#REF!</definedName>
    <definedName name="bchart23" hidden="1">#REF!</definedName>
    <definedName name="bchart24" hidden="1">#REF!</definedName>
    <definedName name="bchart25" hidden="1">#REF!</definedName>
    <definedName name="bchart26" hidden="1">#REF!</definedName>
    <definedName name="bchart27" hidden="1">#REF!</definedName>
    <definedName name="bchart28" hidden="1">#REF!</definedName>
    <definedName name="bchart29" hidden="1">#REF!</definedName>
    <definedName name="bchart3" hidden="1">#REF!</definedName>
    <definedName name="bchart30" hidden="1">#REF!</definedName>
    <definedName name="bchart31" hidden="1">#REF!</definedName>
    <definedName name="bchart32" hidden="1">#REF!</definedName>
    <definedName name="bchart4" hidden="1">#REF!</definedName>
    <definedName name="bchart5" hidden="1">#REF!</definedName>
    <definedName name="bchart6" hidden="1">#REF!</definedName>
    <definedName name="bchart7" hidden="1">#REF!</definedName>
    <definedName name="bchart8" hidden="1">#REF!</definedName>
    <definedName name="bchart9" hidden="1">#REF!</definedName>
    <definedName name="bd_moedas">[24]Parametros!$B$12:$B$15</definedName>
    <definedName name="BDI" localSheetId="0">#REF!</definedName>
    <definedName name="BDI">#REF!</definedName>
    <definedName name="BDISABESP">#REF!</definedName>
    <definedName name="BEI1_paste">[25]Fin!#REF!</definedName>
    <definedName name="BEI2paste">[25]Fin!#REF!</definedName>
    <definedName name="BENZENO">#REF!</definedName>
    <definedName name="BEZENO">#REF!</definedName>
    <definedName name="BG_Del" hidden="1">15</definedName>
    <definedName name="BG_Ins" hidden="1">4</definedName>
    <definedName name="BG_Mod" hidden="1">6</definedName>
    <definedName name="bh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BILHÃO">#REF!</definedName>
    <definedName name="bin">[26]Plan1!$K$1:$K$2</definedName>
    <definedName name="bkl_real">#REF!</definedName>
    <definedName name="BL_ANC_EMISS3_S">#REF!</definedName>
    <definedName name="BL_ANCO_EMISS2">#REF!</definedName>
    <definedName name="BLOCO_ANCOR_EMISS">#REF!</definedName>
    <definedName name="blp_real">#REF!</definedName>
    <definedName name="BLPH1" hidden="1">#REF!</definedName>
    <definedName name="BLPH10" hidden="1">'[27]Bloomberg bonds'!#REF!</definedName>
    <definedName name="BLPH11" hidden="1">'[28]Bloomberg bonds'!#REF!</definedName>
    <definedName name="BLPH12" hidden="1">'[28]Bloomberg bonds'!#REF!</definedName>
    <definedName name="BLPH13" hidden="1">'[28]Bloomberg bonds'!#REF!</definedName>
    <definedName name="BLPH14" hidden="1">#REF!</definedName>
    <definedName name="BLPH15" hidden="1">#REF!</definedName>
    <definedName name="BLPH2" hidden="1">'[29]Série EMBI'!#REF!</definedName>
    <definedName name="BLPH3" hidden="1">'[29]Série EMBI'!#REF!</definedName>
    <definedName name="BLPH4" hidden="1">'[29]Série EMBI'!#REF!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'[29]Série EMBI'!#REF!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'[29]Série EMBI'!#REF!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[30]Bloomberg!$A$4</definedName>
    <definedName name="BLPH68" hidden="1">[30]Bloomberg!$C$4</definedName>
    <definedName name="BLPH69" hidden="1">[30]Bloomberg!$E$4</definedName>
    <definedName name="BLPH7" hidden="1">'[29]Série EMBI'!#REF!</definedName>
    <definedName name="BLPH70" hidden="1">[30]Bloomberg!$G$4</definedName>
    <definedName name="BLPH71" hidden="1">[30]Bloomberg!$I$4</definedName>
    <definedName name="BLPH72" hidden="1">[30]Bloomberg!$K$4</definedName>
    <definedName name="BLPH73" hidden="1">[30]Bloomberg!$M$4</definedName>
    <definedName name="BLPH74" hidden="1">[30]Bloomberg!$O$4</definedName>
    <definedName name="BLPH75" hidden="1">[30]Bloomberg!$Q$4</definedName>
    <definedName name="BLPH76" hidden="1">[30]Bloomberg!$S$4</definedName>
    <definedName name="BLPH77" hidden="1">[30]Bloomberg!$U$4</definedName>
    <definedName name="BLPH78" hidden="1">#REF!</definedName>
    <definedName name="BLPH79" hidden="1">#REF!</definedName>
    <definedName name="BLPH8" hidden="1">'[31]Série EMBI'!$B$3</definedName>
    <definedName name="BLPH80" hidden="1">#REF!</definedName>
    <definedName name="BLPH81" hidden="1">#REF!</definedName>
    <definedName name="BLPH82" hidden="1">'[28]Tropical Beta active days'!$A$5</definedName>
    <definedName name="BLPH83" hidden="1">'[28]Tropical Beta active days'!$F$5</definedName>
    <definedName name="BLPH9" hidden="1">'[28]Bloomberg bonds'!#REF!</definedName>
    <definedName name="BMHaberMesAcum">[32]COS!$ED$65:$EJ$143</definedName>
    <definedName name="BMHaberMesMatTrat">[32]COS!$ED$233:$EJ$312</definedName>
    <definedName name="BP">#REF!</definedName>
    <definedName name="BTN_INPC">#REF!</definedName>
    <definedName name="bvmnvnmmn" hidden="1">#REF!</definedName>
    <definedName name="bvzvcxb" hidden="1">#REF!</definedName>
    <definedName name="Ç">#REF!</definedName>
    <definedName name="C.Fixos_PTA">[33]Pasta7!#REF!</definedName>
    <definedName name="C.Variáveis_PET_PTA">[33]Pasta7!#REF!</definedName>
    <definedName name="C_">#REF!</definedName>
    <definedName name="C_G_LAT">#N/A</definedName>
    <definedName name="C_G_LON">#N/A</definedName>
    <definedName name="C_M_LAT">#N/A</definedName>
    <definedName name="C_M_LON">#N/A</definedName>
    <definedName name="C_S_LAT">#N/A</definedName>
    <definedName name="C_S_LON">#N/A</definedName>
    <definedName name="CAD_EMISS3_S">#REF!</definedName>
    <definedName name="CADASTRO">#REF!</definedName>
    <definedName name="CADASTRO_EMISS">#REF!</definedName>
    <definedName name="CADASTRO_EMISS2">#REF!</definedName>
    <definedName name="CADASTRO_REDE_COL">#REF!</definedName>
    <definedName name="CAIXAS">#REF!</definedName>
    <definedName name="CAIXAS_EMISS3_S">#REF!</definedName>
    <definedName name="CANETIRO" localSheetId="0">#REF!</definedName>
    <definedName name="CANETIRO">#REF!</definedName>
    <definedName name="CANTEIRO" localSheetId="0">#REF!</definedName>
    <definedName name="CANTEIRO">#REF!</definedName>
    <definedName name="CANTEIRO_DE_OBRAS">[34]CANT_OBRAS!$H$8</definedName>
    <definedName name="CANTEIRO_OBRAS">#REF!</definedName>
    <definedName name="CAO_T2">#REF!</definedName>
    <definedName name="CAO_T3">#REF!</definedName>
    <definedName name="capacity_share">[35]Plan1!$A$1</definedName>
    <definedName name="CARLA" hidden="1">#REF!</definedName>
    <definedName name="Cases">[36]Cons!$AN$1</definedName>
    <definedName name="caso">[6]EDC!$B$573</definedName>
    <definedName name="cbnm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cbnmghmk" hidden="1">{"'Índice'!$A$1:$K$49"}</definedName>
    <definedName name="CCC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ççç" hidden="1">{#N/A,#N/A,FALSE,"Plan1";#N/A,#N/A,FALSE,"Plan2"}</definedName>
    <definedName name="cccc" hidden="1">{#N/A,#N/A,FALSE,"Plan1";#N/A,#N/A,FALSE,"Plan2"}</definedName>
    <definedName name="ççççççç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cccccccc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cccccccccccccc" hidden="1">#REF!</definedName>
    <definedName name="cchart1" hidden="1">#REF!</definedName>
    <definedName name="cchart10" hidden="1">#REF!</definedName>
    <definedName name="cchart11" hidden="1">#REF!</definedName>
    <definedName name="cchart12" hidden="1">#REF!</definedName>
    <definedName name="cchart13" hidden="1">#REF!</definedName>
    <definedName name="cchart14" hidden="1">#REF!</definedName>
    <definedName name="cchart15" hidden="1">#REF!</definedName>
    <definedName name="cchart16" hidden="1">#REF!</definedName>
    <definedName name="cchart17" hidden="1">#REF!</definedName>
    <definedName name="cchart18" hidden="1">#REF!</definedName>
    <definedName name="cchart19" hidden="1">#REF!</definedName>
    <definedName name="cchart2" hidden="1">#REF!</definedName>
    <definedName name="cchart20" hidden="1">#REF!</definedName>
    <definedName name="cchart21" hidden="1">#REF!</definedName>
    <definedName name="cchart22" hidden="1">#REF!</definedName>
    <definedName name="cchart23" hidden="1">#REF!</definedName>
    <definedName name="cchart24" hidden="1">#REF!</definedName>
    <definedName name="cchart25" hidden="1">#REF!</definedName>
    <definedName name="cchart26" hidden="1">#REF!</definedName>
    <definedName name="cchart27" hidden="1">#REF!</definedName>
    <definedName name="cchart28" hidden="1">#REF!</definedName>
    <definedName name="cchart29" hidden="1">#REF!</definedName>
    <definedName name="cchart3" hidden="1">#REF!</definedName>
    <definedName name="cchart31" hidden="1">#REF!</definedName>
    <definedName name="cchart32" hidden="1">#REF!</definedName>
    <definedName name="cchart4" hidden="1">#REF!</definedName>
    <definedName name="cchart5" hidden="1">#REF!</definedName>
    <definedName name="cchart6" hidden="1">#REF!</definedName>
    <definedName name="cchart7" hidden="1">#REF!</definedName>
    <definedName name="cchart8" hidden="1">#REF!</definedName>
    <definedName name="cchart9" hidden="1">#REF!</definedName>
    <definedName name="cd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7190y7192">[32]COS!$DQ$69:$DX$156</definedName>
    <definedName name="CDDistrib.L5Pta.">[32]DIS!$AU$1:$BB$43</definedName>
    <definedName name="cde">#N/A</definedName>
    <definedName name="CEL">#REF!</definedName>
    <definedName name="cel_aaorcam">[37]Parametros!$B$4</definedName>
    <definedName name="cel_Barras">[38]Parametros!#REF!</definedName>
    <definedName name="cel_MoedaSelecao">[39]Parametros!$C$13</definedName>
    <definedName name="cel_MoedaVersao">[39]Parametros!$B$7</definedName>
    <definedName name="cel_nBarras">[38]Parametros!#REF!</definedName>
    <definedName name="cel_nDRE">[40]Parametros!$B$26</definedName>
    <definedName name="cel_nmorcam">[37]Parametros!$C$3</definedName>
    <definedName name="cel_nSheets">[38]Parametros!#REF!</definedName>
    <definedName name="cel_PlanDRE">[40]Parametros!$B$27</definedName>
    <definedName name="cel_PrimoAno">[41]Parametros!$B$11</definedName>
    <definedName name="CELULA">#REF!</definedName>
    <definedName name="CEN">[42]DRE_OUTPUT!$A$1</definedName>
    <definedName name="cenario">[10]Plan1!$L$1:$L$8</definedName>
    <definedName name="Cenários">[43]Parametros!$H$12:$H$15</definedName>
    <definedName name="CENT.BILHÃO">#REF!</definedName>
    <definedName name="CENT.MILHÃO">#REF!</definedName>
    <definedName name="CENT.MILHAR">#REF!</definedName>
    <definedName name="CENTAVOS">#REF!</definedName>
    <definedName name="CENTENA">#REF!</definedName>
    <definedName name="CENTROS_6">"'2006'.$#REF!$#REF!"</definedName>
    <definedName name="CF">#N/A</definedName>
    <definedName name="cf_cs_asahi">[6]EDC!$I$463</definedName>
    <definedName name="cf_cs_existente">#REF!</definedName>
    <definedName name="cf_cs_uhde">#REF!</definedName>
    <definedName name="cfd">#REF!</definedName>
    <definedName name="CFTOT_">#REF!</definedName>
    <definedName name="CFTOT_A">#REF!</definedName>
    <definedName name="cghm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cghmghjmkgh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CHAV">#REF!</definedName>
    <definedName name="chaves">#REF!</definedName>
    <definedName name="check_BEI1">[25]Fin!#REF!</definedName>
    <definedName name="check_BEI2">[25]Fin!#REF!</definedName>
    <definedName name="check_global">[25]Sum!#REF!</definedName>
    <definedName name="check_LT">[25]Fin!#REF!</definedName>
    <definedName name="chmgbnmk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cl2disp_cl2elet">[6]EDC!$E$575</definedName>
    <definedName name="CLAS_ECO">#N/A</definedName>
    <definedName name="CLAS_LOC">#N/A</definedName>
    <definedName name="cloro_monsanto">[6]EDC!$J$595</definedName>
    <definedName name="cmai29">'[44]Summary CMAI (PIRA)'!$C$4:$C$134</definedName>
    <definedName name="CMI_LS_ANALITICO">#REF!</definedName>
    <definedName name="cnmg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cnmghm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COD_DIST">#N/A</definedName>
    <definedName name="COD_ME_R">#N/A</definedName>
    <definedName name="COD_MI_R">#N/A</definedName>
    <definedName name="COD_MUNI">#N/A</definedName>
    <definedName name="COD_UF">#N/A</definedName>
    <definedName name="CODIGO">'[45]MATERIAIS ELETRICOS'!$D$5:$D$1228</definedName>
    <definedName name="COEFICIENTE_TECNICO_CAXIAS">#REF!</definedName>
    <definedName name="COFINS">[46]EDC!$E$609</definedName>
    <definedName name="col_Ano">[47]Calculo_Resultado!$K$1:$K$65536</definedName>
    <definedName name="col_Ano_Negocio">[48]Calculo_Resultado!$V$1:$V$65536</definedName>
    <definedName name="col_RecLiquidaMI">[48]Calculo_Resultado!$Z$1:$Z$65536</definedName>
    <definedName name="combinada">[49]Parametros!$J$3</definedName>
    <definedName name="compra_terreno">#REF!</definedName>
    <definedName name="COMTK">#REF!</definedName>
    <definedName name="CONCILIAÇÃO">#REF!</definedName>
    <definedName name="CONECTOR">#REF!</definedName>
    <definedName name="conquista">#REF!</definedName>
    <definedName name="cons">#REF!</definedName>
    <definedName name="considera_ICMS_credito_PVC">[6]EDC!$E$596</definedName>
    <definedName name="considera_venda_H2">[6]EDC!$E$594</definedName>
    <definedName name="consol">#REF!</definedName>
    <definedName name="consol_acumulado_fim">'[13]Variáveis de Suporte'!$D$18</definedName>
    <definedName name="consol_acumulado_inicio">'[13]Variáveis de Suporte'!$D$17</definedName>
    <definedName name="CONSOL_CMI">#REF!</definedName>
    <definedName name="CONSOL_LS">#REF!</definedName>
    <definedName name="consol_mes_inicio">'[13]Variáveis de Suporte'!$D$14</definedName>
    <definedName name="consol_trimest">'[13]Variáveis de Suporte'!$D$21</definedName>
    <definedName name="consol_trimestre_anterior_fim">'[13]Variáveis de Suporte'!$D$24</definedName>
    <definedName name="consol_trimestre_anterior_inicio">'[13]Variáveis de Suporte'!$D$23</definedName>
    <definedName name="consol_trimestre_fim">'[13]Variáveis de Suporte'!$D$21</definedName>
    <definedName name="consol_trimestre_inicio">'[13]Variáveis de Suporte'!$D$20</definedName>
    <definedName name="Consolidada">#N/A</definedName>
    <definedName name="CONSOLIDADO">'[50]BASE DE DADOS'!$A$1:$G$957</definedName>
    <definedName name="consolidation1">#REF!</definedName>
    <definedName name="consolidation2">#REF!</definedName>
    <definedName name="CONSUMO_BUTADIENO_ESTIRENO_EM_TONELADAS">'[15]#REF'!$A$453:$N$469</definedName>
    <definedName name="CONT_CANTEIRO">#REF!</definedName>
    <definedName name="cont_cs">[6]EDC!$H$488</definedName>
    <definedName name="cont_cs_asahi">[6]EDC!$G$386</definedName>
    <definedName name="cont_cs_uhde">#REF!</definedName>
    <definedName name="cont_dce">[6]EDC!$O$385</definedName>
    <definedName name="contasareceber">#REF!</definedName>
    <definedName name="CProdConcAgMP">[32]DIS!$DU$3:$ED$76</definedName>
    <definedName name="CProdConcAgTrat">[32]DIS!$EF$3:$EI$74</definedName>
    <definedName name="CProdZnMP">[32]COS!$AK$2:$AW$95</definedName>
    <definedName name="CProdZnTrat">[32]COS!$G$2:$T$95</definedName>
    <definedName name="cr_pgoobr01_mem_ria_de_c_lculo">'[51]Memória de Cálculo'!#REF!</definedName>
    <definedName name="CREN">#REF!</definedName>
    <definedName name="Criteria" localSheetId="0">#REF!</definedName>
    <definedName name="Criteria">#REF!</definedName>
    <definedName name="_xlnm.Criteria" localSheetId="0">#REF!</definedName>
    <definedName name="_xlnm.Criteria">#REF!</definedName>
    <definedName name="Criterios_IM">"$'1998'.$#REF!$#REF!:$#REF!$#REF!"</definedName>
    <definedName name="CRITÉRIOS_IM" localSheetId="0">#REF!</definedName>
    <definedName name="CRITÉRIOS_IM">#REF!</definedName>
    <definedName name="CS">#REF!</definedName>
    <definedName name="cs_nova_prep">[52]EDC!$J$593</definedName>
    <definedName name="CSeIR">'[12]IR e CS LR'!$B$1:$N$83</definedName>
    <definedName name="CSeIRestimado">'[12]IR e CS Est'!$B$1:$L$98</definedName>
    <definedName name="CSLL">[6]EDC!$E$607</definedName>
    <definedName name="ct_cloro_uhde">[6]EDC!$I$421</definedName>
    <definedName name="ct_energ_utilid_DCE">[6]EDC!$H$580</definedName>
    <definedName name="ct_energia_asahi">[46]EDC!$M$435</definedName>
    <definedName name="ct_energia_DCE_uhde">[46]EDC!$I$422</definedName>
    <definedName name="ct_energia_uhde">[46]EDC!$O$436</definedName>
    <definedName name="ct_eteno_uhde">[46]EDC!$I$420</definedName>
    <definedName name="curta_1617">#REF!</definedName>
    <definedName name="CURTA1">[7]DIFERENCIAL!#REF!</definedName>
    <definedName name="CUSTO_DAS_DESAPROPRIAÇÕES">#REF!</definedName>
    <definedName name="custo_desativacao">[6]EDC!$E$592</definedName>
    <definedName name="CUSTO_FIXO_CAXIAS">'[15]#REF'!$B$87:$K$102</definedName>
    <definedName name="custo_fixo_cs_nova">[6]EDC!$H$497</definedName>
    <definedName name="custo_fixo_dce_nova">[6]EDC!$H$498</definedName>
    <definedName name="CUSTO_FIXO_TRIUNFO_E_CABO">'[17]#REF'!$B$195:$K$251</definedName>
    <definedName name="CUSTO_FIXO_VARIÁVEL_DESPESA">'[53]DIF FAT FEV 01'!$A$22:$V$71</definedName>
    <definedName name="custo_oper_01">[46]EDC!$J$238</definedName>
    <definedName name="custo_oper_02">[46]EDC!$K$238</definedName>
    <definedName name="custo_oper_03">[46]EDC!$L$238</definedName>
    <definedName name="custo_oper_04">[46]EDC!$M$238</definedName>
    <definedName name="custo_oper_05">[46]EDC!$N$238</definedName>
    <definedName name="custo_oper_06">[46]EDC!$O$238</definedName>
    <definedName name="custo_oper_07">[46]EDC!$P$238</definedName>
    <definedName name="custo_oper_08">[46]EDC!$Q$238</definedName>
    <definedName name="custo_oper_09">[46]EDC!$R$238</definedName>
    <definedName name="custo_oper_10">[46]EDC!$S$238</definedName>
    <definedName name="CUSTO_UN">'[45]MATERIAIS ELETRICOS'!$E$5:$E$1228</definedName>
    <definedName name="custo_var_DCE_01">[46]EDC!$J$245</definedName>
    <definedName name="custo_var_DCE_02">[46]EDC!$K$245</definedName>
    <definedName name="custo_var_DCE_03">[46]EDC!$L$245</definedName>
    <definedName name="custo_var_DCE_04">[46]EDC!$M$245</definedName>
    <definedName name="custo_var_DCE_05">[46]EDC!$N$245</definedName>
    <definedName name="custo_var_DCE_06">[46]EDC!$O$245</definedName>
    <definedName name="custo_var_DCE_07">[46]EDC!$P$245</definedName>
    <definedName name="custo_var_DCE_08">[46]EDC!$Q$245</definedName>
    <definedName name="custo_var_DCE_09">[46]EDC!$R$245</definedName>
    <definedName name="custo_var_DCE_10">[46]EDC!$S$245</definedName>
    <definedName name="custo_var_DCE_11">[46]EDC!$T$245</definedName>
    <definedName name="CUSTO_VARIÁVEL_DE_VENDAS_FRETE">'[17]#REF'!$A$150:$N$167</definedName>
    <definedName name="custoprod" hidden="1">{#N/A,#N/A,FALSE,"Brazil Summary";#N/A,#N/A,FALSE,"SEA CIF Summary";#N/A,#N/A,FALSE,"USGC Contract";#N/A,#N/A,FALSE,"USGC Spot";#N/A,#N/A,FALSE,"Brazil Base Cycle ";#N/A,#N/A,FALSE,"Brazil Base Trend";#N/A,#N/A,FALSE,"Brazil Low Cycle";#N/A,#N/A,FALSE,"Brazil Low Trend";#N/A,#N/A,FALSE,"Variables"}</definedName>
    <definedName name="CustosExploraçãoParâmetros" hidden="1">#REF!</definedName>
    <definedName name="CustosExploraçãoValores" hidden="1">#REF!</definedName>
    <definedName name="CV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cv_DCE_sem_mp">[6]EDC!$I$425</definedName>
    <definedName name="cv_existente_sem_energia">#REF!</definedName>
    <definedName name="cv_sem_energia_asahi">[52]EDC!$Q$441</definedName>
    <definedName name="cv_sem_energia_uhde">[52]EDC!$S$441</definedName>
    <definedName name="cvcvc">#N/A</definedName>
    <definedName name="cxzczxcx" hidden="1">#REF!</definedName>
    <definedName name="czxcxzcz" hidden="1">#REF!</definedName>
    <definedName name="d">#REF!</definedName>
    <definedName name="D.BILHÃO">#REF!</definedName>
    <definedName name="D.CENTAVO">#REF!</definedName>
    <definedName name="D.MIL">#REF!</definedName>
    <definedName name="D.MILHÃO">#REF!</definedName>
    <definedName name="D.UNID">#REF!</definedName>
    <definedName name="da">[54]kubus!$C$1:$H$65536</definedName>
    <definedName name="dadada">#REF!</definedName>
    <definedName name="dadf">#REF!</definedName>
    <definedName name="DANIEL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sdasd" hidden="1">#REF!</definedName>
    <definedName name="data_rel_oper">#REF!</definedName>
    <definedName name="DATA1">#REF!</definedName>
    <definedName name="DATA2">#REF!</definedName>
    <definedName name="Databnew">#REF!</definedName>
    <definedName name="DataCessãoExploração" hidden="1">#REF!</definedName>
    <definedName name="DATAS">#REF!</definedName>
    <definedName name="DCD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dchart26" hidden="1">#REF!</definedName>
    <definedName name="dchart31" hidden="1">#REF!</definedName>
    <definedName name="dd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DDD">#N/A</definedName>
    <definedName name="dddd">#N/A</definedName>
    <definedName name="ddddd" hidden="1">{#N/A,#N/A,FALSE,"Plan1";#N/A,#N/A,FALSE,"Plan2"}</definedName>
    <definedName name="dddddddddd">#N/A</definedName>
    <definedName name="ddgfdvgdg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ddhdt">#REF!</definedName>
    <definedName name="dds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emRes00">#REF!</definedName>
    <definedName name="DemRes01">#REF!</definedName>
    <definedName name="depr_01">[52]EDC!$J$302</definedName>
    <definedName name="depr_02">[6]EDC!$K$302</definedName>
    <definedName name="depr_03">[6]EDC!$L$302</definedName>
    <definedName name="depr_04">[52]EDC!$M$302</definedName>
    <definedName name="depr_05">[52]EDC!$N$302</definedName>
    <definedName name="depr_06">[46]EDC!$O$302</definedName>
    <definedName name="depr_07">[46]EDC!$P$302</definedName>
    <definedName name="depr_08">[46]EDC!$Q$302</definedName>
    <definedName name="depr_09">[46]EDC!$R$302</definedName>
    <definedName name="depr_10">[46]EDC!$S$302</definedName>
    <definedName name="depreci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r">#N/A</definedName>
    <definedName name="des" hidden="1">{#N/A,#N/A,FALSE,"Plan1";#N/A,#N/A,FALSE,"Plan2"}</definedName>
    <definedName name="DESAP">#REF!</definedName>
    <definedName name="DESAPROPRIAÇÃO">'[34]AQU TERRENO-'!$H$9</definedName>
    <definedName name="desc" hidden="1">{#N/A,#N/A,FALSE,"Plan1";#N/A,#N/A,FALSE,"Plan2"}</definedName>
    <definedName name="DESC1">#REF!</definedName>
    <definedName name="DESCONTADO">#REF!</definedName>
    <definedName name="DESP">#REF!</definedName>
    <definedName name="DESPFIN">#N/A</definedName>
    <definedName name="DEST1">#REF!</definedName>
    <definedName name="DEST2">#REF!</definedName>
    <definedName name="DEST3">#REF!</definedName>
    <definedName name="DEST4">#REF!</definedName>
    <definedName name="DEST4A">#REF!</definedName>
    <definedName name="DEST4B">#REF!</definedName>
    <definedName name="deud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VFATOB">#REF!</definedName>
    <definedName name="DEZ">#REF!</definedName>
    <definedName name="DEZ.BILHÃO">#REF!</definedName>
    <definedName name="DEZ.CENTAVO">#REF!</definedName>
    <definedName name="DEZ.MILHÃO">#REF!</definedName>
    <definedName name="DEZ.MILHAR">#REF!</definedName>
    <definedName name="DEZENA">#REF!</definedName>
    <definedName name="df">#N/A</definedName>
    <definedName name="dfasfdas" hidden="1">#REF!</definedName>
    <definedName name="dfg">#N/A</definedName>
    <definedName name="dfsafdas" hidden="1">#REF!</definedName>
    <definedName name="dfsdafdasf" hidden="1">#REF!</definedName>
    <definedName name="dfsdfg" hidden="1">#REF!</definedName>
    <definedName name="dggfdg" hidden="1">{#N/A,#N/A,FALSE,"Plan1";#N/A,#N/A,FALSE,"Plan2"}</definedName>
    <definedName name="dggsf">#N/A</definedName>
    <definedName name="dgnghnyh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dgs">#N/A</definedName>
    <definedName name="Dias_Ab" hidden="1">#REF!</definedName>
    <definedName name="Dias_Enc" hidden="1">#REF!</definedName>
    <definedName name="diss">#REF!</definedName>
    <definedName name="DividaAcrJuros" hidden="1">#REF!</definedName>
    <definedName name="DividaAlocação" hidden="1">#REF!</definedName>
    <definedName name="DividaCom" hidden="1">#REF!</definedName>
    <definedName name="DividaCP" hidden="1">#REF!</definedName>
    <definedName name="DividaJurCapitaliz" hidden="1">#REF!</definedName>
    <definedName name="DividaJuros" hidden="1">#REF!</definedName>
    <definedName name="DividaMLP" hidden="1">#REF!</definedName>
    <definedName name="DividaTaxasJuro" hidden="1">#REF!</definedName>
    <definedName name="dll_real">#REF!</definedName>
    <definedName name="DLX1.USE">#REF!</definedName>
    <definedName name="DOAR_ACUM">#REF!</definedName>
    <definedName name="DOAR_MES">#REF!</definedName>
    <definedName name="DOAR_MOVIM">#REF!</definedName>
    <definedName name="dolar">[43]Parametros!$J$1</definedName>
    <definedName name="dólar">#REF!</definedName>
    <definedName name="dolar96">#REF!</definedName>
    <definedName name="DRE">#REF!</definedName>
    <definedName name="dren">#REF!</definedName>
    <definedName name="drenag">#REF!</definedName>
    <definedName name="ds">'[19]#REF'!#REF!</definedName>
    <definedName name="dsadsa" hidden="1">#REF!</definedName>
    <definedName name="dsadsda" hidden="1">#REF!</definedName>
    <definedName name="dsf">#N/A</definedName>
    <definedName name="DV_MUNI">#N/A</definedName>
    <definedName name="DVVB" hidden="1">{"tabela",#N/A,FALSE,"Tabela";"decoração",#N/A,FALSE,"Decor.";"Informações",#N/A,FALSE,"Inform."}</definedName>
    <definedName name="DXCZ" hidden="1">{#N/A,#N/A,FALSE,"Plan1";#N/A,#N/A,FALSE,"Plan2"}</definedName>
    <definedName name="dzzzzzzzzzzzzzz" hidden="1">#REF!</definedName>
    <definedName name="E">[55]ECONOMICO!$B$33</definedName>
    <definedName name="EBITDA_01">[52]EDC!$J$254</definedName>
    <definedName name="EBITDA_02">[52]EDC!$K$254</definedName>
    <definedName name="EBITDA_03">[46]EDC!$L$254</definedName>
    <definedName name="EBITDA_04">[46]EDC!$M$254</definedName>
    <definedName name="EBITDA_05">[46]EDC!$N$254</definedName>
    <definedName name="EBITDA_06">[46]EDC!$O$254</definedName>
    <definedName name="EBITDA_07">[46]EDC!$P$254</definedName>
    <definedName name="EBITDA_08">[46]EDC!$Q$254</definedName>
    <definedName name="EBITDA_09">[46]EDC!$R$254</definedName>
    <definedName name="EBITDA_10">[46]EDC!$S$254</definedName>
    <definedName name="EBITDA_11">[46]EDC!$T$254</definedName>
    <definedName name="echart31" hidden="1">#REF!</definedName>
    <definedName name="ede">{0;0;0;0;9;#N/A;0.75;0.75;1;1;1;FALSE;FALSE;FALSE;FALSE;FALSE;#N/A;1;100;#N/A;#N/A;"&amp;A";"Page &amp;P"}</definedName>
    <definedName name="edif_cs">[6]EDC!$H$485</definedName>
    <definedName name="edif_cs_asahi">[6]EDC!$G$385</definedName>
    <definedName name="edif_cs_uhde">#REF!</definedName>
    <definedName name="EDSON">'[53]DIF FAT FEV 01'!$M$16:$N$59</definedName>
    <definedName name="ee">#N/A</definedName>
    <definedName name="EE1_MAT">'[34]B - Captação_Elevação 1a Etapa '!#REF!</definedName>
    <definedName name="EE1_MATERIAIS">'[34]ESTA ELEVATÓRIA_'!$H$106</definedName>
    <definedName name="EE1_SERV">'[34]B - Captação_Elevação 1a Etapa '!#REF!</definedName>
    <definedName name="EE1_SERVIÇOS">'[34]ESTA ELEVATÓRIA_'!$H$9</definedName>
    <definedName name="EE2_MAT">'[34]B - Captação_Elevação 1a Etapa '!#REF!</definedName>
    <definedName name="EE2_MATERIAIS">'[34]ESTA ELEVATÓRIA_'!$H$244</definedName>
    <definedName name="EE2_SERV">'[34]B - Captação_Elevação 1a Etapa '!#REF!</definedName>
    <definedName name="EE2_SERVIÇOS">'[34]ESTA ELEVATÓRIA_'!$H$143</definedName>
    <definedName name="EE3_MAT">'[34]B - Captação_Elevação 1a Etapa '!#REF!</definedName>
    <definedName name="EE3_SERV">'[34]B - Captação_Elevação 1a Etapa '!#REF!</definedName>
    <definedName name="EEE">#N/A</definedName>
    <definedName name="eeeee" hidden="1">{#N/A,#N/A,FALSE,"Plan1";#N/A,#N/A,FALSE,"Plan2"}</definedName>
    <definedName name="eeeeeeeeeeeeee" hidden="1">#REF!</definedName>
    <definedName name="EENITRO">#REF!</definedName>
    <definedName name="EEOPPCAM">#REF!</definedName>
    <definedName name="EEPROPPET">#REF!</definedName>
    <definedName name="efic_retificacao">[6]EDC!$E$576</definedName>
    <definedName name="efsgsf">#N/A</definedName>
    <definedName name="EMISS_1_MAT">#REF!</definedName>
    <definedName name="EMISS_1_SERV">#REF!</definedName>
    <definedName name="EMISS_2_MAT">#REF!</definedName>
    <definedName name="EMISS_2_SERV">#REF!</definedName>
    <definedName name="EMISS_3_MAT">#REF!</definedName>
    <definedName name="EMISS_3_SERV">#REF!</definedName>
    <definedName name="EMISSÁRIO1_MATERIAIS">[34]EMISSÁRIO_!$H$39</definedName>
    <definedName name="EMISSÁRIO1_SERVIÇOS">[34]EMISSÁRIO_!$H$9</definedName>
    <definedName name="EMISSÁRIO2_MATERIAIS">[34]EMISSÁRIO_!$H$80</definedName>
    <definedName name="EMISSÁRIO2_SERVIÇOS">[34]EMISSÁRIO_!$H$50</definedName>
    <definedName name="Empresa">[56]listas!$J$9:$J$13</definedName>
    <definedName name="Empresas">#REF!</definedName>
    <definedName name="enc">#REF!</definedName>
    <definedName name="epc_cs">[46]EDC!$H$482</definedName>
    <definedName name="epc_cs_asahi">[52]EDC!$G$391</definedName>
    <definedName name="epc_cs_uhde">#REF!</definedName>
    <definedName name="epc_dce">[46]EDC!$O$396</definedName>
    <definedName name="EQUIV">#REF!</definedName>
    <definedName name="ertyery" hidden="1">{#N/A,#N/A,FALSE,"Plan1";#N/A,#N/A,FALSE,"Plan2"}</definedName>
    <definedName name="ESC_EMISS3_S">#REF!</definedName>
    <definedName name="ESCALA">#REF!</definedName>
    <definedName name="ESCORAMENTO">#REF!</definedName>
    <definedName name="ESGOT_EMISS3_S">#REF!</definedName>
    <definedName name="ESGOTAMENTO">#REF!</definedName>
    <definedName name="ETENO">#REF!</definedName>
    <definedName name="ETENOCS">#REF!</definedName>
    <definedName name="ETENOPP">#REF!</definedName>
    <definedName name="ETENOPVC">#REF!</definedName>
    <definedName name="ETENOPVCAL">#REF!</definedName>
    <definedName name="ETENOPVCBA">#REF!</definedName>
    <definedName name="Euro">#REF!</definedName>
    <definedName name="euro_dolar">[52]EDC!$E$601</definedName>
    <definedName name="EUROpUSD">[57]PricesTons!$D$15:$D$524</definedName>
    <definedName name="ewqfsdafsad" hidden="1">#REF!</definedName>
    <definedName name="ex_epc_cs">[6]EDC!$H$483</definedName>
    <definedName name="ex_epc_cs_asahi">[52]EDC!$G$382</definedName>
    <definedName name="ex_epc_cs_uhde">#REF!</definedName>
    <definedName name="Excel_BuiltIn__FilterDatabase_12" localSheetId="0">#REF!</definedName>
    <definedName name="Excel_BuiltIn__FilterDatabase_12">#REF!</definedName>
    <definedName name="Excel_BuiltIn__FilterDatabase_2">#REF!</definedName>
    <definedName name="Excel_BuiltIn__FilterDatabase_6" localSheetId="0">#REF!</definedName>
    <definedName name="Excel_BuiltIn__FilterDatabase_6">#REF!</definedName>
    <definedName name="Excel_BuiltIn_Criteria" localSheetId="0">#REF!</definedName>
    <definedName name="Excel_BuiltIn_Criteria">#REF!</definedName>
    <definedName name="Excel_BuiltIn_Criteria_4">"$'2001'.$#REF!$#REF!:$#REF!$#REF!"</definedName>
    <definedName name="Excel_BuiltIn_Criteria_5">"$'2000'.$#REF!$#REF!:$#REF!$#REF!"</definedName>
    <definedName name="Excel_BuiltIn_Criteria_6">"$'1999'.$#REF!$#REF!:$#REF!$#REF!"</definedName>
    <definedName name="Excel_BuiltIn_Extract">"$'1998'.$#REF!$#REF!:$#REF!$#REF!"</definedName>
    <definedName name="Excel_BuiltIn_Extract_4">"$'2001'.$#REF!$#REF!:$#REF!$#REF!"</definedName>
    <definedName name="Excel_BuiltIn_Extract_5">"$'2000'.$#REF!$#REF!:$#REF!$#REF!"</definedName>
    <definedName name="Excel_BuiltIn_Extract_6">"$'1999'.$#REF!$#REF!:$#REF!$#REF!"</definedName>
    <definedName name="Excel_BuiltIn_Print_Area_1">"$#REF!.$A$1:$AC$95"</definedName>
    <definedName name="Excel_BuiltIn_Print_Area_2">"$#REF!.$A$1:$AC$60"</definedName>
    <definedName name="Excel_BuiltIn_Print_Area_3">"$#REF!.$A$1:$AC$60"</definedName>
    <definedName name="Excel_BuiltIn_Print_Area_6">"$'1999'.$#REF!$#REF!:$#REF!$#REF!"</definedName>
    <definedName name="Exercício">#REF!</definedName>
    <definedName name="exit">#REF!</definedName>
    <definedName name="ExpandOutputs">#N/A</definedName>
    <definedName name="ExpandVPeriods">[58]!ExpandVPeriods</definedName>
    <definedName name="ExportFile">[59]!ExportFile</definedName>
    <definedName name="Extensão" hidden="1">#REF!</definedName>
    <definedName name="ExtensãoObras" hidden="1">#REF!</definedName>
    <definedName name="EXTENSO">#REF!</definedName>
    <definedName name="Extracción_IM_6">"$'1999'.$#REF!$#REF!:$#REF!$#REF!"</definedName>
    <definedName name="f" hidden="1">#REF!</definedName>
    <definedName name="F.Pago_T2">#REF!</definedName>
    <definedName name="F.Pago_T3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_16_120">#REF!</definedName>
    <definedName name="F_16_150">#REF!</definedName>
    <definedName name="F_16_180">#REF!</definedName>
    <definedName name="F_16_210">#REF!</definedName>
    <definedName name="F_16_240">#REF!</definedName>
    <definedName name="F_16_270">#REF!</definedName>
    <definedName name="F_16_30">#REF!</definedName>
    <definedName name="F_16_300">#REF!</definedName>
    <definedName name="F_16_330">#REF!</definedName>
    <definedName name="F_16_360">#REF!</definedName>
    <definedName name="F_16_390">#REF!</definedName>
    <definedName name="F_16_420">#REF!</definedName>
    <definedName name="F_16_450">#REF!</definedName>
    <definedName name="F_16_480">#REF!</definedName>
    <definedName name="F_16_510">#REF!</definedName>
    <definedName name="F_16_540">#REF!</definedName>
    <definedName name="F_16_570">#REF!</definedName>
    <definedName name="F_16_60">#REF!</definedName>
    <definedName name="F_16_600">#REF!</definedName>
    <definedName name="F_16_630">#REF!</definedName>
    <definedName name="F_16_660">#REF!</definedName>
    <definedName name="F_16_690">#REF!</definedName>
    <definedName name="F_16_720">#REF!</definedName>
    <definedName name="F_16_90">#REF!</definedName>
    <definedName name="F_17_120">#REF!</definedName>
    <definedName name="F_17_150">#REF!</definedName>
    <definedName name="F_17_180">#REF!</definedName>
    <definedName name="F_17_210">#REF!</definedName>
    <definedName name="F_17_240">#REF!</definedName>
    <definedName name="F_17_270">#REF!</definedName>
    <definedName name="F_17_30">#REF!</definedName>
    <definedName name="F_17_300">#REF!</definedName>
    <definedName name="F_17_330">#REF!</definedName>
    <definedName name="F_17_360">#REF!</definedName>
    <definedName name="F_17_390">#REF!</definedName>
    <definedName name="F_17_420">#REF!</definedName>
    <definedName name="F_17_450">#REF!</definedName>
    <definedName name="F_17_480">#REF!</definedName>
    <definedName name="F_17_510">#REF!</definedName>
    <definedName name="F_17_540">#REF!</definedName>
    <definedName name="F_17_570">#REF!</definedName>
    <definedName name="F_17_60">#REF!</definedName>
    <definedName name="F_17_600">#REF!</definedName>
    <definedName name="F_17_630">#REF!</definedName>
    <definedName name="F_17_660">#REF!</definedName>
    <definedName name="F_17_690">#REF!</definedName>
    <definedName name="F_17_720">#REF!</definedName>
    <definedName name="F_17_90">#REF!</definedName>
    <definedName name="F_18_120">#REF!</definedName>
    <definedName name="F_18_150">#REF!</definedName>
    <definedName name="F_18_180">#REF!</definedName>
    <definedName name="F_18_210">#REF!</definedName>
    <definedName name="F_18_240">#REF!</definedName>
    <definedName name="F_18_270">#REF!</definedName>
    <definedName name="F_18_30">#REF!</definedName>
    <definedName name="F_18_300">#REF!</definedName>
    <definedName name="F_18_330">#REF!</definedName>
    <definedName name="F_18_360">#REF!</definedName>
    <definedName name="F_18_390">#REF!</definedName>
    <definedName name="F_18_420">#REF!</definedName>
    <definedName name="F_18_450">#REF!</definedName>
    <definedName name="F_18_480">#REF!</definedName>
    <definedName name="F_18_510">#REF!</definedName>
    <definedName name="F_18_540">#REF!</definedName>
    <definedName name="F_18_570">#REF!</definedName>
    <definedName name="F_18_60">#REF!</definedName>
    <definedName name="F_18_600">#REF!</definedName>
    <definedName name="F_18_630">#REF!</definedName>
    <definedName name="F_18_660">#REF!</definedName>
    <definedName name="F_18_690">#REF!</definedName>
    <definedName name="F_18_720">#REF!</definedName>
    <definedName name="F_18_90">#REF!</definedName>
    <definedName name="F_19_120">#REF!</definedName>
    <definedName name="F_19_150">#REF!</definedName>
    <definedName name="F_19_180">#REF!</definedName>
    <definedName name="F_19_210">#REF!</definedName>
    <definedName name="F_19_240">#REF!</definedName>
    <definedName name="F_19_270">#REF!</definedName>
    <definedName name="F_19_30">#REF!</definedName>
    <definedName name="F_19_300">#REF!</definedName>
    <definedName name="F_19_330">#REF!</definedName>
    <definedName name="F_19_360">#REF!</definedName>
    <definedName name="F_19_390">#REF!</definedName>
    <definedName name="F_19_420">#REF!</definedName>
    <definedName name="F_19_450">#REF!</definedName>
    <definedName name="F_19_480">#REF!</definedName>
    <definedName name="F_19_510">#REF!</definedName>
    <definedName name="F_19_540">#REF!</definedName>
    <definedName name="F_19_570">#REF!</definedName>
    <definedName name="F_19_60">#REF!</definedName>
    <definedName name="F_19_600">#REF!</definedName>
    <definedName name="F_19_630">#REF!</definedName>
    <definedName name="F_19_660">#REF!</definedName>
    <definedName name="F_19_690">#REF!</definedName>
    <definedName name="F_19_720">#REF!</definedName>
    <definedName name="F_19_90">#REF!</definedName>
    <definedName name="F_20_120">#REF!</definedName>
    <definedName name="F_20_150">#REF!</definedName>
    <definedName name="F_20_180">#REF!</definedName>
    <definedName name="F_20_210">#REF!</definedName>
    <definedName name="F_20_240">#REF!</definedName>
    <definedName name="F_20_270">#REF!</definedName>
    <definedName name="F_20_30">#REF!</definedName>
    <definedName name="F_20_300">#REF!</definedName>
    <definedName name="F_20_330">#REF!</definedName>
    <definedName name="F_20_360">#REF!</definedName>
    <definedName name="F_20_390">#REF!</definedName>
    <definedName name="F_20_420">#REF!</definedName>
    <definedName name="F_20_450">#REF!</definedName>
    <definedName name="F_20_480">#REF!</definedName>
    <definedName name="F_20_510">#REF!</definedName>
    <definedName name="F_20_540">#REF!</definedName>
    <definedName name="F_20_570">#REF!</definedName>
    <definedName name="F_20_60">#REF!</definedName>
    <definedName name="F_20_600">#REF!</definedName>
    <definedName name="F_20_630">#REF!</definedName>
    <definedName name="F_20_660">#REF!</definedName>
    <definedName name="F_20_690">#REF!</definedName>
    <definedName name="F_20_720">#REF!</definedName>
    <definedName name="F_20_90">#REF!</definedName>
    <definedName name="F_21_120">#REF!</definedName>
    <definedName name="F_21_150">#REF!</definedName>
    <definedName name="F_21_180">#REF!</definedName>
    <definedName name="F_21_210">#REF!</definedName>
    <definedName name="F_21_240">#REF!</definedName>
    <definedName name="F_21_270">#REF!</definedName>
    <definedName name="F_21_30">#REF!</definedName>
    <definedName name="F_21_300">#REF!</definedName>
    <definedName name="F_21_330">#REF!</definedName>
    <definedName name="F_21_360">#REF!</definedName>
    <definedName name="F_21_390">#REF!</definedName>
    <definedName name="F_21_420">#REF!</definedName>
    <definedName name="F_21_450">#REF!</definedName>
    <definedName name="F_21_480">#REF!</definedName>
    <definedName name="F_21_510">#REF!</definedName>
    <definedName name="F_21_540">#REF!</definedName>
    <definedName name="F_21_570">#REF!</definedName>
    <definedName name="F_21_60">#REF!</definedName>
    <definedName name="F_21_600">#REF!</definedName>
    <definedName name="F_21_630">#REF!</definedName>
    <definedName name="F_21_660">#REF!</definedName>
    <definedName name="F_21_690">#REF!</definedName>
    <definedName name="F_21_720">#REF!</definedName>
    <definedName name="F_21_90">#REF!</definedName>
    <definedName name="F_22_120">#REF!</definedName>
    <definedName name="F_22_150">#REF!</definedName>
    <definedName name="F_22_180">#REF!</definedName>
    <definedName name="F_22_210">#REF!</definedName>
    <definedName name="F_22_240">#REF!</definedName>
    <definedName name="F_22_270">#REF!</definedName>
    <definedName name="F_22_30">#REF!</definedName>
    <definedName name="F_22_300">#REF!</definedName>
    <definedName name="F_22_330">#REF!</definedName>
    <definedName name="F_22_360">#REF!</definedName>
    <definedName name="F_22_390">#REF!</definedName>
    <definedName name="F_22_420">#REF!</definedName>
    <definedName name="F_22_450">#REF!</definedName>
    <definedName name="F_22_480">#REF!</definedName>
    <definedName name="F_22_510">#REF!</definedName>
    <definedName name="F_22_540">#REF!</definedName>
    <definedName name="F_22_570">#REF!</definedName>
    <definedName name="F_22_60">#REF!</definedName>
    <definedName name="F_22_600">#REF!</definedName>
    <definedName name="F_22_630">#REF!</definedName>
    <definedName name="F_22_660">#REF!</definedName>
    <definedName name="F_22_690">#REF!</definedName>
    <definedName name="F_22_720">#REF!</definedName>
    <definedName name="F_22_90">#REF!</definedName>
    <definedName name="F_23_120">#REF!</definedName>
    <definedName name="F_23_150">#REF!</definedName>
    <definedName name="F_23_180">#REF!</definedName>
    <definedName name="F_23_210">#REF!</definedName>
    <definedName name="F_23_240">#REF!</definedName>
    <definedName name="F_23_270">#REF!</definedName>
    <definedName name="F_23_30">#REF!</definedName>
    <definedName name="F_23_300">#REF!</definedName>
    <definedName name="F_23_330">#REF!</definedName>
    <definedName name="F_23_360">#REF!</definedName>
    <definedName name="F_23_390">#REF!</definedName>
    <definedName name="F_23_420">#REF!</definedName>
    <definedName name="F_23_450">#REF!</definedName>
    <definedName name="F_23_480">#REF!</definedName>
    <definedName name="F_23_510">#REF!</definedName>
    <definedName name="F_23_540">#REF!</definedName>
    <definedName name="F_23_570">#REF!</definedName>
    <definedName name="F_23_60">#REF!</definedName>
    <definedName name="F_23_600">#REF!</definedName>
    <definedName name="F_23_630">#REF!</definedName>
    <definedName name="F_23_660">#REF!</definedName>
    <definedName name="F_23_690">#REF!</definedName>
    <definedName name="F_23_720">#REF!</definedName>
    <definedName name="F_23_90">#REF!</definedName>
    <definedName name="F_24_120">#REF!</definedName>
    <definedName name="F_24_150">#REF!</definedName>
    <definedName name="F_24_180">#REF!</definedName>
    <definedName name="F_24_210">#REF!</definedName>
    <definedName name="F_24_240">#REF!</definedName>
    <definedName name="F_24_270">#REF!</definedName>
    <definedName name="F_24_30">#REF!</definedName>
    <definedName name="F_24_300">#REF!</definedName>
    <definedName name="F_24_330">#REF!</definedName>
    <definedName name="F_24_360">#REF!</definedName>
    <definedName name="F_24_390">#REF!</definedName>
    <definedName name="F_24_420">#REF!</definedName>
    <definedName name="F_24_450">#REF!</definedName>
    <definedName name="F_24_480">#REF!</definedName>
    <definedName name="F_24_510">#REF!</definedName>
    <definedName name="F_24_540">#REF!</definedName>
    <definedName name="F_24_570">#REF!</definedName>
    <definedName name="F_24_60">#REF!</definedName>
    <definedName name="F_24_600">#REF!</definedName>
    <definedName name="F_24_630">#REF!</definedName>
    <definedName name="F_24_660">#REF!</definedName>
    <definedName name="F_24_690">#REF!</definedName>
    <definedName name="F_24_720">#REF!</definedName>
    <definedName name="F_24_90">#REF!</definedName>
    <definedName name="F_25_120">#REF!</definedName>
    <definedName name="F_25_150">#REF!</definedName>
    <definedName name="F_25_180">#REF!</definedName>
    <definedName name="F_25_210">#REF!</definedName>
    <definedName name="F_25_240">#REF!</definedName>
    <definedName name="F_25_270">#REF!</definedName>
    <definedName name="F_25_30">#REF!</definedName>
    <definedName name="F_25_300">#REF!</definedName>
    <definedName name="F_25_330">#REF!</definedName>
    <definedName name="F_25_360">#REF!</definedName>
    <definedName name="F_25_390">#REF!</definedName>
    <definedName name="F_25_420">#REF!</definedName>
    <definedName name="F_25_450">#REF!</definedName>
    <definedName name="F_25_480">#REF!</definedName>
    <definedName name="F_25_510">#REF!</definedName>
    <definedName name="F_25_540">#REF!</definedName>
    <definedName name="F_25_570">#REF!</definedName>
    <definedName name="F_25_60">#REF!</definedName>
    <definedName name="F_25_600">#REF!</definedName>
    <definedName name="F_25_630">#REF!</definedName>
    <definedName name="F_25_660">#REF!</definedName>
    <definedName name="F_25_690">#REF!</definedName>
    <definedName name="F_25_720">#REF!</definedName>
    <definedName name="F_25_90">#REF!</definedName>
    <definedName name="F_26_120">#REF!</definedName>
    <definedName name="F_26_150">#REF!</definedName>
    <definedName name="F_26_180">#REF!</definedName>
    <definedName name="F_26_210">#REF!</definedName>
    <definedName name="F_26_240">#REF!</definedName>
    <definedName name="F_26_270">#REF!</definedName>
    <definedName name="F_26_30">#REF!</definedName>
    <definedName name="F_26_300">#REF!</definedName>
    <definedName name="F_26_330">#REF!</definedName>
    <definedName name="F_26_360">#REF!</definedName>
    <definedName name="F_26_390">#REF!</definedName>
    <definedName name="F_26_420">#REF!</definedName>
    <definedName name="F_26_450">#REF!</definedName>
    <definedName name="F_26_480">#REF!</definedName>
    <definedName name="F_26_510">#REF!</definedName>
    <definedName name="F_26_540">#REF!</definedName>
    <definedName name="F_26_570">#REF!</definedName>
    <definedName name="F_26_60">#REF!</definedName>
    <definedName name="F_26_600">#REF!</definedName>
    <definedName name="F_26_630">#REF!</definedName>
    <definedName name="F_26_660">#REF!</definedName>
    <definedName name="F_26_690">#REF!</definedName>
    <definedName name="F_26_720">#REF!</definedName>
    <definedName name="F_26_90">#REF!</definedName>
    <definedName name="F_27_120">#REF!</definedName>
    <definedName name="F_27_150">#REF!</definedName>
    <definedName name="F_27_180">#REF!</definedName>
    <definedName name="F_27_210">#REF!</definedName>
    <definedName name="F_27_240">#REF!</definedName>
    <definedName name="F_27_270">#REF!</definedName>
    <definedName name="F_27_30">#REF!</definedName>
    <definedName name="F_27_300">#REF!</definedName>
    <definedName name="F_27_330">#REF!</definedName>
    <definedName name="F_27_360">#REF!</definedName>
    <definedName name="F_27_390">#REF!</definedName>
    <definedName name="F_27_420">#REF!</definedName>
    <definedName name="F_27_450">#REF!</definedName>
    <definedName name="F_27_480">#REF!</definedName>
    <definedName name="F_27_510">#REF!</definedName>
    <definedName name="F_27_540">#REF!</definedName>
    <definedName name="F_27_570">#REF!</definedName>
    <definedName name="F_27_60">#REF!</definedName>
    <definedName name="F_27_600">#REF!</definedName>
    <definedName name="F_27_630">#REF!</definedName>
    <definedName name="F_27_660">#REF!</definedName>
    <definedName name="F_27_690">#REF!</definedName>
    <definedName name="F_27_720">#REF!</definedName>
    <definedName name="F_27_90">#REF!</definedName>
    <definedName name="F_28_120">#REF!</definedName>
    <definedName name="F_28_150">#REF!</definedName>
    <definedName name="F_28_180">#REF!</definedName>
    <definedName name="F_28_210">#REF!</definedName>
    <definedName name="F_28_240">#REF!</definedName>
    <definedName name="F_28_270">#REF!</definedName>
    <definedName name="F_28_30">#REF!</definedName>
    <definedName name="F_28_300">#REF!</definedName>
    <definedName name="F_28_330">#REF!</definedName>
    <definedName name="F_28_360">#REF!</definedName>
    <definedName name="F_28_390">#REF!</definedName>
    <definedName name="F_28_420">#REF!</definedName>
    <definedName name="F_28_450">#REF!</definedName>
    <definedName name="F_28_480">#REF!</definedName>
    <definedName name="F_28_510">#REF!</definedName>
    <definedName name="F_28_540">#REF!</definedName>
    <definedName name="F_28_570">#REF!</definedName>
    <definedName name="F_28_60">#REF!</definedName>
    <definedName name="F_28_600">#REF!</definedName>
    <definedName name="F_28_630">#REF!</definedName>
    <definedName name="F_28_660">#REF!</definedName>
    <definedName name="F_28_690">#REF!</definedName>
    <definedName name="F_28_720">#REF!</definedName>
    <definedName name="F_28_90">#REF!</definedName>
    <definedName name="F_29_120">#REF!</definedName>
    <definedName name="F_29_150">#REF!</definedName>
    <definedName name="F_29_180">#REF!</definedName>
    <definedName name="F_29_210">#REF!</definedName>
    <definedName name="F_29_240">#REF!</definedName>
    <definedName name="F_29_270">#REF!</definedName>
    <definedName name="F_29_30">#REF!</definedName>
    <definedName name="F_29_300">#REF!</definedName>
    <definedName name="F_29_330">#REF!</definedName>
    <definedName name="F_29_360">#REF!</definedName>
    <definedName name="F_29_390">#REF!</definedName>
    <definedName name="F_29_420">#REF!</definedName>
    <definedName name="F_29_450">#REF!</definedName>
    <definedName name="F_29_480">#REF!</definedName>
    <definedName name="F_29_510">#REF!</definedName>
    <definedName name="F_29_540">#REF!</definedName>
    <definedName name="F_29_570">#REF!</definedName>
    <definedName name="F_29_60">#REF!</definedName>
    <definedName name="F_29_600">#REF!</definedName>
    <definedName name="F_29_630">#REF!</definedName>
    <definedName name="F_29_660">#REF!</definedName>
    <definedName name="F_29_690">#REF!</definedName>
    <definedName name="F_29_720">#REF!</definedName>
    <definedName name="F_29_90">#REF!</definedName>
    <definedName name="F_30_120">#REF!</definedName>
    <definedName name="F_30_150">#REF!</definedName>
    <definedName name="F_30_180">#REF!</definedName>
    <definedName name="F_30_210">#REF!</definedName>
    <definedName name="F_30_240">#REF!</definedName>
    <definedName name="F_30_270">#REF!</definedName>
    <definedName name="F_30_30">#REF!</definedName>
    <definedName name="F_30_300">#REF!</definedName>
    <definedName name="F_30_330">#REF!</definedName>
    <definedName name="F_30_360">#REF!</definedName>
    <definedName name="F_30_390">#REF!</definedName>
    <definedName name="F_30_420">#REF!</definedName>
    <definedName name="F_30_450">#REF!</definedName>
    <definedName name="F_30_480">#REF!</definedName>
    <definedName name="F_30_510">#REF!</definedName>
    <definedName name="F_30_540">#REF!</definedName>
    <definedName name="F_30_570">#REF!</definedName>
    <definedName name="F_30_60">#REF!</definedName>
    <definedName name="F_30_600">#REF!</definedName>
    <definedName name="F_30_630">#REF!</definedName>
    <definedName name="F_30_660">#REF!</definedName>
    <definedName name="F_30_690">#REF!</definedName>
    <definedName name="F_30_720">#REF!</definedName>
    <definedName name="F_30_90">#REF!</definedName>
    <definedName name="F_A_REF">#N/A</definedName>
    <definedName name="F_C_REF">#N/A</definedName>
    <definedName name="FactorF_T2">#REF!</definedName>
    <definedName name="FactorF_T3">#REF!</definedName>
    <definedName name="fadfasf" hidden="1">#REF!</definedName>
    <definedName name="fadsfdasfdas" hidden="1">#REF!</definedName>
    <definedName name="fadsfdsa" hidden="1">#REF!</definedName>
    <definedName name="fadsfdsafdsf" hidden="1">#REF!</definedName>
    <definedName name="fadsfsaf" hidden="1">#REF!</definedName>
    <definedName name="fadsfsafadsf" hidden="1">#REF!</definedName>
    <definedName name="fadsfsdfasfd" hidden="1">#REF!</definedName>
    <definedName name="fafa">#N/A</definedName>
    <definedName name="fasdfasfdsfdsa" hidden="1">#REF!</definedName>
    <definedName name="fasdfdsa" hidden="1">#REF!</definedName>
    <definedName name="fasdfdsafdsaf" hidden="1">#REF!</definedName>
    <definedName name="fasdfdsaffds" hidden="1">#REF!</definedName>
    <definedName name="fasdfffffffffffffff" hidden="1">#REF!</definedName>
    <definedName name="fasdfsadfasd" hidden="1">#REF!</definedName>
    <definedName name="fasfd" hidden="1">#REF!</definedName>
    <definedName name="FAT_EXP">[33]Pasta7!#REF!</definedName>
    <definedName name="FATOR">#REF!</definedName>
    <definedName name="Fator_Ch">#REF!</definedName>
    <definedName name="Fator_L">#REF!</definedName>
    <definedName name="Fator_MO">#REF!</definedName>
    <definedName name="fator_mod">[52]EDC!$E$577</definedName>
    <definedName name="faturamento">#REF!</definedName>
    <definedName name="FATURAMENTO_BRUTO_RESUMO_POR_FÁBRICA_EX_ENCARGOS_FINANCEIROS">'[15]#REF'!$B$372:$O$408</definedName>
    <definedName name="FATURAMENTO_LÍQUIDO_RESUMO_POR_FÁBRICA_COM_ENCARGOS_FINANCEIROS">'[15]#REF'!$B$528:$O$556</definedName>
    <definedName name="FATURAMENTO_LÍQUIDO_RESUMO_POR_FÁBRICA_EX_ENCARGOS_FINANCEIROS">'[15]#REF'!$B$496:$O$524</definedName>
    <definedName name="FATURAMENTO_NÍQUEL">'[53]DIF FAT FEV 01'!$U$57:$AG$94</definedName>
    <definedName name="fcaixa">#REF!</definedName>
    <definedName name="fcd_real">#REF!</definedName>
    <definedName name="fchart31" hidden="1">#REF!</definedName>
    <definedName name="fci_real">#REF!</definedName>
    <definedName name="fd">'[19]#REF'!$B$1:$K$48</definedName>
    <definedName name="fdafd" hidden="1">#REF!</definedName>
    <definedName name="fdafdas" hidden="1">#REF!</definedName>
    <definedName name="fdafdfdas" hidden="1">#REF!</definedName>
    <definedName name="fdasfdafas" hidden="1">#REF!</definedName>
    <definedName name="fdasfdasfds" hidden="1">#REF!</definedName>
    <definedName name="fdasfdsadfsa" hidden="1">#REF!</definedName>
    <definedName name="fdasfdsafdsa" hidden="1">#REF!</definedName>
    <definedName name="fdasfsadfsad" hidden="1">#REF!</definedName>
    <definedName name="FDE">'[60]IMP GERAL'!$F$151</definedName>
    <definedName name="fdfsfdsf">#REF!</definedName>
    <definedName name="fdg">#REF!</definedName>
    <definedName name="fdgaf" hidden="1">{#N/A,#N/A,FALSE,"Plan1";#N/A,#N/A,FALSE,"Plan2"}</definedName>
    <definedName name="fdhgfdf" hidden="1">{#N/A,#N/A,FALSE,"Plan1";#N/A,#N/A,FALSE,"Plan2"}</definedName>
    <definedName name="FDS" hidden="1">{#N/A,#N/A,FALSE,"Plan1";#N/A,#N/A,FALSE,"Plan2"}</definedName>
    <definedName name="fdsafdas" hidden="1">#REF!</definedName>
    <definedName name="fdsafdasfds" hidden="1">#REF!</definedName>
    <definedName name="fdsafdfdasf" hidden="1">#REF!</definedName>
    <definedName name="fdsafdfdsa" hidden="1">#REF!</definedName>
    <definedName name="fdsafdfsa" hidden="1">#REF!</definedName>
    <definedName name="fdsafdsa" hidden="1">#REF!</definedName>
    <definedName name="fdsafdsafdsa" hidden="1">#REF!</definedName>
    <definedName name="fdsafdsafdsafds" hidden="1">#REF!</definedName>
    <definedName name="fdsafdsafsdaf" hidden="1">#REF!</definedName>
    <definedName name="fdsafdsfdsa" hidden="1">#REF!</definedName>
    <definedName name="fdsafdsffds" hidden="1">#REF!</definedName>
    <definedName name="fdsafsafsa" hidden="1">#REF!</definedName>
    <definedName name="fdsafsdafasdf" hidden="1">#REF!</definedName>
    <definedName name="fdsafsdfdsa" hidden="1">#REF!</definedName>
    <definedName name="fdsfsdafd" hidden="1">#REF!</definedName>
    <definedName name="Feriados">[61]DIAS!$A$2:$A$209</definedName>
    <definedName name="FEV">#REF!</definedName>
    <definedName name="ff">[62]FLUXO_ENDIVIDAMENTO!$B$2:$L$99</definedName>
    <definedName name="fff">#N/A</definedName>
    <definedName name="fffff" hidden="1">{#N/A,#N/A,FALSE,"Plan1";#N/A,#N/A,FALSE,"Plan2"}</definedName>
    <definedName name="FG" hidden="1">{#N/A,#N/A,FALSE,"Plan1";#N/A,#N/A,FALSE,"Plan2"}</definedName>
    <definedName name="fgdsag">#N/A</definedName>
    <definedName name="FGJHFGK" hidden="1">{#N/A,#N/A,FALSE,"Plan1";#N/A,#N/A,FALSE,"Plan2"}</definedName>
    <definedName name="fin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617">#REF!</definedName>
    <definedName name="FINAL">#REF!</definedName>
    <definedName name="Financ.Resum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inanceiros">[43]Plan1!$R$26:$R$33</definedName>
    <definedName name="financeiros1">[63]Plan1!$A$1:$A$22</definedName>
    <definedName name="Finos_9a16">[64]Finos!$AC$1:$AN$35</definedName>
    <definedName name="Finos_ano">[64]Finos!$A$1:$P$35</definedName>
    <definedName name="Finos_mês">[64]Finos!$BL$1:$CT$35</definedName>
    <definedName name="FJGHJ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FJHJHG" hidden="1">{#N/A,#N/A,FALSE,"Plan1";#N/A,#N/A,FALSE,"Plan2"}</definedName>
    <definedName name="FL">#REF!</definedName>
    <definedName name="FluCai00">#REF!</definedName>
    <definedName name="FluCai01">#REF!</definedName>
    <definedName name="fluxo_cs_sem_alav_11">[52]EDC!$T$279</definedName>
    <definedName name="FM">[36]Variables!$B$5</definedName>
    <definedName name="Folha38">'[65]Tres Gerações'!$C$2:$H$26</definedName>
    <definedName name="Folha39">'[65]Tres Gerações'!$C$29:$H$53</definedName>
    <definedName name="fonte">[66]Plan1!$A$1:$A$65536</definedName>
    <definedName name="Fontes_de_Financiamento">[56]listas!$A$9:$A$16</definedName>
    <definedName name="Forecast">#REF!</definedName>
    <definedName name="FORN_ACESS_EMISS">#REF!</definedName>
    <definedName name="FORN_ACESS_EMISS2_M">#REF!</definedName>
    <definedName name="FORN_ACESS_EMISS3_M">#REF!</definedName>
    <definedName name="FORN_ACESS_REDE_COL">#REF!</definedName>
    <definedName name="FORN_ACESSÓRIOS">#REF!</definedName>
    <definedName name="FORN_CON_EMISS3_M">#REF!</definedName>
    <definedName name="FORN_CONEX">#REF!</definedName>
    <definedName name="FORN_CONEX_EMISS">#REF!</definedName>
    <definedName name="FORN_CONEX_PEÇAS">#REF!</definedName>
    <definedName name="FORN_PEÇAS_EMISS2_M">#REF!</definedName>
    <definedName name="FORN_TUB_EMISS">#REF!</definedName>
    <definedName name="FORN_TUB_EMISS2_M">#REF!</definedName>
    <definedName name="FORN_TUB_EMISS3_M">#REF!</definedName>
    <definedName name="FORN_TUB_REDE_COL">#REF!</definedName>
    <definedName name="FORN_TUBU">#REF!</definedName>
    <definedName name="fr">'[1]CONSOL DRE GERAL'!$B$1:$G$40</definedName>
    <definedName name="frfer" hidden="1">#REF!</definedName>
    <definedName name="fsdadsafdsa" hidden="1">#REF!</definedName>
    <definedName name="fsdafsdfsdfa" hidden="1">#REF!</definedName>
    <definedName name="fsdfds" hidden="1">#REF!</definedName>
    <definedName name="fsfdafdsa">#N/A</definedName>
    <definedName name="fswfvscvsd">#REF!</definedName>
    <definedName name="Fundo">[67]FUNDO!#REF!</definedName>
    <definedName name="g">#REF!</definedName>
    <definedName name="G_01">#REF!</definedName>
    <definedName name="G_02">#REF!</definedName>
    <definedName name="G_03">#REF!</definedName>
    <definedName name="G_04">#REF!</definedName>
    <definedName name="G_05">#REF!</definedName>
    <definedName name="G_06">#REF!</definedName>
    <definedName name="G_07">#REF!</definedName>
    <definedName name="G_08">#REF!</definedName>
    <definedName name="G_09">#REF!</definedName>
    <definedName name="G_10">#REF!</definedName>
    <definedName name="G_11">#REF!</definedName>
    <definedName name="G_12">#REF!</definedName>
    <definedName name="G_13">#REF!</definedName>
    <definedName name="G_14">#REF!</definedName>
    <definedName name="G_15">#REF!</definedName>
    <definedName name="G_16">#REF!</definedName>
    <definedName name="G_17">#REF!</definedName>
    <definedName name="G_18">#REF!</definedName>
    <definedName name="G_19">#REF!</definedName>
    <definedName name="G_20">#REF!</definedName>
    <definedName name="G_21">#REF!</definedName>
    <definedName name="G_22">#REF!</definedName>
    <definedName name="G_23">#REF!</definedName>
    <definedName name="G_24">#REF!</definedName>
    <definedName name="G_25">#REF!</definedName>
    <definedName name="G_30">'[34]Esgoto Acopiara Sede'!#REF!</definedName>
    <definedName name="G_4">[34]Planilha!#REF!</definedName>
    <definedName name="GAF">#REF!</definedName>
    <definedName name="gaffsdads" hidden="1">#REF!</definedName>
    <definedName name="gchmghm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gdgdg" hidden="1">{#N/A,#N/A,FALSE,"Brazil Summary";#N/A,#N/A,FALSE,"SEA CIF Summary";#N/A,#N/A,FALSE,"USGC Contract";#N/A,#N/A,FALSE,"USGC Spot";#N/A,#N/A,FALSE,"Brazil Base Cycle ";#N/A,#N/A,FALSE,"Brazil Base Trend";#N/A,#N/A,FALSE,"Brazil Low Cycle";#N/A,#N/A,FALSE,"Brazil Low Trend";#N/A,#N/A,FALSE,"Variables"}</definedName>
    <definedName name="gfdgdgf" hidden="1">#REF!</definedName>
    <definedName name="gfgfsdfds" hidden="1">#REF!</definedName>
    <definedName name="gfsdgfdsgf" hidden="1">#REF!</definedName>
    <definedName name="GGG">#N/A</definedName>
    <definedName name="gggggggggg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gggsgsg">#N/A</definedName>
    <definedName name="gghmghmgh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ghcmghm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ghg">#REF!</definedName>
    <definedName name="ghj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GHJESRXDTG" hidden="1">{#N/A,#N/A,FALSE,"Plan1";#N/A,#N/A,FALSE,"Plan2"}</definedName>
    <definedName name="ghmgh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ghmghmj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ghmjhmh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glc">#REF!</definedName>
    <definedName name="GNNMJ" hidden="1">{"tabela",#N/A,FALSE,"Tabela";"decoração",#N/A,FALSE,"Decor.";"Informações",#N/A,FALSE,"Inform."}</definedName>
    <definedName name="gra_1617">#REF!</definedName>
    <definedName name="graficos2">#REF!</definedName>
    <definedName name="_xlnm.Recorder">#REF!</definedName>
    <definedName name="GrpAcct1" hidden="1">"5611"</definedName>
    <definedName name="GrpAcct2" hidden="1">"5612"</definedName>
    <definedName name="GrpLevel" hidden="1">2</definedName>
    <definedName name="gsdag">#N/A</definedName>
    <definedName name="gsdfg">#N/A</definedName>
    <definedName name="h">#REF!</definedName>
    <definedName name="hah">[68]Contratos_Exercicio!#REF!</definedName>
    <definedName name="hdghgdhgd" hidden="1">#REF!</definedName>
    <definedName name="Headings">#REF!</definedName>
    <definedName name="Hg">[52]EDC!$E$573</definedName>
    <definedName name="hgdfhgdhgf" hidden="1">#REF!</definedName>
    <definedName name="hgdfhgfdhgf" hidden="1">#REF!</definedName>
    <definedName name="hgdhgd" hidden="1">#REF!</definedName>
    <definedName name="hgdhgfhgf" hidden="1">#REF!</definedName>
    <definedName name="hggggggggggggg" hidden="1">#REF!</definedName>
    <definedName name="hhhhhhhhhh" hidden="1">#REF!</definedName>
    <definedName name="hhhhhhhhhhhhhhh" hidden="1">#REF!</definedName>
    <definedName name="HIDRO">#REF!</definedName>
    <definedName name="HIDROPP">#REF!</definedName>
    <definedName name="HJ" hidden="1">{#N/A,#N/A,FALSE,"Plan1";#N/A,#N/A,FALSE,"Plan2"}</definedName>
    <definedName name="hjfhgjgf" hidden="1">#REF!</definedName>
    <definedName name="hjgjghh" hidden="1">#REF!</definedName>
    <definedName name="HONO">#REF!</definedName>
    <definedName name="honor_construcao">#REF!</definedName>
    <definedName name="HTML_CodePage" hidden="1">1252</definedName>
    <definedName name="HTML_Control" hidden="1">{"'Índice'!$A$1:$K$49"}</definedName>
    <definedName name="HTML_Description" hidden="1">""</definedName>
    <definedName name="HTML_Email" hidden="1">""</definedName>
    <definedName name="HTML_Header" hidden="1">"Índice"</definedName>
    <definedName name="HTML_LastUpdate" hidden="1">"12/08/1999"</definedName>
    <definedName name="HTML_LineAfter" hidden="1">FALSE</definedName>
    <definedName name="HTML_LineBefore" hidden="1">FALSE</definedName>
    <definedName name="HTML_Name" hidden="1">"Rodovia das Cataratas"</definedName>
    <definedName name="HTML_OBDlg2" hidden="1">TRUE</definedName>
    <definedName name="HTML_OBDlg4" hidden="1">TRUE</definedName>
    <definedName name="HTML_OS" hidden="1">0</definedName>
    <definedName name="HTML_PathFile" hidden="1">"\\Server_1\sig\07 Julho\Informe\MeuHTML.htm"</definedName>
    <definedName name="HTML_Title" hidden="1">"Gerência de Administração e Controle de Gestão"</definedName>
    <definedName name="i">#REF!</definedName>
    <definedName name="ICMS_BA">[52]EDC!$E$610</definedName>
    <definedName name="ICMS_credito_PVC_01">[6]EDC!$J$366</definedName>
    <definedName name="ICMS_credito_PVC_02">[6]EDC!$K$366</definedName>
    <definedName name="ICMS_credito_PVC_03">[6]EDC!$L$366</definedName>
    <definedName name="ICMS_credito_PVC_04">[46]EDC!$M$366</definedName>
    <definedName name="ICMS_credito_PVC_05">[46]EDC!$N$366</definedName>
    <definedName name="ICMS_credito_PVC_06">[46]EDC!$O$366</definedName>
    <definedName name="ICMS_credito_PVC_07">[46]EDC!$P$366</definedName>
    <definedName name="ICMS_credito_PVC_08">[46]EDC!$Q$366</definedName>
    <definedName name="ICMS_credito_PVC_09">[46]EDC!$R$366</definedName>
    <definedName name="ICMS_credito_PVC_10">[46]EDC!$S$366</definedName>
    <definedName name="ICMS_credito_PVC_11">[46]EDC!$T$366</definedName>
    <definedName name="ICMS_EE">[46]EDC!$J$609</definedName>
    <definedName name="ICMS_incentivo_01">[46]EDC!$J$368</definedName>
    <definedName name="ICMS_incentivo_02">[46]EDC!$K$368</definedName>
    <definedName name="ICMS_incentivo_03">[46]EDC!$L$368</definedName>
    <definedName name="ICMS_incentivo_04">[46]EDC!$M$368</definedName>
    <definedName name="ICMS_incentivo_05">[46]EDC!$N$368</definedName>
    <definedName name="ICMS_incentivo_06">[46]EDC!$O$368</definedName>
    <definedName name="ICMS_incentivo_07">[46]EDC!$P$368</definedName>
    <definedName name="ICMS_incentivo_08">[46]EDC!$Q$368</definedName>
    <definedName name="ICMS_incentivo_09">[46]EDC!$R$368</definedName>
    <definedName name="ICMS_incentivo_10">[46]EDC!$S$368</definedName>
    <definedName name="ICMS_incentivo_11">[46]EDC!$T$368</definedName>
    <definedName name="ICMS_outros">[46]EDC!$E$611</definedName>
    <definedName name="IÇOLJ" hidden="1">{"tabela",#N/A,FALSE,"Tabela";"decoração",#N/A,FALSE,"Decor.";"Informações",#N/A,FALSE,"Inform."}</definedName>
    <definedName name="IGV">[69]CONTROL!$B$60</definedName>
    <definedName name="ii" hidden="1">{"tabela",#N/A,FALSE,"Tabela";"decoração",#N/A,FALSE,"Decor.";"Informações",#N/A,FALSE,"Inform."}</definedName>
    <definedName name="iii" hidden="1">#REF!</definedName>
    <definedName name="iiii">#N/A</definedName>
    <definedName name="iiiii">[7]DIFERENCIAL!#REF!</definedName>
    <definedName name="iiiiiiiiiiiii" hidden="1">#REF!</definedName>
    <definedName name="iiiiiiiiiiiiiiiiiiiiiiii" hidden="1">#REF!</definedName>
    <definedName name="IMOB_AmortizaçõesAcumuladas" hidden="1">#REF!</definedName>
    <definedName name="IMOB_AmortizaçõesExercício" hidden="1">#REF!</definedName>
    <definedName name="IMOB_ImobilizadoBruto" hidden="1">#REF!</definedName>
    <definedName name="IMOB_tppe" hidden="1">#REF!</definedName>
    <definedName name="IMOB_Transferências" hidden="1">#REF!</definedName>
    <definedName name="IMOBConta" hidden="1">#REF!</definedName>
    <definedName name="IMOBInvest_v" hidden="1">#REF!</definedName>
    <definedName name="IMOBTransf_v" hidden="1">#REF!</definedName>
    <definedName name="IMOBTransf_vduod" hidden="1">#REF!</definedName>
    <definedName name="Importe_T2">#REF!</definedName>
    <definedName name="Importe_T3">#REF!</definedName>
    <definedName name="ImportFile">#N/A</definedName>
    <definedName name="IMPOSTOS_SOBRE_COMPRAS_POR_FÁBRICA____US__1.000">'[15]#REF'!$A$170:$N$203</definedName>
    <definedName name="IMPRES">#REF!</definedName>
    <definedName name="impressao2">#REF!</definedName>
    <definedName name="impsos">#REF!</definedName>
    <definedName name="in">'[1]CONSOL DRE GERAL'!$B$1:$G$40</definedName>
    <definedName name="incentivo_ICMS">[52]EDC!$J$610</definedName>
    <definedName name="INDEX">#REF!</definedName>
    <definedName name="INDICADOR">#REF!</definedName>
    <definedName name="Índice">[62]ÍNDICE!$B$2:$Q$42</definedName>
    <definedName name="inflacao_US">[6]EDC!$J$602</definedName>
    <definedName name="Inflació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fpte" hidden="1">#REF!</definedName>
    <definedName name="ingresso">#REF!</definedName>
    <definedName name="Inicio_FC_T2">[70]FCD!$E$5</definedName>
    <definedName name="inicio_obra">#REF!</definedName>
    <definedName name="INST_PROVISÓRIAS">#REF!</definedName>
    <definedName name="insu">[71]Insu!$B$7:$H$4000</definedName>
    <definedName name="inv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_fixo_cs_asahi">[6]EDC!$G$387</definedName>
    <definedName name="inver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stimentos" hidden="1">#REF!</definedName>
    <definedName name="Investimentos_Areas" hidden="1">#REF!</definedName>
    <definedName name="Investimentos_fc" hidden="1">#REF!</definedName>
    <definedName name="Investimentos_Sublanços" hidden="1">#REF!</definedName>
    <definedName name="IPC_Mensal" hidden="1">#REF!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">#REF!</definedName>
    <definedName name="ir_2T">'[12]IR e CS Est'!$J$55</definedName>
    <definedName name="irmenu">[72]!irmenu</definedName>
    <definedName name="IRP">#N/A</definedName>
    <definedName name="IRPJ">[46]EDC!$E$606</definedName>
    <definedName name="IRPJ_1">[46]EDC!$G$606</definedName>
    <definedName name="IRPJ_2">[46]EDC!$J$606</definedName>
    <definedName name="iuuyiyu" hidden="1">#REF!</definedName>
    <definedName name="iuyiiiiiiiiiiiiiiiiiiiiiiii" hidden="1">#REF!</definedName>
    <definedName name="iuyiuuy" hidden="1">#REF!</definedName>
    <definedName name="iuyiyui" hidden="1">#REF!</definedName>
    <definedName name="iuytiuyrt" hidden="1">#REF!</definedName>
    <definedName name="iuyttyuiu" hidden="1">#REF!</definedName>
    <definedName name="IVA_Areas_SErviço" hidden="1">#REF!</definedName>
    <definedName name="IVA_Invest" hidden="1">#REF!</definedName>
    <definedName name="Iva_Outros_Proveitos" hidden="1">#REF!</definedName>
    <definedName name="IVA_Portagens" hidden="1">#REF!</definedName>
    <definedName name="iyuiyuiuiiui" hidden="1">#REF!</definedName>
    <definedName name="j">#REF!+#REF!</definedName>
    <definedName name="JAN">#REF!</definedName>
    <definedName name="JC">#REF!</definedName>
    <definedName name="JCPto">#REF!</definedName>
    <definedName name="JD">#REF!</definedName>
    <definedName name="JDPto">#REF!</definedName>
    <definedName name="jfhgjfjhfjhg" hidden="1">#REF!</definedName>
    <definedName name="jfhjfhjhf" hidden="1">#REF!</definedName>
    <definedName name="jfhjgfjhf" hidden="1">#REF!</definedName>
    <definedName name="jfhjhjfghjgh" hidden="1">#REF!</definedName>
    <definedName name="jhfgjgjjjj" hidden="1">#REF!</definedName>
    <definedName name="jhfjfhfhj" hidden="1">#REF!</definedName>
    <definedName name="jhfjgffffffffff" hidden="1">#REF!</definedName>
    <definedName name="jhfjhf" hidden="1">#REF!</definedName>
    <definedName name="jhfjhh" hidden="1">#REF!</definedName>
    <definedName name="jhgfjgfjghj" hidden="1">#REF!</definedName>
    <definedName name="jhgfjgfjhhgfj" hidden="1">#REF!</definedName>
    <definedName name="jhgfjgjghjgf" hidden="1">#REF!</definedName>
    <definedName name="jhgjgjhgf" hidden="1">#REF!</definedName>
    <definedName name="jhgjhgj" hidden="1">#REF!</definedName>
    <definedName name="JHJ" hidden="1">{#N/A,#N/A,FALSE,"Plan1";#N/A,#N/A,FALSE,"Plan2"}</definedName>
    <definedName name="JHMB" hidden="1">{#N/A,#N/A,FALSE,"Plan1";#N/A,#N/A,FALSE,"Plan2"}</definedName>
    <definedName name="jjgkjk" hidden="1">#REF!</definedName>
    <definedName name="jjjjjjjjjj" hidden="1">#REF!</definedName>
    <definedName name="jjjjjjjjjjjjj" hidden="1">#REF!</definedName>
    <definedName name="jjjjjjjjjjjjjj" hidden="1">#REF!</definedName>
    <definedName name="jjjjjjjjjjjjjjj" hidden="1">#REF!</definedName>
    <definedName name="JKL" hidden="1">{#N/A,#N/A,FALSE,"Plan1";#N/A,#N/A,FALSE,"Plan2"}</definedName>
    <definedName name="Jose">[10]Plan1!$F$1:$F$9</definedName>
    <definedName name="JT_LOCAÇÃO_E_SERVIÇOS">#REF!</definedName>
    <definedName name="JUL">#REF!</definedName>
    <definedName name="JUN">#REF!</definedName>
    <definedName name="Juro00">#REF!</definedName>
    <definedName name="juros_ato2">#REF!</definedName>
    <definedName name="k">#REF!</definedName>
    <definedName name="kkkk" hidden="1">#REF!</definedName>
    <definedName name="kkkkkkk" hidden="1">#REF!</definedName>
    <definedName name="kkkkkkkkkkkkkkk" hidden="1">#REF!</definedName>
    <definedName name="kklk" hidden="1">#REF!</definedName>
    <definedName name="KLKKLKÇJÇ" hidden="1">{#N/A,#N/A,FALSE,"Plan1";#N/A,#N/A,FALSE,"Plan2"}</definedName>
    <definedName name="kok">#N/A</definedName>
    <definedName name="KrdxMPZnCd">[32]COS!$CW$167:$DC$200</definedName>
    <definedName name="KrdxPigmCdYPlAl">[32]COS!$CW$131:$DC$162</definedName>
    <definedName name="KrdxZnYAleac">[32]COS!$CW$4:$DE$68</definedName>
    <definedName name="KSAB" localSheetId="0">#REF!</definedName>
    <definedName name="KSAB">#REF!</definedName>
    <definedName name="KSIURB" localSheetId="0">#REF!</definedName>
    <definedName name="KSIURB">#REF!</definedName>
    <definedName name="KSSO" localSheetId="0">#REF!</definedName>
    <definedName name="KSSO">#REF!</definedName>
    <definedName name="kubus">#REF!</definedName>
    <definedName name="kubus1">#REF!</definedName>
    <definedName name="L_">#REF!</definedName>
    <definedName name="LAIR">#REF!</definedName>
    <definedName name="LANC">#REF!</definedName>
    <definedName name="lancamento">#REF!</definedName>
    <definedName name="lang">#REF!</definedName>
    <definedName name="Langs">[73]Ref!$B$1:$D$21</definedName>
    <definedName name="LASTRO_CONCRETO">#REF!</definedName>
    <definedName name="LASTRO_EMISS3_S">#REF!</definedName>
    <definedName name="lbla1" hidden="1">#REF!</definedName>
    <definedName name="lbla10" hidden="1">#REF!</definedName>
    <definedName name="lbla11" hidden="1">#REF!</definedName>
    <definedName name="lbla12" hidden="1">#REF!</definedName>
    <definedName name="lbla13" hidden="1">#REF!</definedName>
    <definedName name="lbla14" hidden="1">#REF!</definedName>
    <definedName name="lbla15" hidden="1">#REF!</definedName>
    <definedName name="lbla16" hidden="1">#REF!</definedName>
    <definedName name="lbla17" hidden="1">#REF!</definedName>
    <definedName name="lbla18" hidden="1">#REF!</definedName>
    <definedName name="lbla19" hidden="1">#REF!</definedName>
    <definedName name="lbla2" hidden="1">#REF!</definedName>
    <definedName name="lbla20" hidden="1">#REF!</definedName>
    <definedName name="lbla21" hidden="1">#REF!</definedName>
    <definedName name="lbla22" hidden="1">#REF!</definedName>
    <definedName name="lbla23" hidden="1">#REF!</definedName>
    <definedName name="lbla24" hidden="1">#REF!</definedName>
    <definedName name="lbla25" hidden="1">#REF!</definedName>
    <definedName name="lbla27" hidden="1">#REF!</definedName>
    <definedName name="lbla28" hidden="1">#REF!</definedName>
    <definedName name="ldldl">#REF!</definedName>
    <definedName name="legtotais">'[14]6'!$C$40:$E$40</definedName>
    <definedName name="LIG_PRED_SERV">#REF!</definedName>
    <definedName name="LIG_PREDIAIS_MAT">#REF!</definedName>
    <definedName name="LIGAÇÃO_PREDIAL_MATERIAL">'[34]ligação predial'!$H$19</definedName>
    <definedName name="LIGAÇÃO_PREDIAL_SERVIÇOS">'[34]ligação predial'!$H$9</definedName>
    <definedName name="LIGAÇÕES">#REF!</definedName>
    <definedName name="lista">'[74]CMAI spreads 2005'!$T$14:$T$19</definedName>
    <definedName name="Lista_Comparacao">'[75]AEN - Auxiliar'!$B$9:$B$10</definedName>
    <definedName name="Lista_Comparacao.">'[75]AEN - Auxiliar'!$B$9:$B$10</definedName>
    <definedName name="lista_meses">'[13]Variáveis de Suporte'!$F$3:$F$14</definedName>
    <definedName name="lista1">'[76]CMAI spreads 2005'!$T$14:$T$22</definedName>
    <definedName name="listaCMAI">'[23]Summary CMAI T1'!$C$89:$C$101</definedName>
    <definedName name="listaPN">'[76]comparativo hist-projeções'!$V$2:$V$10</definedName>
    <definedName name="ljhljhklkjl" hidden="1">#REF!</definedName>
    <definedName name="lkjhlkhjlkj" hidden="1">#REF!</definedName>
    <definedName name="lkjhlkjhljk" hidden="1">#REF!</definedName>
    <definedName name="lkjklklj" hidden="1">#REF!</definedName>
    <definedName name="lklkjhklkj" hidden="1">#REF!</definedName>
    <definedName name="ll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lllllllllll" hidden="1">#REF!</definedName>
    <definedName name="LOC_EMISS3">#REF!</definedName>
    <definedName name="LOCAÇÃO">#REF!</definedName>
    <definedName name="LOCAÇÃO_EMISS">#REF!</definedName>
    <definedName name="LOCAÇÃO_EMISS2">#REF!</definedName>
    <definedName name="LONGA">#REF!</definedName>
    <definedName name="longa_1617">#REF!</definedName>
    <definedName name="LONGA1">[7]DIFERENCIAL!#REF!</definedName>
    <definedName name="LSRange1">#REF!</definedName>
    <definedName name="LSRange1Balance">#REF!</definedName>
    <definedName name="Luan" localSheetId="0">#REF!</definedName>
    <definedName name="Luan">#REF!</definedName>
    <definedName name="LUan_b" localSheetId="0">#REF!</definedName>
    <definedName name="LUan_b">#REF!</definedName>
    <definedName name="M_">#REF!</definedName>
    <definedName name="MACROEQUAÇÃO">[33]Plan2!#REF!</definedName>
    <definedName name="MAI">#REF!</definedName>
    <definedName name="MAR">#REF!</definedName>
    <definedName name="Margem_Unitária">#REF!</definedName>
    <definedName name="MARGENS_DE_CONTRIBUIÇÃO_UNITÁRIAS__R__e_US____tonelada">#REF!</definedName>
    <definedName name="mat_imp">[6]EDC!$R$482</definedName>
    <definedName name="mat_imp_cs_asahi">[6]EDC!$G$393</definedName>
    <definedName name="mat_imp_cs_uhde">#REF!</definedName>
    <definedName name="mat_imp_dce">[52]EDC!$O$389</definedName>
    <definedName name="mat_nac">[52]EDC!$R$484</definedName>
    <definedName name="mat_nac_cs_asahi">[52]EDC!$G$395</definedName>
    <definedName name="mat_nac_cs_uhde">#REF!</definedName>
    <definedName name="mat_nac_dce">[46]EDC!$O$391</definedName>
    <definedName name="meio_empreendimento">#REF!</definedName>
    <definedName name="mensais_curta">[20]LT_011011!$E$36</definedName>
    <definedName name="mensais_longa">#REF!</definedName>
    <definedName name="MENU1">#REF!</definedName>
    <definedName name="MENU2">#REF!</definedName>
    <definedName name="MENU3">#REF!</definedName>
    <definedName name="MENU4">#REF!</definedName>
    <definedName name="mercados">'[22]dados premissas'!$B$111:$B$114</definedName>
    <definedName name="merd" hidden="1">#REF!</definedName>
    <definedName name="mes">'[77]Consolidado SPE'!$AO$9:$AO$23</definedName>
    <definedName name="meses">'[78]Quadro de Aportes'!$B$70:$B$81</definedName>
    <definedName name="Mext">[79]CONTROLE!$D$4</definedName>
    <definedName name="MI">#REF!</definedName>
    <definedName name="MILHÃO">#REF!</definedName>
    <definedName name="MILHAR">#REF!</definedName>
    <definedName name="minorit2">#REF!</definedName>
    <definedName name="minorit3">#REF!</definedName>
    <definedName name="mj">#N/A</definedName>
    <definedName name="mmmmm" hidden="1">{"tabela",#N/A,FALSE,"Tabela";"decoração",#N/A,FALSE,"Decor.";"Informações",#N/A,FALSE,"Inform."}</definedName>
    <definedName name="mmmmmmm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mnbvmnb" hidden="1">#REF!</definedName>
    <definedName name="mnbvmnbv" hidden="1">#REF!</definedName>
    <definedName name="mnvbmnbm" hidden="1">#REF!</definedName>
    <definedName name="Mobilização" localSheetId="0">#REF!</definedName>
    <definedName name="Mobilização">#REF!</definedName>
    <definedName name="MOBR">#REF!</definedName>
    <definedName name="mod">[6]EDC!$N$573</definedName>
    <definedName name="modo_relatorio">'[13]Variáveis de Suporte'!$D$8</definedName>
    <definedName name="moeda">[80]Fechamento_AdL_2007!#REF!</definedName>
    <definedName name="MOV.000.C.0.00.0000.00.00.24401010001">615712.52999973</definedName>
    <definedName name="MOV.000.C.0.00.0000.00.00.24401010002">61571.25</definedName>
    <definedName name="MOV.000.C.0.00.0000.00.00.D1074">3439383.08001709</definedName>
    <definedName name="MOV.000.C.0.00.0000.00.00.D1075">84926.49000001</definedName>
    <definedName name="MOV.000.C.0.00.2000.00.00.24401010001">615712.52999973</definedName>
    <definedName name="MOV.000.C.0.00.2000.00.00.24401010002">61571.25</definedName>
    <definedName name="MOV.000.C.0.01.0000.00.00.D1074">3439383.08001709</definedName>
    <definedName name="MOV.000.C.0.01.0000.00.00.D1075">84926.49000001</definedName>
    <definedName name="MOV.000.C.0.01.0000.00.01.D1074">3439</definedName>
    <definedName name="MOV.000.C.0.01.0000.00.01.D1075">85</definedName>
    <definedName name="MOV.000.C.0.01.0000.00.01.D1076">1646</definedName>
    <definedName name="MOV.000.C.0.01.0000.00.01.D997">5051</definedName>
    <definedName name="MOV.000.C.0.01.2001.00.01.44101010019">-326</definedName>
    <definedName name="MOV.000.C.0.01.2001.00.01.44101020008">-1321</definedName>
    <definedName name="MOV.000.C.0.02.0000.00.01.D1074">-3473</definedName>
    <definedName name="MOV.000.C.0.02.0000.00.01.D1075">-269</definedName>
    <definedName name="MOV.000.C.0.02.0000.00.01.D1076">6523</definedName>
    <definedName name="MOV.000.C.0.02.0000.00.01.D997">5030</definedName>
    <definedName name="MOV.000.C.0.02.2001.00.01.44101010019">-289</definedName>
    <definedName name="MOV.000.C.0.02.2001.00.01.44101020008">-6234</definedName>
    <definedName name="MOV.000.C.0.03.0000.00.01.D1074">-5358</definedName>
    <definedName name="MOV.000.C.0.03.0000.00.01.D1075">-2243</definedName>
    <definedName name="MOV.000.C.0.03.0000.00.01.D1076">9160</definedName>
    <definedName name="MOV.000.C.0.03.0000.00.01.D997">5019</definedName>
    <definedName name="MOV.000.C.0.03.2001.00.01.44101010019">-313</definedName>
    <definedName name="MOV.000.C.0.03.2001.00.01.44101020008">-8847</definedName>
    <definedName name="MOV.000.C.0.04.0000.00.01.D1074">412</definedName>
    <definedName name="MOV.000.C.0.04.0000.00.01.D1075">183</definedName>
    <definedName name="MOV.000.C.0.04.0000.00.01.D1076">2008</definedName>
    <definedName name="MOV.000.C.0.04.0000.00.01.D997">5002</definedName>
    <definedName name="MOV.000.C.0.04.2001.00.01.44101010019">-299</definedName>
    <definedName name="MOV.000.C.0.04.2001.00.01.44101020008">-1708</definedName>
    <definedName name="MOV.000.C.0.05.0000.00.01.D1074">-9275</definedName>
    <definedName name="MOV.000.C.0.05.0000.00.01.D1075">-4627</definedName>
    <definedName name="MOV.000.C.0.05.0000.00.01.D1076">13237</definedName>
    <definedName name="MOV.000.C.0.05.0000.00.01.D997">5009</definedName>
    <definedName name="MOV.000.C.0.05.2001.00.01.44101010019">-304</definedName>
    <definedName name="MOV.000.C.0.05.2001.00.01.44101020008">-12933</definedName>
    <definedName name="MOV.000.C.0.06.0000.00.01.D1074">4258</definedName>
    <definedName name="MOV.000.C.0.06.0000.00.01.D1075">2228</definedName>
    <definedName name="MOV.000.C.0.06.0000.00.01.D1076">-3697</definedName>
    <definedName name="MOV.000.C.0.06.0000.00.01.D997">5017</definedName>
    <definedName name="MOV.000.C.0.06.2001.00.01.44101010019">-289</definedName>
    <definedName name="MOV.000.C.0.06.2001.00.01.44101020008">3985</definedName>
    <definedName name="MOV.000.C.0.07.0000.00.01.D1074">-6585</definedName>
    <definedName name="MOV.000.C.0.07.0000.00.01.D1075">-3379</definedName>
    <definedName name="MOV.000.C.0.07.0000.00.01.D1076">9458</definedName>
    <definedName name="MOV.000.C.0.07.0000.00.01.D997">5013</definedName>
    <definedName name="MOV.000.C.0.07.2001.00.01.44101010019">-315</definedName>
    <definedName name="MOV.000.C.0.07.2001.00.01.44101020008">-9142</definedName>
    <definedName name="MOV.000.C.0.08.0000.00.01.D1074">-4925</definedName>
    <definedName name="MOV.000.C.0.08.0000.00.01.D1075">-2364</definedName>
    <definedName name="MOV.000.C.0.08.0000.00.01.D1076">9018</definedName>
    <definedName name="MOV.000.C.0.08.0000.00.01.D997">4562</definedName>
    <definedName name="MOV.000.C.0.08.2001.00.01.44101010019">-309</definedName>
    <definedName name="MOV.000.C.0.08.2001.00.01.44101020008">-8708</definedName>
    <definedName name="MOV.000.C.0.09.0000.00.00.D997">4972951.86000061</definedName>
    <definedName name="MOV.000.C.0.09.0000.00.01.D1074">-1945</definedName>
    <definedName name="MOV.000.C.0.09.0000.00.01.D1075">-972</definedName>
    <definedName name="MOV.000.C.0.09.0000.00.01.D1076">2262</definedName>
    <definedName name="MOV.000.C.0.09.0000.00.01.D997">4549</definedName>
    <definedName name="MOV.000.C.0.09.2001.00.01.44101010019">-295</definedName>
    <definedName name="MOV.000.C.0.09.2001.00.01.44101020008">-9024</definedName>
    <definedName name="MOV.000.C.0.09.2001.00.01.D1074">-1945</definedName>
    <definedName name="MOV.000.C.0.09.2001.00.01.D1075">-972</definedName>
    <definedName name="MOV.000.C.0.09.2001.00.01.D997">4549</definedName>
    <definedName name="MOV.000.C.0.10.0000.00.01.D1074">581</definedName>
    <definedName name="MOV.000.C.0.10.0000.00.01.D1075">508</definedName>
    <definedName name="MOV.000.C.0.10.0000.00.01.D1076">5991</definedName>
    <definedName name="MOV.000.C.0.10.0000.00.01.D997">4973</definedName>
    <definedName name="MOV.000.C.0.10.2001.00.01.44101010019">-340</definedName>
    <definedName name="MOV.000.C.0.10.2001.00.01.44101020008">-2225</definedName>
    <definedName name="MOV.000.C.0.10.2001.00.01.D1074">4474</definedName>
    <definedName name="MOV.000.C.0.10.2001.00.01.D1075">2317</definedName>
    <definedName name="MOV.000.C.0.10.2001.00.01.D997">4559</definedName>
    <definedName name="MOV.000.C.0.11.0000.00.01.D1074">-413</definedName>
    <definedName name="MOV.000.C.0.11.0000.00.01.D1075">-142</definedName>
    <definedName name="MOV.000.C.0.11.0000.00.01.D1076">4680</definedName>
    <definedName name="MOV.000.C.0.11.0000.00.01.D997">5095</definedName>
    <definedName name="MOV.000.C.0.11.2001.00.01.22201010001">297</definedName>
    <definedName name="MOV.000.C.0.11.2001.00.01.44101010019">-324</definedName>
    <definedName name="MOV.000.C.0.11.2001.00.01.44101020008">11071</definedName>
    <definedName name="MOV.000.C.0.11.2001.00.01.D1074">14782</definedName>
    <definedName name="MOV.000.C.0.11.2001.00.01.D1075">7744</definedName>
    <definedName name="MOV.000.C.0.11.2001.00.01.D997">4584</definedName>
    <definedName name="MOV.000.C.0.12.0000.00.01.D1074">0</definedName>
    <definedName name="MOV.000.C.0.12.0000.00.01.D1075">0</definedName>
    <definedName name="MOV.000.C.0.12.0000.00.01.D1076">0</definedName>
    <definedName name="MOV.000.C.0.12.0000.00.01.D997">0</definedName>
    <definedName name="MOV.000.C.0.12.2000.00.00.24401010001">615712.52999973</definedName>
    <definedName name="MOV.000.C.0.12.2000.00.00.24401010002">61571.25</definedName>
    <definedName name="MOV.000.C.0.12.2000.00.01.24401010001">1123</definedName>
    <definedName name="MOV.000.C.0.12.2000.00.01.24401010002">112</definedName>
    <definedName name="MOV.000.C.0.12.2001.00.01.22201010001">312</definedName>
    <definedName name="MOV.000.C.0.12.2001.00.01.44101010019">-329</definedName>
    <definedName name="MOV.000.C.0.12.2001.00.01.44101020008">12608</definedName>
    <definedName name="MOV.000.C.0.12.2001.00.01.D1074">9154</definedName>
    <definedName name="MOV.000.C.0.12.2001.00.01.D1075">1912</definedName>
    <definedName name="MOV.000.C.0.12.2001.00.01.D997">4621</definedName>
    <definedName name="MOV.087.C.0.01.0000.00.01.D1035">6124</definedName>
    <definedName name="MOV.087.C.0.02.0000.00.01.D1035">7771</definedName>
    <definedName name="MOV.087.C.0.02.2001.00.01.34">1008</definedName>
    <definedName name="MOV.087.C.0.02.2001.00.01.44">-11828</definedName>
    <definedName name="MOV.087.C.0.02.2001.00.01.D997">5030</definedName>
    <definedName name="MOV.087.C.0.03.0000.00.01.D1035">7609</definedName>
    <definedName name="MOV.087.C.0.03.2001.00.01.34">432</definedName>
    <definedName name="MOV.087.C.0.03.2001.00.01.44">-16259</definedName>
    <definedName name="MOV.087.C.0.03.2001.00.01.D997">5019</definedName>
    <definedName name="MOV.087.C.0.04.0000.00.01.D1035">7609</definedName>
    <definedName name="MOV.087.C.0.05.0000.00.01.D1035">7609</definedName>
    <definedName name="MOV.087.C.0.06.0000.00.01.D1035">7609</definedName>
    <definedName name="MOV.087.C.0.07.0000.00.01.D1035">7609</definedName>
    <definedName name="MOV.087.C.0.07.2001.00.01.D1035">7609</definedName>
    <definedName name="MOV.087.C.0.08.2000.00.01.D1035">7659</definedName>
    <definedName name="MOV.087.C.0.08.2001.00.01.D1035">8902</definedName>
    <definedName name="MOV.087.C.0.09.2000.00.01.41102010014">-7771</definedName>
    <definedName name="MOV.087.C.0.09.2000.00.01.D1035">7771</definedName>
    <definedName name="MOV.087.C.0.09.2001.00.01.D1035">8962</definedName>
    <definedName name="MOV.087.C.0.10.2000.00.01.D1035">7771</definedName>
    <definedName name="MOV.087.C.0.10.2001.00.01.D1035">8756</definedName>
    <definedName name="MOV.087.C.0.11.2000.00.01.D1035">7771</definedName>
    <definedName name="MOV.087.C.0.11.2001.00.01.D1035">8359</definedName>
    <definedName name="MOV.087.C.0.12.0000.00.01.D1035">0</definedName>
    <definedName name="MOV.087.C.0.12.2000.00.01.D1035">7771</definedName>
    <definedName name="MOV.087.C.0.12.2001.00.01.D1035">8558</definedName>
    <definedName name="MOV_TERR_EMISS3_S">#REF!</definedName>
    <definedName name="MOV_TERRA">#REF!</definedName>
    <definedName name="MOV_TERRA_EMISS">#REF!</definedName>
    <definedName name="MOV_TERRA_EMISS2">#REF!</definedName>
    <definedName name="MOVIMENTAÇÃO_BUTADIEN0_ESTIRENO">'[17]#REF'!$A$473:$P$718</definedName>
    <definedName name="Mproj">[81]CONTROLE!$D$3</definedName>
    <definedName name="Mreal">[81]CONTROLE!$D$2</definedName>
    <definedName name="MUDAR" localSheetId="0">#REF!</definedName>
    <definedName name="MUDAR">#REF!</definedName>
    <definedName name="MUN_LITO">#N/A</definedName>
    <definedName name="MUTAÇÃO_PL_CMI">#REF!</definedName>
    <definedName name="MUTAÇÃO_PL_LS">#REF!</definedName>
    <definedName name="mvbmnvbmv" hidden="1">#REF!</definedName>
    <definedName name="mymymy">#N/A</definedName>
    <definedName name="n">27</definedName>
    <definedName name="N_COLUNAS">'[82]Pg13. Fig6_LE BRK'!$B$4</definedName>
    <definedName name="N_LOCAL">#N/A</definedName>
    <definedName name="nada">#REF!</definedName>
    <definedName name="NB">[59]!NB</definedName>
    <definedName name="nbnv" hidden="1">#REF!</definedName>
    <definedName name="NBV" hidden="1">{#N/A,#N/A,FALSE,"Plan1";#N/A,#N/A,FALSE,"Plan2"}</definedName>
    <definedName name="Negócio">[43]Parametros!$H$1:$H$5</definedName>
    <definedName name="NewMatrix">'[83]@RISK Correlations'!$C$5:$I$11</definedName>
    <definedName name="NM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NNN" hidden="1">{#N/A,#N/A,FALSE,"Plan1";#N/A,#N/A,FALSE,"Plan2"}</definedName>
    <definedName name="nnnnnnnnnnnn" hidden="1">#REF!</definedName>
    <definedName name="no">'[19]#REF'!$B$2:$J$27</definedName>
    <definedName name="not">#REF!</definedName>
    <definedName name="nota1">#REF!</definedName>
    <definedName name="NOTES_1">#REF!</definedName>
    <definedName name="NOTES_10">#REF!</definedName>
    <definedName name="NOTES_2">#REF!</definedName>
    <definedName name="NOTES_3">#REF!</definedName>
    <definedName name="NOTES_5">#REF!</definedName>
    <definedName name="NOTES_6">#REF!</definedName>
    <definedName name="NOTES_7">#REF!</definedName>
    <definedName name="NOTES_8">#REF!</definedName>
    <definedName name="NOTES_9">#REF!</definedName>
    <definedName name="NOV">#REF!</definedName>
    <definedName name="NOVA">#REF!</definedName>
    <definedName name="num_linhas">#REF!</definedName>
    <definedName name="num_mensal2">[84]CANT_LC!#REF!</definedName>
    <definedName name="NUMEROS">#REF!</definedName>
    <definedName name="NumofGrpAccts" hidden="1">2</definedName>
    <definedName name="NUN_FRON">#N/A</definedName>
    <definedName name="nvel">#REF!</definedName>
    <definedName name="O">[36]Variables!$B$16</definedName>
    <definedName name="O_A_REF">#N/A</definedName>
    <definedName name="O_C_REF">#N/A</definedName>
    <definedName name="O1_97">[85]MES!#REF!</definedName>
    <definedName name="O2_97">[85]MES!#REF!</definedName>
    <definedName name="O23O">#REF!</definedName>
    <definedName name="O3_97">[85]MES!#REF!</definedName>
    <definedName name="O4_97">[85]MES!#REF!</definedName>
    <definedName name="O5_97">[85]MES!#REF!</definedName>
    <definedName name="O6_97">[85]MES!#REF!</definedName>
    <definedName name="O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ae">#REF!</definedName>
    <definedName name="OEXIGIBI">#REF!</definedName>
    <definedName name="oi">#N/A</definedName>
    <definedName name="oiuoiu" hidden="1">#REF!</definedName>
    <definedName name="olga">#REF!</definedName>
    <definedName name="oo">#N/A</definedName>
    <definedName name="ooo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oooo">#N/A</definedName>
    <definedName name="ooooo">[7]DIFERENCIAL!#REF!</definedName>
    <definedName name="oooooo">#N/A</definedName>
    <definedName name="ooooooooo" hidden="1">#REF!</definedName>
    <definedName name="op">[52]EDC!$K$573</definedName>
    <definedName name="opçao">[10]Plan1!$N$1:$N$2</definedName>
    <definedName name="opções">#REF!</definedName>
    <definedName name="oper">#REF!</definedName>
    <definedName name="operacional">'[13]Variáveis de Suporte'!$D$11</definedName>
    <definedName name="operations">#REF!</definedName>
    <definedName name="ORIG1">#REF!</definedName>
    <definedName name="ORIG2">#REF!</definedName>
    <definedName name="ORIG3">#REF!</definedName>
    <definedName name="ORIG4">#REF!</definedName>
    <definedName name="orig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rigin">'[66]CMAI 04_08_04'!$B$2:$BY$2</definedName>
    <definedName name="OUT">#REF!</definedName>
    <definedName name="Outros_Activos" hidden="1">#REF!</definedName>
    <definedName name="over">#REF!</definedName>
    <definedName name="p">0.2225</definedName>
    <definedName name="Página_01">#REF!</definedName>
    <definedName name="Página_02">#REF!</definedName>
    <definedName name="Página_03">#REF!</definedName>
    <definedName name="Página_04">#REF!</definedName>
    <definedName name="Página_05">#REF!</definedName>
    <definedName name="Página_06">#REF!</definedName>
    <definedName name="Página_07">#REF!</definedName>
    <definedName name="Página_08">#REF!</definedName>
    <definedName name="Página_09">#REF!</definedName>
    <definedName name="Página_10">#REF!</definedName>
    <definedName name="Página_11">#REF!</definedName>
    <definedName name="Página_12">#REF!</definedName>
    <definedName name="Página_13">'[1]CONSOL DRE GERAL'!$B$1:$G$40</definedName>
    <definedName name="Página_13.">'[86]CONSOL DRE GERAL'!$B$1:$G$40</definedName>
    <definedName name="Página_14">'[1]CONSOL DRE GERAL'!$B$2:$L$99</definedName>
    <definedName name="Página_14.">'[86]CONSOL DRE GERAL'!$B$2:$L$99</definedName>
    <definedName name="painelIndicadores_meta_MargEBITDA">'[87]Macro Indicadores Consolidados'!$M$20</definedName>
    <definedName name="painelIndicadores_meta_RL">'[87]Macro Indicadores Consolidados'!$M$15</definedName>
    <definedName name="painelIndicadores_p12_CF">'[87]Macro Indicadores Consolidados'!$O$18</definedName>
    <definedName name="painelIndicadores_p12_CV">'[87]Macro Indicadores Consolidados'!$O$16</definedName>
    <definedName name="painelIndicadores_p12_DVV">'[87]Macro Indicadores Consolidados'!$O$17</definedName>
    <definedName name="painelIndicadores_p12_EBITDA">'[87]Macro Indicadores Consolidados'!$O$19</definedName>
    <definedName name="painelIndicadores_p12_MargEBITDA">'[87]Macro Indicadores Consolidados'!$O$20</definedName>
    <definedName name="painelIndicadores_p12_RL">'[87]Macro Indicadores Consolidados'!$O$15</definedName>
    <definedName name="painelIndicadores_selecionado_meta_CF">'[87]Macro Indicadores Consolidados'!$D$18</definedName>
    <definedName name="painelIndicadores_selecionado_meta_CV">'[87]Macro Indicadores Consolidados'!$D$16</definedName>
    <definedName name="painelIndicadores_selecionado_meta_DVV">'[87]Macro Indicadores Consolidados'!$D$17</definedName>
    <definedName name="painelIndicadores_selecionado_meta_EBITDA">'[87]Macro Indicadores Consolidados'!$D$19</definedName>
    <definedName name="painelIndicadores_selecionado_meta_MargEBITDA">'[87]Macro Indicadores Consolidados'!$D$20</definedName>
    <definedName name="painelIndicadores_selecionado_meta_RL">'[87]Macro Indicadores Consolidados'!$D$15</definedName>
    <definedName name="painelIndicadores_selecionado_p12_CF">'[87]Macro Indicadores Consolidados'!$L$18</definedName>
    <definedName name="painelIndicadores_selecionado_p12_CV">'[87]Macro Indicadores Consolidados'!$L$16</definedName>
    <definedName name="painelIndicadores_selecionado_p12_DVV">'[87]Macro Indicadores Consolidados'!$L$17</definedName>
    <definedName name="painelIndicadores_selecionado_p12_EBITDA">'[87]Macro Indicadores Consolidados'!$L$19</definedName>
    <definedName name="painelIndicadores_selecionado_p12_MargEBITDA">'[87]Macro Indicadores Consolidados'!$L$20</definedName>
    <definedName name="painelIndicadores_selecionado_p12_RL">'[87]Macro Indicadores Consolidados'!$L$15</definedName>
    <definedName name="painelIndicadores_selecionado_u12_CF">'[87]Macro Indicadores Consolidados'!$E$18</definedName>
    <definedName name="painelIndicadores_selecionado_u12_CV">'[87]Macro Indicadores Consolidados'!$E$16</definedName>
    <definedName name="painelIndicadores_selecionado_u12_DVV">'[87]Macro Indicadores Consolidados'!$E$17</definedName>
    <definedName name="painelIndicadores_selecionado_u12_EBITDA">'[87]Macro Indicadores Consolidados'!$E$19</definedName>
    <definedName name="painelIndicadores_selecionado_u12_MargEBITDA">'[87]Macro Indicadores Consolidados'!$E$20</definedName>
    <definedName name="painelIndicadores_selecionado_u12_RL">'[87]Macro Indicadores Consolidados'!$E$15</definedName>
    <definedName name="painelIndicadores_u12_CF">'[87]Macro Indicadores Consolidados'!$N$18</definedName>
    <definedName name="painelIndicadores_u12_CV">'[87]Macro Indicadores Consolidados'!$N$16</definedName>
    <definedName name="painelIndicadores_u12_DVV">'[87]Macro Indicadores Consolidados'!$N$17</definedName>
    <definedName name="painelIndicadores_u12_EBITDA">'[87]Macro Indicadores Consolidados'!$N$19</definedName>
    <definedName name="painelIndicadores_u12_MargEBITDA">'[87]Macro Indicadores Consolidados'!$N$20</definedName>
    <definedName name="painelIndicadores_u12_RL">'[87]Macro Indicadores Consolidados'!$N$15</definedName>
    <definedName name="parc_mensal">#REF!</definedName>
    <definedName name="PARCIAL1">#REF!</definedName>
    <definedName name="PARCIAL2">#REF!</definedName>
    <definedName name="PARCIAL3">#REF!</definedName>
    <definedName name="PART_MP_CUSTO_VARIAVEL">'[16]#REF'!$A$403:$N$450</definedName>
    <definedName name="participacao">#REF!</definedName>
    <definedName name="pass">'[19]#REF'!#REF!</definedName>
    <definedName name="passi">'[19]#REF'!#REF!</definedName>
    <definedName name="passivo">#REF!</definedName>
    <definedName name="pato">[88]Capa!$A$1:$D$137</definedName>
    <definedName name="pav">#REF!</definedName>
    <definedName name="PAV_EMISS3_S">#REF!</definedName>
    <definedName name="PAVIM_EMISS">#REF!</definedName>
    <definedName name="PAVIM_EMISS2">#REF!</definedName>
    <definedName name="PAVIMENTAÇÃO">#REF!</definedName>
    <definedName name="PC">[36]Variables!$B$4</definedName>
    <definedName name="PEBDL_IMP">[33]Pasta7!#REF!</definedName>
    <definedName name="perc_contingencia">[6]EDC!$E$585</definedName>
    <definedName name="perc_edificacao">[6]EDC!$E$586</definedName>
    <definedName name="Perc_est_consorcio">#REF!</definedName>
    <definedName name="perc_manut">[52]EDC!$E$590</definedName>
    <definedName name="perc_mat_EPC">[52]EDC!$E$593</definedName>
    <definedName name="perc_montagem">[46]EDC!$E$589</definedName>
    <definedName name="perc_org_e_adm">[46]EDC!$E$587</definedName>
    <definedName name="perc_pre_oper">[46]EDC!$E$588</definedName>
    <definedName name="perc_seg">[46]EDC!$E$591</definedName>
    <definedName name="Percentual_Ato1">[20]LT_12131415!$C$21</definedName>
    <definedName name="Percentual_Mensais">[20]LT_12131415!$E$21</definedName>
    <definedName name="Periodo_comparacao">'[75]AEN - Auxiliar'!$B$13:$B$15</definedName>
    <definedName name="perm">#REF!</definedName>
    <definedName name="permanent">#REF!</definedName>
    <definedName name="perpetuidade">[6]EDC!$B$299</definedName>
    <definedName name="petroquímicas">[43]Parametros!$J$2</definedName>
    <definedName name="PHAROS_CURTA">[7]DIFERENCIAL!#REF!</definedName>
    <definedName name="PHAROS_LONGA">[7]DIFERENCIAL!#REF!</definedName>
    <definedName name="PIS">[6]EDC!$E$608</definedName>
    <definedName name="PL_CMI_UFIR">#REF!</definedName>
    <definedName name="PL_PETROQUISA">#REF!</definedName>
    <definedName name="PLA_AFONSO">[89]Plan2!$A$3:$N$412</definedName>
    <definedName name="PLA_AMAURY">[89]Plan2!$A$3:$F$1013</definedName>
    <definedName name="PLAB" localSheetId="0">#REF!</definedName>
    <definedName name="PLAB">#REF!</definedName>
    <definedName name="PLACA_OBRA">#REF!</definedName>
    <definedName name="PLAN" localSheetId="0">#REF!</definedName>
    <definedName name="PLAN">#REF!</definedName>
    <definedName name="plan2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PLANILHA" localSheetId="0">#REF!</definedName>
    <definedName name="Planilha">[71]Planilha!$A$11:$F$180</definedName>
    <definedName name="Planilhas">#REF!</definedName>
    <definedName name="plassarelas">[88]Capa!$A$1:$D$137</definedName>
    <definedName name="PLATTS">'[74]PLATTS 2005'!$C$18:$C$27</definedName>
    <definedName name="PLATTS_1">'[74]PLATTS 2005'!$C$17:$C$27</definedName>
    <definedName name="PN">[22]Summary!$C$92:$C$108</definedName>
    <definedName name="POÇO_VISIT">#REF!</definedName>
    <definedName name="POI">[7]DIFERENCIAL!#REF!</definedName>
    <definedName name="POIL">[7]DIFERENCIAL!#REF!</definedName>
    <definedName name="Polinomica_T2">#REF!</definedName>
    <definedName name="Polinomica_T3">#REF!</definedName>
    <definedName name="POLPO">[7]DIFERENCIAL!#REF!</definedName>
    <definedName name="ponte">#REF!</definedName>
    <definedName name="POP_93">#N/A</definedName>
    <definedName name="Portagem_Receitas" hidden="1">#REF!</definedName>
    <definedName name="Portagem_Receitas_Estrutura" hidden="1">#REF!</definedName>
    <definedName name="Portagem_Receitascl1" hidden="1">#REF!</definedName>
    <definedName name="Portagem_Receitascl2" hidden="1">#REF!</definedName>
    <definedName name="Portagem_Receitascl3" hidden="1">#REF!</definedName>
    <definedName name="Portagem_Receitascl4" hidden="1">#REF!</definedName>
    <definedName name="Portagem_Taxascl1" hidden="1">#REF!</definedName>
    <definedName name="Portagem_Taxascl2" hidden="1">#REF!</definedName>
    <definedName name="Portagem_Taxascl3" hidden="1">#REF!</definedName>
    <definedName name="Portagem_Taxascl4" hidden="1">#REF!</definedName>
    <definedName name="POS_FINANC_ACUM">'[90]POS FINANC MÊS-13'!$A$17:$K$29</definedName>
    <definedName name="POS_FINANC_MÊS">'[90]POS FINANC MÊS-13'!$A$1:$K$33</definedName>
    <definedName name="PotenciaFirme">'[69]DATOS DE POTENCIA'!$B$1:$E$113</definedName>
    <definedName name="pp">#N/A</definedName>
    <definedName name="PP_VEN">[35]Plan1!$O$1:$O$4</definedName>
    <definedName name="PPCS">#REF!</definedName>
    <definedName name="pppp">#N/A</definedName>
    <definedName name="ppppp">#N/A</definedName>
    <definedName name="pppppp">#N/A</definedName>
    <definedName name="ppppppp">#N/A</definedName>
    <definedName name="pppppppp">#N/A</definedName>
    <definedName name="ppppppppp">#N/A</definedName>
    <definedName name="pppppppppo" hidden="1">#REF!</definedName>
    <definedName name="pppppppppp">#N/A</definedName>
    <definedName name="ppppppppppc" hidden="1">#REF!</definedName>
    <definedName name="pre_oper_cs">[52]EDC!$H$484</definedName>
    <definedName name="pre_oper_cs_asahi">[52]EDC!$G$383</definedName>
    <definedName name="pre_oper_cs_uhde">#REF!</definedName>
    <definedName name="pre_oper_dce">[46]EDC!$O$383</definedName>
    <definedName name="preco_Cl2_07">[46]EDC!$J$548</definedName>
    <definedName name="preco_Cl2_08">[46]EDC!$K$548</definedName>
    <definedName name="preco_Cl2_09">[46]EDC!$L$548</definedName>
    <definedName name="preco_Cl2_10">[46]EDC!$M$548</definedName>
    <definedName name="preco_Cl2_11">[46]EDC!$N$548</definedName>
    <definedName name="preco_Cl2_12">[46]EDC!$O$548</definedName>
    <definedName name="preco_Cl2_13">[46]EDC!$P$548</definedName>
    <definedName name="preco_Cl2_14">[46]EDC!$Q$548</definedName>
    <definedName name="preco_Cl2_15">[46]EDC!$R$548</definedName>
    <definedName name="preco_Cl2_16">[46]EDC!$S$548</definedName>
    <definedName name="preco_Cl2_17">[46]EDC!$T$548</definedName>
    <definedName name="PREÇO_COBALTO">'[53]DIF FAT FEV 01'!$A$101:$X$171</definedName>
    <definedName name="preco_DCE_07">[46]EDC!$J$546</definedName>
    <definedName name="preco_DCE_08">[46]EDC!$K$546</definedName>
    <definedName name="preco_DCE_09">[46]EDC!$L$546</definedName>
    <definedName name="preco_DCE_10">[46]EDC!$M$546</definedName>
    <definedName name="preco_DCE_11">[46]EDC!$N$546</definedName>
    <definedName name="preco_DCE_12">[46]EDC!$O$546</definedName>
    <definedName name="preco_DCE_13">[46]EDC!$P$546</definedName>
    <definedName name="preco_DCE_14">[46]EDC!$Q$546</definedName>
    <definedName name="preco_DCE_15">[46]EDC!$R$546</definedName>
    <definedName name="preco_DCE_16">[46]EDC!$S$546</definedName>
    <definedName name="preco_DCE_17">[46]EDC!$T$546</definedName>
    <definedName name="preco_energia_07">[46]EDC!$J$538</definedName>
    <definedName name="preco_energia_08">[46]EDC!$K$538</definedName>
    <definedName name="preco_energia_09">[46]EDC!$L$538</definedName>
    <definedName name="preco_energia_10">[46]EDC!$M$538</definedName>
    <definedName name="preco_energia_11">[46]EDC!$N$538</definedName>
    <definedName name="preco_energia_12">[46]EDC!$O$538</definedName>
    <definedName name="preco_energia_13">[46]EDC!$P$538</definedName>
    <definedName name="preco_energia_14">[46]EDC!$Q$538</definedName>
    <definedName name="preco_energia_15">[46]EDC!$R$538</definedName>
    <definedName name="preco_energia_16">[46]EDC!$S$538</definedName>
    <definedName name="preco_energia_17">[46]EDC!$T$538</definedName>
    <definedName name="preco_eteno_07">[46]EDC!$J$539</definedName>
    <definedName name="preco_eteno_08">[46]EDC!$K$539</definedName>
    <definedName name="preco_eteno_09">[46]EDC!$L$539</definedName>
    <definedName name="preco_eteno_10">[46]EDC!$M$539</definedName>
    <definedName name="preco_eteno_11">[46]EDC!$N$539</definedName>
    <definedName name="preco_eteno_12">[46]EDC!$O$539</definedName>
    <definedName name="preco_eteno_13">[46]EDC!$P$539</definedName>
    <definedName name="preco_eteno_14">[46]EDC!$Q$539</definedName>
    <definedName name="preco_eteno_15">[46]EDC!$R$539</definedName>
    <definedName name="preco_eteno_16">[46]EDC!$S$539</definedName>
    <definedName name="preco_eteno_17">[46]EDC!$T$539</definedName>
    <definedName name="preco_H2_07">[46]EDC!$J$549</definedName>
    <definedName name="preco_H2_08">[46]EDC!$K$549</definedName>
    <definedName name="preco_H2_09">[46]EDC!$L$549</definedName>
    <definedName name="preco_H2_10">[46]EDC!$M$549</definedName>
    <definedName name="preco_H2_11">[46]EDC!$N$549</definedName>
    <definedName name="preco_H2_12">[46]EDC!$O$549</definedName>
    <definedName name="preco_H2_13">[46]EDC!$P$549</definedName>
    <definedName name="preco_H2_14">[46]EDC!$Q$549</definedName>
    <definedName name="preco_H2_15">[46]EDC!$R$549</definedName>
    <definedName name="preco_H2_16">[46]EDC!$S$549</definedName>
    <definedName name="preco_H2_17">[46]EDC!$T$549</definedName>
    <definedName name="preco_HCl_07">[46]EDC!$J$551</definedName>
    <definedName name="preco_HCl_08">[46]EDC!$K$551</definedName>
    <definedName name="preco_HCl_09">[46]EDC!$L$551</definedName>
    <definedName name="preco_HCl_10">[46]EDC!$M$551</definedName>
    <definedName name="preco_HCl_11">[46]EDC!$N$551</definedName>
    <definedName name="preco_HCl_12">[46]EDC!$O$551</definedName>
    <definedName name="preco_HCl_13">[46]EDC!$P$551</definedName>
    <definedName name="preco_HCl_14">[46]EDC!$Q$551</definedName>
    <definedName name="preco_HCl_15">[46]EDC!$R$551</definedName>
    <definedName name="preco_HCl_16">[46]EDC!$S$551</definedName>
    <definedName name="preco_HCl_17">[46]EDC!$T$551</definedName>
    <definedName name="preco_hipo_07">[46]EDC!$J$550</definedName>
    <definedName name="preco_hipo_08">[46]EDC!$K$550</definedName>
    <definedName name="preco_hipo_09">[46]EDC!$L$550</definedName>
    <definedName name="preco_hipo_10">[46]EDC!$M$550</definedName>
    <definedName name="preco_hipo_11">[46]EDC!$N$550</definedName>
    <definedName name="preco_hipo_12">[46]EDC!$O$550</definedName>
    <definedName name="preco_hipo_13">[46]EDC!$P$550</definedName>
    <definedName name="preco_hipo_14">[46]EDC!$Q$550</definedName>
    <definedName name="preco_hipo_15">[46]EDC!$R$550</definedName>
    <definedName name="preco_hipo_16">[46]EDC!$S$550</definedName>
    <definedName name="preco_hipo_17">[46]EDC!$T$550</definedName>
    <definedName name="preco_medio_elet">[46]EDC!$E$538</definedName>
    <definedName name="PREÇO_NÍQUEL">'[53]DIF FAT FEV 01'!$A$28:$X$98</definedName>
    <definedName name="preco_soda_07">[46]EDC!$J$547</definedName>
    <definedName name="preco_soda_08">[46]EDC!$K$547</definedName>
    <definedName name="preco_soda_09">[46]EDC!$L$547</definedName>
    <definedName name="preco_soda_10">[46]EDC!$M$547</definedName>
    <definedName name="preco_soda_11">[46]EDC!$N$547</definedName>
    <definedName name="preco_soda_12">[46]EDC!$O$547</definedName>
    <definedName name="preco_soda_13">[46]EDC!$P$547</definedName>
    <definedName name="preco_soda_14">[46]EDC!$Q$547</definedName>
    <definedName name="preco_soda_15">[46]EDC!$R$547</definedName>
    <definedName name="preco_soda_16">[46]EDC!$S$547</definedName>
    <definedName name="preco_soda_17">[46]EDC!$T$547</definedName>
    <definedName name="Preço_Unitário">#REF!</definedName>
    <definedName name="PREÇOS_PROJETADOS_PARA_COMPRA">[16]Preços!#REF!</definedName>
    <definedName name="PREÇOS_PROJETADOS_PARA_VENDA_ME">'[17]#REF'!$A$166:$I$191</definedName>
    <definedName name="PREÇOS_PROJETADOS_PARA_VENDA_MI">'[17]#REF'!$A$4:$I$21</definedName>
    <definedName name="previsto">#REF!</definedName>
    <definedName name="principal">0.2225</definedName>
    <definedName name="PRINT_AREA_MI">#REF!</definedName>
    <definedName name="PRINT_TITLES_MI">#REF!</definedName>
    <definedName name="prod_dce">[52]EDC!$O$379</definedName>
    <definedName name="prod_disp_H2">[6]EDC!$H$515</definedName>
    <definedName name="prod_disp_HCl">[6]EDC!$H$521</definedName>
    <definedName name="prod_disp_hipo">[6]EDC!$H$518</definedName>
    <definedName name="prod_disp_soda">[46]EDC!$H$509</definedName>
    <definedName name="prod_existente_cloro">#REF!</definedName>
    <definedName name="prod_existente_soda">#REF!</definedName>
    <definedName name="prod_nova_cloro">[46]EDC!$G$380</definedName>
    <definedName name="prod_nova_soda">[46]EDC!$G$379</definedName>
    <definedName name="prod_total_DCE">[46]EDC!$H$504</definedName>
    <definedName name="product">'[66]CMAI 04_08_04'!$B$7:$BY$7</definedName>
    <definedName name="Produto">'[23]dados premissas'!$B$118:$B$136</definedName>
    <definedName name="produtos">[23]Summary!$C$1:$C$65536</definedName>
    <definedName name="ProImportExport.ImportFile">[58]!ProImportExport.ImportFile</definedName>
    <definedName name="ProImportExport.SaveNewFile">[58]!ProImportExport.SaveNewFile</definedName>
    <definedName name="PROPPOLI">#REF!</definedName>
    <definedName name="PX">#REF!</definedName>
    <definedName name="q">#N/A</definedName>
    <definedName name="QD_Balanços" hidden="1">#REF!</definedName>
    <definedName name="QD_DemonstraçãoFluxosCaixa" hidden="1">#REF!</definedName>
    <definedName name="QD_DemonstraçãoResultados" hidden="1">#REF!</definedName>
    <definedName name="QD_FundosPróprios" hidden="1">#REF!</definedName>
    <definedName name="QD_MOAF" hidden="1">#REF!</definedName>
    <definedName name="qq">#N/A</definedName>
    <definedName name="qqq">#N/A</definedName>
    <definedName name="qqqq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">#N/A</definedName>
    <definedName name="qqqqqq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q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q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qqq" hidden="1">#REF!</definedName>
    <definedName name="qqse1">#REF!</definedName>
    <definedName name="qqse2">#REF!</definedName>
    <definedName name="qqse3">#REF!</definedName>
    <definedName name="qqse4">#REF!</definedName>
    <definedName name="qqse5">#REF!</definedName>
    <definedName name="qqse6">#REF!</definedName>
    <definedName name="qqte1">#REF!</definedName>
    <definedName name="qqte2">#REF!</definedName>
    <definedName name="qqte3">#REF!</definedName>
    <definedName name="qqte4">#REF!</definedName>
    <definedName name="qqte5">#REF!</definedName>
    <definedName name="qqte6">#REF!</definedName>
    <definedName name="qqww">#N/A</definedName>
    <definedName name="QSQ">'[34]Esgoto Acopiara Sede'!#REF!</definedName>
    <definedName name="QuadroDividaModelo" hidden="1">#REF!</definedName>
    <definedName name="QuadroDividaUtilizador" hidden="1">#REF!</definedName>
    <definedName name="Quantidade">#REF!</definedName>
    <definedName name="qwerqwer" hidden="1">{#N/A,#N/A,FALSE,"Plan1";#N/A,#N/A,FALSE,"Plan2"}</definedName>
    <definedName name="qwerwerqwer" hidden="1">{#N/A,#N/A,FALSE,"Plan1";#N/A,#N/A,FALSE,"Plan2"}</definedName>
    <definedName name="QWQW" hidden="1">'[2]Summary 2004$'!#REF!</definedName>
    <definedName name="qwqwe" hidden="1">#REF!</definedName>
    <definedName name="qwqwqwqwq">#N/A</definedName>
    <definedName name="qwqwqwqwqw" hidden="1">#REF!</definedName>
    <definedName name="qwqwwqw" hidden="1">#REF!</definedName>
    <definedName name="QWVFERYB" hidden="1">'[3]Summary 2002$'!#REF!</definedName>
    <definedName name="ratios">[49]Plan1!$V$26:$V$27</definedName>
    <definedName name="RAWEF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real">#REF!</definedName>
    <definedName name="real_dolar">[6]EDC!$E$602</definedName>
    <definedName name="rec_oper_01">[6]EDC!$J$218</definedName>
    <definedName name="rec_oper_02">[6]EDC!$K$218</definedName>
    <definedName name="rec_oper_03">[6]EDC!$L$218</definedName>
    <definedName name="rec_oper_04">[46]EDC!$M$218</definedName>
    <definedName name="rec_oper_05">[46]EDC!$N$218</definedName>
    <definedName name="rec_oper_06">[46]EDC!$O$218</definedName>
    <definedName name="rec_oper_07">[46]EDC!$P$218</definedName>
    <definedName name="rec_oper_08">[46]EDC!$Q$218</definedName>
    <definedName name="rec_oper_09">[46]EDC!$R$218</definedName>
    <definedName name="rec_oper_10">[46]EDC!$S$218</definedName>
    <definedName name="receita">#REF!</definedName>
    <definedName name="REDE_COLETORA_MAT">#REF!</definedName>
    <definedName name="REDE_COLETORA_MATERIAL">'[34]REDE COLETORA'!$H$67</definedName>
    <definedName name="REDE_COLETORA_SERV">#REF!</definedName>
    <definedName name="REDE_COLETORA_SERVIÇOS">'[34]REDE COLETORA'!$H$9</definedName>
    <definedName name="REDE_DE_DISTRIBUIÇÃO___MATERIAL">#REF!</definedName>
    <definedName name="REDE_DE_DISTRIBUIÇÃO_MATERIAL">#REF!</definedName>
    <definedName name="Ref_12">#REF!</definedName>
    <definedName name="Ref_13">#REF!</definedName>
    <definedName name="Ref_14">#REF!</definedName>
    <definedName name="Ref_15">#REF!</definedName>
    <definedName name="Ref_16">#REF!</definedName>
    <definedName name="Ref_17">#REF!</definedName>
    <definedName name="Ref_18">#REF!</definedName>
    <definedName name="Ref_19">#REF!</definedName>
    <definedName name="Ref_20">#REF!</definedName>
    <definedName name="Ref_21">#REF!</definedName>
    <definedName name="Ref_22">#REF!</definedName>
    <definedName name="Ref_23">#REF!</definedName>
    <definedName name="Ref_24">#REF!</definedName>
    <definedName name="Ref_25">#REF!</definedName>
    <definedName name="Ref_26">'[19]Movimentação Imobilizado'!#REF!</definedName>
    <definedName name="Ref_27">'[19]Movimentação Imobilizado'!#REF!</definedName>
    <definedName name="Ref_30">'[19]Movimentação Imobilizado'!#REF!</definedName>
    <definedName name="Ref_31">'[19]Movimentação Imobilizado'!#REF!</definedName>
    <definedName name="Ref_32">'[19]Movimentação Imobilizado'!#REF!</definedName>
    <definedName name="Ref_33">'[19]Movimentação Imobilizado'!#REF!</definedName>
    <definedName name="Ref_34">'[19]Movimentação Imobilizado'!#REF!</definedName>
    <definedName name="Ref_35">'[19]Movimentação Imobilizado'!#REF!</definedName>
    <definedName name="Ref_36">'[19]Movimentação Imobilizado'!#REF!</definedName>
    <definedName name="Ref_6">'[19]Old Lead'!$C$2,'[19]Old Lead'!$C$5</definedName>
    <definedName name="Ref_8">#REF!</definedName>
    <definedName name="Ref_9">#REF!</definedName>
    <definedName name="references">[66]Chemsystem!$A$4:$A$124</definedName>
    <definedName name="references2">[66]Chemsystem!$A$5,[66]Chemsystem!$A$9,[66]Chemsystem!$A$13,[66]Chemsystem!$A$16,[66]Chemsystem!$A$19,[66]Chemsystem!$A$28,[66]Chemsystem!$A$32,[66]Chemsystem!$A$34,[66]Chemsystem!$A$36,[66]Chemsystem!$A$39,[66]Chemsystem!$A$42,[66]Chemsystem!$A$43,[66]Chemsystem!$A$45,[66]Chemsystem!$A$49,[66]Chemsystem!$A$53,[66]Chemsystem!$A$56,[66]Chemsystem!$A$57,[66]Chemsystem!$A$62,[66]Chemsystem!$A$70,[66]Chemsystem!$A$76,[66]Chemsystem!$A$82,[66]Chemsystem!$A$83,[66]Chemsystem!$A$92,[66]Chemsystem!$A$101,[66]Chemsystem!$A$116,[66]Chemsystem!$A$117,[66]Chemsystem!$A$120</definedName>
    <definedName name="referenciaf">'[66]CMAI 04_08_04'!$B$7:$BZ$7</definedName>
    <definedName name="referenciafinal">'[66]CMAI 04_08_04'!$A$7:$IV$7</definedName>
    <definedName name="referencias">[66]Chemsystem!$A$4:$A$125</definedName>
    <definedName name="referências">[49]Parametros!$M$1:$M$65536</definedName>
    <definedName name="REGID">[57]WorkSpace!$B$4</definedName>
    <definedName name="RENDIMENTO">'[53]DIF FAT FEV 01'!$A$29:$X$104</definedName>
    <definedName name="RES">[59]!RES</definedName>
    <definedName name="RES_1">#REF!</definedName>
    <definedName name="RES_2">#REF!</definedName>
    <definedName name="res_analit_LS">#REF!</definedName>
    <definedName name="rescanteiro">#REF!</definedName>
    <definedName name="resliquido">#REF!</definedName>
    <definedName name="RESUL_CMI">#REF!</definedName>
    <definedName name="RESUL_CMI_UFIR">#REF!</definedName>
    <definedName name="RESUL_CMI_US">#REF!</definedName>
    <definedName name="RESUL_LS">#REF!</definedName>
    <definedName name="result_analit">#REF!</definedName>
    <definedName name="result_analit_LS1">#REF!</definedName>
    <definedName name="result_analit_LS2">#REF!</definedName>
    <definedName name="result_analit1">#REF!</definedName>
    <definedName name="result_analit2">#REF!</definedName>
    <definedName name="RESULTADO">#REF!</definedName>
    <definedName name="RESULTADO_SINTÉTICO">#REF!</definedName>
    <definedName name="resultado2">[19]BS!#REF!</definedName>
    <definedName name="RESUMOAÇO">#REF!,#REF!,#REF!,#REF!,#REF!</definedName>
    <definedName name="RESUMOAÇOKG">#REF!,#REF!,#REF!,#REF!,#REF!</definedName>
    <definedName name="rewewqwr" hidden="1">#REF!</definedName>
    <definedName name="rewrwr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StatFunctionsUpdateFreq">1</definedName>
    <definedName name="RiskTemplateSheetName">"myTemplate"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skUseMultipleCPUs">FALSE</definedName>
    <definedName name="Ro">#REF!</definedName>
    <definedName name="Rob">#REF!</definedName>
    <definedName name="RowLevel" hidden="1">1</definedName>
    <definedName name="rrrr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rrrrr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rrrrrrrrrrrrrr" hidden="1">#REF!</definedName>
    <definedName name="rtwret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rtyutryu" hidden="1">{"tabela",#N/A,FALSE,"Tabela";"decoração",#N/A,FALSE,"Decor.";"Informações",#N/A,FALSE,"Inform."}</definedName>
    <definedName name="s" hidden="1">{#N/A,#N/A,FALSE,"Plan1";#N/A,#N/A,FALSE,"Plan2"}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MAME_L">#N/A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">{0;0;0;0;9;#N/A;0.75;0.75;1;1;1;FALSE;FALSE;FALSE;FALSE;FALSE;#N/A;1;100;#N/A;#N/A;"&amp;A";"Page &amp;P"}</definedName>
    <definedName name="sad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SALDO1">#REF!</definedName>
    <definedName name="SALDO2">#REF!</definedName>
    <definedName name="SAPBEXdnldView" hidden="1">"4BSKQ6152OFNU6UZRGRSINYN4"</definedName>
    <definedName name="SAPBEXrevision" hidden="1">1</definedName>
    <definedName name="SAPBEXsysID" hidden="1">"BP0"</definedName>
    <definedName name="SAPBEXwbID" hidden="1">"46N210UZD7ER8VUKGA6KWCWVB"</definedName>
    <definedName name="sasas">#REF!</definedName>
    <definedName name="SaveNewFile">#N/A</definedName>
    <definedName name="sbb" hidden="1">{#N/A,#N/A,FALSE,"Plan1";#N/A,#N/A,FALSE,"Plan2"}</definedName>
    <definedName name="SBCAA">'[60]IMP GERAL'!$F$151</definedName>
    <definedName name="scd">#N/A</definedName>
    <definedName name="SD" hidden="1">{#N/A,#N/A,FALSE,"Plan1";#N/A,#N/A,FALSE,"Plan2"}</definedName>
    <definedName name="sdbruto">#REF!</definedName>
    <definedName name="sdf" hidden="1">#REF!</definedName>
    <definedName name="sdfinal">#REF!</definedName>
    <definedName name="sdinicial">#REF!</definedName>
    <definedName name="sdsd">#N/A</definedName>
    <definedName name="sdsdaf">#REF!</definedName>
    <definedName name="secao">#REF!</definedName>
    <definedName name="SECUR">#REF!</definedName>
    <definedName name="selected">[66]Chemsystem!$A$5,[66]Chemsystem!$A$9,[66]Chemsystem!$A$13,[66]Chemsystem!$A$16,[66]Chemsystem!$A$19,[66]Chemsystem!$A$28,[66]Chemsystem!$A$32,[66]Chemsystem!$A$34,[66]Chemsystem!$A$36,[66]Chemsystem!$A$39,[66]Chemsystem!$A$42,[66]Chemsystem!$A$43,[66]Chemsystem!$A$45,[66]Chemsystem!$A$49,[66]Chemsystem!$A$53,[66]Chemsystem!$A$56,[66]Chemsystem!$A$57,[66]Chemsystem!$A$62,[66]Chemsystem!$A$70,[66]Chemsystem!$A$76,[66]Chemsystem!$A$82,[66]Chemsystem!$A$83,[66]Chemsystem!$A$92,[66]Chemsystem!$A$101,[66]Chemsystem!$A$116,[66]Chemsystem!$A$117,[66]Chemsystem!$A$120</definedName>
    <definedName name="semestrais_longa">#REF!</definedName>
    <definedName name="SEMESTRAL">#REF!</definedName>
    <definedName name="serv_imp_cs_asahi">[52]EDC!$G$394</definedName>
    <definedName name="serv_imp_cs_uhde">#REF!</definedName>
    <definedName name="serv_imp_dce">[6]EDC!$O$390</definedName>
    <definedName name="serv_nac_cs_asahi">[6]EDC!$G$396</definedName>
    <definedName name="serv_nac_cs_uhde">#REF!</definedName>
    <definedName name="serv_nac_dce">[52]EDC!$O$392</definedName>
    <definedName name="SET">#REF!</definedName>
    <definedName name="sfh_1617">#REF!</definedName>
    <definedName name="SG_01_01">#REF!</definedName>
    <definedName name="SG_01_02">#REF!</definedName>
    <definedName name="SG_01_03">#REF!</definedName>
    <definedName name="SG_01_04">#REF!</definedName>
    <definedName name="SG_01_05">#REF!</definedName>
    <definedName name="SG_01_06">#REF!</definedName>
    <definedName name="SG_01_07">#REF!</definedName>
    <definedName name="SG_01_08">#REF!</definedName>
    <definedName name="SG_01_09">#REF!</definedName>
    <definedName name="SG_01_10">#REF!</definedName>
    <definedName name="SG_01_11">#REF!</definedName>
    <definedName name="SG_01_12">#REF!</definedName>
    <definedName name="SG_01_13">#REF!</definedName>
    <definedName name="SG_01_14">#REF!</definedName>
    <definedName name="SG_01_15">#REF!</definedName>
    <definedName name="SG_01_16">#REF!</definedName>
    <definedName name="SG_01_17">#REF!</definedName>
    <definedName name="SG_01_18">#REF!</definedName>
    <definedName name="SG_01_19">#REF!</definedName>
    <definedName name="SG_01_20">#REF!</definedName>
    <definedName name="SG_01_21">#REF!</definedName>
    <definedName name="SG_01_22">#REF!</definedName>
    <definedName name="SG_01_23">#REF!</definedName>
    <definedName name="SG_01_24">#REF!</definedName>
    <definedName name="SG_01_25">#REF!</definedName>
    <definedName name="SG_01_26">'[34]Esgoto Acopiara Sede'!#REF!</definedName>
    <definedName name="SG_01_27">'[34]Esgoto Acopiara Sede'!#REF!</definedName>
    <definedName name="SG_01_28">'[34]Esgoto Acopiara Sede'!#REF!</definedName>
    <definedName name="SG_01_29">'[34]Esgoto Acopiara Sede'!#REF!</definedName>
    <definedName name="SG_01_30">'[34]Esgoto Acopiara Sede'!#REF!</definedName>
    <definedName name="SG_02_01">#REF!</definedName>
    <definedName name="SG_02_02">#REF!</definedName>
    <definedName name="SG_02_03">#REF!</definedName>
    <definedName name="SG_02_04">#REF!</definedName>
    <definedName name="SG_02_05">#REF!</definedName>
    <definedName name="SG_02_06">#REF!</definedName>
    <definedName name="SG_02_07">#REF!</definedName>
    <definedName name="SG_02_08">#REF!</definedName>
    <definedName name="SG_02_09">#REF!</definedName>
    <definedName name="SG_02_10">#REF!</definedName>
    <definedName name="SG_02_11">#REF!</definedName>
    <definedName name="SG_02_12">#REF!</definedName>
    <definedName name="SG_02_13">#REF!</definedName>
    <definedName name="SG_02_14">#REF!</definedName>
    <definedName name="SG_02_15">#REF!</definedName>
    <definedName name="SG_02_16">#REF!</definedName>
    <definedName name="SG_02_17">#REF!</definedName>
    <definedName name="SG_02_18">#REF!</definedName>
    <definedName name="SG_02_19">#REF!</definedName>
    <definedName name="SG_02_20">#REF!</definedName>
    <definedName name="SG_02_21">#REF!</definedName>
    <definedName name="SG_02_22">#REF!</definedName>
    <definedName name="SG_02_23">#REF!</definedName>
    <definedName name="SG_02_24">#REF!</definedName>
    <definedName name="SG_02_25">#REF!</definedName>
    <definedName name="SG_02_26">'[34]Esgoto Acopiara Sede'!#REF!</definedName>
    <definedName name="SG_02_27">'[34]Esgoto Acopiara Sede'!#REF!</definedName>
    <definedName name="SG_02_28">'[34]Esgoto Acopiara Sede'!#REF!</definedName>
    <definedName name="SG_02_29">'[34]Esgoto Acopiara Sede'!#REF!</definedName>
    <definedName name="SG_02_30">'[34]Esgoto Acopiara Sede'!#REF!</definedName>
    <definedName name="SG_03_01">#REF!</definedName>
    <definedName name="SG_03_02">#REF!</definedName>
    <definedName name="SG_03_03">#REF!</definedName>
    <definedName name="SG_03_04">#REF!</definedName>
    <definedName name="SG_03_05">#REF!</definedName>
    <definedName name="SG_03_06">#REF!</definedName>
    <definedName name="SG_03_07">#REF!</definedName>
    <definedName name="SG_03_08">#REF!</definedName>
    <definedName name="SG_03_09">#REF!</definedName>
    <definedName name="SG_03_10">#REF!</definedName>
    <definedName name="SG_03_11">#REF!</definedName>
    <definedName name="SG_03_12">#REF!</definedName>
    <definedName name="SG_03_13">#REF!</definedName>
    <definedName name="SG_03_14">#REF!</definedName>
    <definedName name="SG_03_15">#REF!</definedName>
    <definedName name="SG_03_16">#REF!</definedName>
    <definedName name="SG_03_17">#REF!</definedName>
    <definedName name="SG_03_18">#REF!</definedName>
    <definedName name="SG_03_19">#REF!</definedName>
    <definedName name="SG_03_20">#REF!</definedName>
    <definedName name="SG_03_21">#REF!</definedName>
    <definedName name="SG_03_22">#REF!</definedName>
    <definedName name="SG_03_23">#REF!</definedName>
    <definedName name="SG_03_24">#REF!</definedName>
    <definedName name="SG_03_25">#REF!</definedName>
    <definedName name="SG_03_26">'[34]Esgoto Acopiara Sede'!#REF!</definedName>
    <definedName name="SG_03_27">'[34]Esgoto Acopiara Sede'!#REF!</definedName>
    <definedName name="SG_03_28">'[34]Esgoto Acopiara Sede'!#REF!</definedName>
    <definedName name="SG_03_29">'[34]Esgoto Acopiara Sede'!#REF!</definedName>
    <definedName name="SG_03_30">'[34]Esgoto Acopiara Sede'!#REF!</definedName>
    <definedName name="SG_04_01">#REF!</definedName>
    <definedName name="SG_04_02">#REF!</definedName>
    <definedName name="SG_04_03">#REF!</definedName>
    <definedName name="SG_04_04">#REF!</definedName>
    <definedName name="SG_04_05">#REF!</definedName>
    <definedName name="SG_04_06">#REF!</definedName>
    <definedName name="SG_04_07">#REF!</definedName>
    <definedName name="SG_04_08">#REF!</definedName>
    <definedName name="SG_04_09">#REF!</definedName>
    <definedName name="SG_04_10">#REF!</definedName>
    <definedName name="SG_04_11">#REF!</definedName>
    <definedName name="SG_04_12">#REF!</definedName>
    <definedName name="SG_04_13">#REF!</definedName>
    <definedName name="SG_04_14">#REF!</definedName>
    <definedName name="SG_04_15">#REF!</definedName>
    <definedName name="SG_04_16">#REF!</definedName>
    <definedName name="SG_04_17">#REF!</definedName>
    <definedName name="SG_04_18">#REF!</definedName>
    <definedName name="SG_04_19">#REF!</definedName>
    <definedName name="SG_04_20">#REF!</definedName>
    <definedName name="SG_04_21">#REF!</definedName>
    <definedName name="SG_04_22">#REF!</definedName>
    <definedName name="SG_04_23">#REF!</definedName>
    <definedName name="SG_04_24">#REF!</definedName>
    <definedName name="SG_04_25">#REF!</definedName>
    <definedName name="SG_04_26">'[34]Esgoto Acopiara Sede'!#REF!</definedName>
    <definedName name="SG_04_27">'[34]Esgoto Acopiara Sede'!#REF!</definedName>
    <definedName name="SG_04_28">'[34]Esgoto Acopiara Sede'!#REF!</definedName>
    <definedName name="SG_04_29">'[34]Esgoto Acopiara Sede'!#REF!</definedName>
    <definedName name="SG_04_30">'[34]Esgoto Acopiara Sede'!#REF!</definedName>
    <definedName name="SG_05_01">#REF!</definedName>
    <definedName name="SG_05_01A">'[34]Esgoto Acopiara Sede'!#REF!</definedName>
    <definedName name="SG_05_02">#REF!</definedName>
    <definedName name="SG_05_02A">'[34]Esgoto Acopiara Sede'!#REF!</definedName>
    <definedName name="SG_05_03">#REF!</definedName>
    <definedName name="SG_05_03A">'[34]Esgoto Acopiara Sede'!#REF!</definedName>
    <definedName name="SG_05_04">#REF!</definedName>
    <definedName name="SG_05_04A">'[34]Esgoto Acopiara Sede'!#REF!</definedName>
    <definedName name="SG_05_05">#REF!</definedName>
    <definedName name="SG_05_06">#REF!</definedName>
    <definedName name="SG_05_07">#REF!</definedName>
    <definedName name="SG_05_08">#REF!</definedName>
    <definedName name="SG_05_09">#REF!</definedName>
    <definedName name="SG_05_10">#REF!</definedName>
    <definedName name="SG_05_11">#REF!</definedName>
    <definedName name="SG_05_12">#REF!</definedName>
    <definedName name="SG_05_13">#REF!</definedName>
    <definedName name="SG_05_14">#REF!</definedName>
    <definedName name="SG_05_15">#REF!</definedName>
    <definedName name="SG_05_16">#REF!</definedName>
    <definedName name="SG_05_17">#REF!</definedName>
    <definedName name="SG_05_18">#REF!</definedName>
    <definedName name="SG_05_19">#REF!</definedName>
    <definedName name="SG_05_20">#REF!</definedName>
    <definedName name="SG_05_21">#REF!</definedName>
    <definedName name="SG_05_22">#REF!</definedName>
    <definedName name="SG_05_23">#REF!</definedName>
    <definedName name="SG_05_24">#REF!</definedName>
    <definedName name="SG_05_25">#REF!</definedName>
    <definedName name="SG_05_26">'[34]Esgoto Acopiara Sede'!#REF!</definedName>
    <definedName name="SG_05_27">'[34]Esgoto Acopiara Sede'!#REF!</definedName>
    <definedName name="SG_05_28">'[34]Esgoto Acopiara Sede'!#REF!</definedName>
    <definedName name="SG_05_29">'[34]Esgoto Acopiara Sede'!#REF!</definedName>
    <definedName name="SG_05_30">'[34]Esgoto Acopiara Sede'!#REF!</definedName>
    <definedName name="SG_06_01">#REF!</definedName>
    <definedName name="SG_06_02">#REF!</definedName>
    <definedName name="SG_06_03">#REF!</definedName>
    <definedName name="SG_06_04">#REF!</definedName>
    <definedName name="SG_06_05">#REF!</definedName>
    <definedName name="SG_06_06">#REF!</definedName>
    <definedName name="SG_06_07">#REF!</definedName>
    <definedName name="SG_06_08">#REF!</definedName>
    <definedName name="SG_06_09">#REF!</definedName>
    <definedName name="SG_06_10">#REF!</definedName>
    <definedName name="SG_06_11">#REF!</definedName>
    <definedName name="SG_06_12">#REF!</definedName>
    <definedName name="SG_06_13">#REF!</definedName>
    <definedName name="SG_06_14">#REF!</definedName>
    <definedName name="SG_06_15">#REF!</definedName>
    <definedName name="SG_06_16">#REF!</definedName>
    <definedName name="SG_06_17">#REF!</definedName>
    <definedName name="SG_06_18">#REF!</definedName>
    <definedName name="SG_06_19">#REF!</definedName>
    <definedName name="SG_06_20">#REF!</definedName>
    <definedName name="SG_06_21">#REF!</definedName>
    <definedName name="SG_06_22">#REF!</definedName>
    <definedName name="SG_06_23">#REF!</definedName>
    <definedName name="SG_06_24">#REF!</definedName>
    <definedName name="SG_06_25">#REF!</definedName>
    <definedName name="SG_06_26">'[34]Esgoto Acopiara Sede'!#REF!</definedName>
    <definedName name="SG_06_27">'[34]Esgoto Acopiara Sede'!#REF!</definedName>
    <definedName name="SG_06_28">'[34]Esgoto Acopiara Sede'!#REF!</definedName>
    <definedName name="SG_06_29">'[34]Esgoto Acopiara Sede'!#REF!</definedName>
    <definedName name="SG_06_30">'[34]Esgoto Acopiara Sede'!#REF!</definedName>
    <definedName name="SG_07_01">#REF!</definedName>
    <definedName name="SG_07_02">#REF!</definedName>
    <definedName name="SG_07_03">#REF!</definedName>
    <definedName name="SG_07_04">#REF!</definedName>
    <definedName name="SG_07_05">#REF!</definedName>
    <definedName name="SG_07_06">#REF!</definedName>
    <definedName name="SG_07_07">#REF!</definedName>
    <definedName name="SG_07_08">#REF!</definedName>
    <definedName name="SG_07_09">#REF!</definedName>
    <definedName name="SG_07_10">#REF!</definedName>
    <definedName name="SG_07_11">#REF!</definedName>
    <definedName name="SG_07_12">#REF!</definedName>
    <definedName name="SG_07_13">#REF!</definedName>
    <definedName name="SG_07_14">#REF!</definedName>
    <definedName name="SG_07_15">#REF!</definedName>
    <definedName name="SG_07_16">#REF!</definedName>
    <definedName name="SG_07_17">#REF!</definedName>
    <definedName name="SG_07_18">#REF!</definedName>
    <definedName name="SG_07_19">#REF!</definedName>
    <definedName name="SG_07_20">#REF!</definedName>
    <definedName name="SG_07_21">#REF!</definedName>
    <definedName name="SG_07_22">#REF!</definedName>
    <definedName name="SG_07_23">#REF!</definedName>
    <definedName name="SG_07_24">#REF!</definedName>
    <definedName name="SG_07_25">#REF!</definedName>
    <definedName name="SG_07_26">'[34]Esgoto Acopiara Sede'!#REF!</definedName>
    <definedName name="SG_07_27">'[34]Esgoto Acopiara Sede'!#REF!</definedName>
    <definedName name="SG_07_28">'[34]Esgoto Acopiara Sede'!#REF!</definedName>
    <definedName name="SG_07_29">'[34]Esgoto Acopiara Sede'!#REF!</definedName>
    <definedName name="SG_07_30">'[34]Esgoto Acopiara Sede'!#REF!</definedName>
    <definedName name="SG_08_01">#REF!</definedName>
    <definedName name="SG_08_02">#REF!</definedName>
    <definedName name="SG_08_03">#REF!</definedName>
    <definedName name="SG_08_04">#REF!</definedName>
    <definedName name="SG_08_05">#REF!</definedName>
    <definedName name="SG_08_06">#REF!</definedName>
    <definedName name="SG_08_07">#REF!</definedName>
    <definedName name="SG_08_08">#REF!</definedName>
    <definedName name="SG_08_09">#REF!</definedName>
    <definedName name="SG_08_10">#REF!</definedName>
    <definedName name="SG_08_11">#REF!</definedName>
    <definedName name="SG_08_12">#REF!</definedName>
    <definedName name="SG_08_13">#REF!</definedName>
    <definedName name="SG_08_14">#REF!</definedName>
    <definedName name="SG_08_15">#REF!</definedName>
    <definedName name="SG_08_16">#REF!</definedName>
    <definedName name="SG_08_17">#REF!</definedName>
    <definedName name="SG_08_18">#REF!</definedName>
    <definedName name="SG_08_19">#REF!</definedName>
    <definedName name="SG_08_20">#REF!</definedName>
    <definedName name="SG_08_21">#REF!</definedName>
    <definedName name="SG_08_22">#REF!</definedName>
    <definedName name="SG_08_23">#REF!</definedName>
    <definedName name="SG_08_24">#REF!</definedName>
    <definedName name="SG_08_25">#REF!</definedName>
    <definedName name="SG_08_26">'[34]Esgoto Acopiara Sede'!#REF!</definedName>
    <definedName name="SG_08_27">'[34]Esgoto Acopiara Sede'!#REF!</definedName>
    <definedName name="SG_08_28">'[34]Esgoto Acopiara Sede'!#REF!</definedName>
    <definedName name="SG_08_29">'[34]Esgoto Acopiara Sede'!#REF!</definedName>
    <definedName name="SG_08_30">'[34]Esgoto Acopiara Sede'!#REF!</definedName>
    <definedName name="SG_09_01">#REF!</definedName>
    <definedName name="SG_09_02">#REF!</definedName>
    <definedName name="SG_09_03">#REF!</definedName>
    <definedName name="SG_09_04">#REF!</definedName>
    <definedName name="SG_09_05">#REF!</definedName>
    <definedName name="SG_09_06">#REF!</definedName>
    <definedName name="SG_09_07">#REF!</definedName>
    <definedName name="SG_09_08">#REF!</definedName>
    <definedName name="SG_09_09">#REF!</definedName>
    <definedName name="SG_09_10">#REF!</definedName>
    <definedName name="SG_09_11">#REF!</definedName>
    <definedName name="SG_09_12">#REF!</definedName>
    <definedName name="SG_09_13">#REF!</definedName>
    <definedName name="SG_09_14">#REF!</definedName>
    <definedName name="SG_09_15">#REF!</definedName>
    <definedName name="SG_09_16">#REF!</definedName>
    <definedName name="SG_09_17">#REF!</definedName>
    <definedName name="SG_09_18">#REF!</definedName>
    <definedName name="SG_09_19">#REF!</definedName>
    <definedName name="SG_09_20">#REF!</definedName>
    <definedName name="SG_09_21">#REF!</definedName>
    <definedName name="SG_09_22">#REF!</definedName>
    <definedName name="SG_09_23">#REF!</definedName>
    <definedName name="SG_09_24">#REF!</definedName>
    <definedName name="SG_09_25">#REF!</definedName>
    <definedName name="SG_09_26">'[34]Esgoto Acopiara Sede'!#REF!</definedName>
    <definedName name="SG_09_27">'[34]Esgoto Acopiara Sede'!#REF!</definedName>
    <definedName name="SG_09_28">'[34]Esgoto Acopiara Sede'!#REF!</definedName>
    <definedName name="SG_09_29">'[34]Esgoto Acopiara Sede'!#REF!</definedName>
    <definedName name="SG_09_30">'[34]Esgoto Acopiara Sede'!#REF!</definedName>
    <definedName name="SG_10_01">#REF!</definedName>
    <definedName name="SG_10_02">#REF!</definedName>
    <definedName name="SG_10_03">#REF!</definedName>
    <definedName name="SG_10_04">#REF!</definedName>
    <definedName name="SG_10_05">#REF!</definedName>
    <definedName name="SG_10_06">#REF!</definedName>
    <definedName name="SG_10_07">#REF!</definedName>
    <definedName name="SG_10_08">#REF!</definedName>
    <definedName name="SG_10_09">#REF!</definedName>
    <definedName name="SG_10_10">#REF!</definedName>
    <definedName name="SG_10_11">#REF!</definedName>
    <definedName name="SG_10_12">#REF!</definedName>
    <definedName name="SG_10_13">#REF!</definedName>
    <definedName name="SG_10_14">#REF!</definedName>
    <definedName name="SG_10_15">#REF!</definedName>
    <definedName name="SG_10_16">#REF!</definedName>
    <definedName name="SG_10_17">#REF!</definedName>
    <definedName name="SG_10_18">#REF!</definedName>
    <definedName name="SG_10_19">#REF!</definedName>
    <definedName name="SG_10_20">#REF!</definedName>
    <definedName name="SG_10_21">#REF!</definedName>
    <definedName name="SG_10_22">#REF!</definedName>
    <definedName name="SG_10_23">#REF!</definedName>
    <definedName name="SG_10_24">#REF!</definedName>
    <definedName name="SG_10_25">#REF!</definedName>
    <definedName name="SG_10_26">#REF!</definedName>
    <definedName name="SG_10_27">#REF!</definedName>
    <definedName name="SG_10_28">#REF!</definedName>
    <definedName name="SG_10_29">#REF!</definedName>
    <definedName name="SG_10_30">#REF!</definedName>
    <definedName name="SG_11_01">#REF!</definedName>
    <definedName name="SG_11_02">#REF!</definedName>
    <definedName name="SG_11_03">#REF!</definedName>
    <definedName name="SG_11_04">#REF!</definedName>
    <definedName name="SG_11_05">#REF!</definedName>
    <definedName name="SG_11_06">#REF!</definedName>
    <definedName name="SG_11_07">#REF!</definedName>
    <definedName name="SG_11_08">#REF!</definedName>
    <definedName name="SG_11_09">#REF!</definedName>
    <definedName name="SG_11_10">#REF!</definedName>
    <definedName name="SG_11_11">#REF!</definedName>
    <definedName name="SG_11_12">#REF!</definedName>
    <definedName name="SG_11_13">#REF!</definedName>
    <definedName name="SG_11_14">#REF!</definedName>
    <definedName name="SG_11_15">#REF!</definedName>
    <definedName name="SG_11_16">#REF!</definedName>
    <definedName name="SG_11_17">#REF!</definedName>
    <definedName name="SG_11_18">#REF!</definedName>
    <definedName name="SG_11_19">#REF!</definedName>
    <definedName name="SG_11_20">#REF!</definedName>
    <definedName name="SG_11_21">#REF!</definedName>
    <definedName name="SG_11_22">#REF!</definedName>
    <definedName name="SG_11_23">#REF!</definedName>
    <definedName name="SG_11_24">#REF!</definedName>
    <definedName name="SG_11_25">#REF!</definedName>
    <definedName name="SG_11_26">'[34]Esgoto Acopiara Sede'!#REF!</definedName>
    <definedName name="SG_11_27">'[34]Esgoto Acopiara Sede'!#REF!</definedName>
    <definedName name="SG_11_28">'[34]Esgoto Acopiara Sede'!#REF!</definedName>
    <definedName name="SG_11_29">'[34]Esgoto Acopiara Sede'!#REF!</definedName>
    <definedName name="SG_11_30">'[34]Esgoto Acopiara Sede'!#REF!</definedName>
    <definedName name="SG_12_01">#REF!</definedName>
    <definedName name="SG_12_02">#REF!</definedName>
    <definedName name="SG_12_03">#REF!</definedName>
    <definedName name="SG_12_04">#REF!</definedName>
    <definedName name="SG_12_05">#REF!</definedName>
    <definedName name="SG_12_06">#REF!</definedName>
    <definedName name="SG_12_07">#REF!</definedName>
    <definedName name="SG_12_08">#REF!</definedName>
    <definedName name="SG_12_09">#REF!</definedName>
    <definedName name="SG_12_10">#REF!</definedName>
    <definedName name="SG_12_11">#REF!</definedName>
    <definedName name="SG_12_12">#REF!</definedName>
    <definedName name="SG_12_13">#REF!</definedName>
    <definedName name="SG_12_14">#REF!</definedName>
    <definedName name="SG_12_15">#REF!</definedName>
    <definedName name="SG_12_16">#REF!</definedName>
    <definedName name="SG_12_17">#REF!</definedName>
    <definedName name="SG_12_18">#REF!</definedName>
    <definedName name="SG_12_19">#REF!</definedName>
    <definedName name="SG_12_20">#REF!</definedName>
    <definedName name="SG_12_21">#REF!</definedName>
    <definedName name="SG_12_22">#REF!</definedName>
    <definedName name="SG_12_23">#REF!</definedName>
    <definedName name="SG_12_24">#REF!</definedName>
    <definedName name="SG_12_25">#REF!</definedName>
    <definedName name="SG_12_26">'[34]Esgoto Acopiara Sede'!#REF!</definedName>
    <definedName name="SG_12_27">'[34]Esgoto Acopiara Sede'!#REF!</definedName>
    <definedName name="SG_12_28">'[34]Esgoto Acopiara Sede'!#REF!</definedName>
    <definedName name="SG_12_29">'[34]Esgoto Acopiara Sede'!#REF!</definedName>
    <definedName name="SG_12_30">'[34]Esgoto Acopiara Sede'!#REF!</definedName>
    <definedName name="SG_13_01">#REF!</definedName>
    <definedName name="SG_13_02">#REF!</definedName>
    <definedName name="SG_13_03">#REF!</definedName>
    <definedName name="SG_13_04">#REF!</definedName>
    <definedName name="SG_13_05">#REF!</definedName>
    <definedName name="SG_13_06">#REF!</definedName>
    <definedName name="SG_13_07">#REF!</definedName>
    <definedName name="SG_13_08">#REF!</definedName>
    <definedName name="SG_13_09">#REF!</definedName>
    <definedName name="SG_13_10">#REF!</definedName>
    <definedName name="SG_13_11">#REF!</definedName>
    <definedName name="SG_13_12">#REF!</definedName>
    <definedName name="SG_13_13">#REF!</definedName>
    <definedName name="SG_13_14">#REF!</definedName>
    <definedName name="SG_13_15">#REF!</definedName>
    <definedName name="SG_13_16">#REF!</definedName>
    <definedName name="SG_13_17">#REF!</definedName>
    <definedName name="SG_13_18">#REF!</definedName>
    <definedName name="SG_13_19">#REF!</definedName>
    <definedName name="SG_13_20">#REF!</definedName>
    <definedName name="SG_13_21">#REF!</definedName>
    <definedName name="SG_13_22">#REF!</definedName>
    <definedName name="SG_13_23">#REF!</definedName>
    <definedName name="SG_13_24">#REF!</definedName>
    <definedName name="SG_13_25">#REF!</definedName>
    <definedName name="SG_13_26">'[34]Esgoto Acopiara Sede'!#REF!</definedName>
    <definedName name="SG_13_27">'[34]Esgoto Acopiara Sede'!#REF!</definedName>
    <definedName name="SG_13_28">'[34]Esgoto Acopiara Sede'!#REF!</definedName>
    <definedName name="SG_13_29">'[34]Esgoto Acopiara Sede'!#REF!</definedName>
    <definedName name="SG_13_30">'[34]Esgoto Acopiara Sede'!#REF!</definedName>
    <definedName name="SG_14_01">#REF!</definedName>
    <definedName name="SG_14_02">#REF!</definedName>
    <definedName name="SG_14_03">#REF!</definedName>
    <definedName name="SG_14_04">#REF!</definedName>
    <definedName name="SG_14_05">#REF!</definedName>
    <definedName name="SG_14_06">#REF!</definedName>
    <definedName name="SG_14_07">#REF!</definedName>
    <definedName name="SG_14_08">#REF!</definedName>
    <definedName name="SG_14_09">#REF!</definedName>
    <definedName name="SG_14_10">#REF!</definedName>
    <definedName name="SG_14_11">#REF!</definedName>
    <definedName name="SG_14_12">#REF!</definedName>
    <definedName name="SG_14_13">#REF!</definedName>
    <definedName name="SG_14_14">#REF!</definedName>
    <definedName name="SG_14_15">#REF!</definedName>
    <definedName name="SG_14_16">#REF!</definedName>
    <definedName name="SG_14_17">#REF!</definedName>
    <definedName name="SG_14_18">#REF!</definedName>
    <definedName name="SG_14_19">#REF!</definedName>
    <definedName name="SG_14_20">#REF!</definedName>
    <definedName name="SG_14_21">#REF!</definedName>
    <definedName name="SG_14_22">#REF!</definedName>
    <definedName name="SG_14_23">#REF!</definedName>
    <definedName name="SG_14_24">#REF!</definedName>
    <definedName name="SG_14_25">#REF!</definedName>
    <definedName name="SG_14_26">'[34]Esgoto Acopiara Sede'!#REF!</definedName>
    <definedName name="SG_14_27">'[34]Esgoto Acopiara Sede'!#REF!</definedName>
    <definedName name="SG_14_28">'[34]Esgoto Acopiara Sede'!#REF!</definedName>
    <definedName name="SG_14_29">'[34]Esgoto Acopiara Sede'!#REF!</definedName>
    <definedName name="SG_14_30">'[34]Esgoto Acopiara Sede'!#REF!</definedName>
    <definedName name="SG_15_01">#REF!</definedName>
    <definedName name="SG_15_02">#REF!</definedName>
    <definedName name="SG_15_03">#REF!</definedName>
    <definedName name="SG_15_04">#REF!</definedName>
    <definedName name="SG_15_05">#REF!</definedName>
    <definedName name="SG_15_06">#REF!</definedName>
    <definedName name="SG_15_07">#REF!</definedName>
    <definedName name="SG_15_08">#REF!</definedName>
    <definedName name="SG_15_09">#REF!</definedName>
    <definedName name="SG_15_10">#REF!</definedName>
    <definedName name="SG_15_11">#REF!</definedName>
    <definedName name="SG_15_12">#REF!</definedName>
    <definedName name="SG_15_13">#REF!</definedName>
    <definedName name="SG_15_14">#REF!</definedName>
    <definedName name="SG_15_15">#REF!</definedName>
    <definedName name="SG_15_16">#REF!</definedName>
    <definedName name="SG_15_17">#REF!</definedName>
    <definedName name="SG_15_18">#REF!</definedName>
    <definedName name="SG_15_19">#REF!</definedName>
    <definedName name="SG_15_20">#REF!</definedName>
    <definedName name="SG_15_21">#REF!</definedName>
    <definedName name="SG_15_22">#REF!</definedName>
    <definedName name="SG_15_23">#REF!</definedName>
    <definedName name="SG_15_24">#REF!</definedName>
    <definedName name="SG_15_25">#REF!</definedName>
    <definedName name="SG_15_26">'[34]Esgoto Acopiara Sede'!#REF!</definedName>
    <definedName name="SG_15_27">'[34]Esgoto Acopiara Sede'!#REF!</definedName>
    <definedName name="SG_15_28">'[34]Esgoto Acopiara Sede'!#REF!</definedName>
    <definedName name="SG_15_29">'[34]Esgoto Acopiara Sede'!#REF!</definedName>
    <definedName name="SG_15_30">'[34]Esgoto Acopiara Sede'!#REF!</definedName>
    <definedName name="SG_16_01">#REF!</definedName>
    <definedName name="SG_16_02">#REF!</definedName>
    <definedName name="SG_16_03">#REF!</definedName>
    <definedName name="SG_16_04">#REF!</definedName>
    <definedName name="SG_16_05">#REF!</definedName>
    <definedName name="SG_16_06">#REF!</definedName>
    <definedName name="SG_16_07">#REF!</definedName>
    <definedName name="SG_16_08">#REF!</definedName>
    <definedName name="SG_16_09">#REF!</definedName>
    <definedName name="SG_16_10">#REF!</definedName>
    <definedName name="SG_16_11">#REF!</definedName>
    <definedName name="SG_16_12">#REF!</definedName>
    <definedName name="SG_16_13">#REF!</definedName>
    <definedName name="SG_16_14">#REF!</definedName>
    <definedName name="SG_16_15">#REF!</definedName>
    <definedName name="SG_16_16">#REF!</definedName>
    <definedName name="SG_16_17">#REF!</definedName>
    <definedName name="SG_16_18">#REF!</definedName>
    <definedName name="SG_16_19">#REF!</definedName>
    <definedName name="SG_16_20">#REF!</definedName>
    <definedName name="SG_16_21">#REF!</definedName>
    <definedName name="SG_16_22">#REF!</definedName>
    <definedName name="SG_16_23">#REF!</definedName>
    <definedName name="SG_16_24">#REF!</definedName>
    <definedName name="SG_16_25">#REF!</definedName>
    <definedName name="SG_16_26">'[34]Esgoto Acopiara Sede'!#REF!</definedName>
    <definedName name="SG_16_27">'[34]Esgoto Acopiara Sede'!#REF!</definedName>
    <definedName name="SG_16_28">'[34]Esgoto Acopiara Sede'!#REF!</definedName>
    <definedName name="SG_16_29">'[34]Esgoto Acopiara Sede'!#REF!</definedName>
    <definedName name="SG_16_30">'[34]Esgoto Acopiara Sede'!#REF!</definedName>
    <definedName name="SG_17_01">#REF!</definedName>
    <definedName name="SG_17_02">#REF!</definedName>
    <definedName name="SG_17_03">#REF!</definedName>
    <definedName name="SG_17_04">#REF!</definedName>
    <definedName name="SG_17_05">#REF!</definedName>
    <definedName name="SG_17_06">#REF!</definedName>
    <definedName name="SG_17_07">#REF!</definedName>
    <definedName name="SG_17_08">#REF!</definedName>
    <definedName name="SG_17_09">#REF!</definedName>
    <definedName name="SG_17_10">#REF!</definedName>
    <definedName name="SG_17_11">#REF!</definedName>
    <definedName name="SG_17_12">#REF!</definedName>
    <definedName name="SG_17_13">#REF!</definedName>
    <definedName name="SG_17_14">#REF!</definedName>
    <definedName name="SG_17_15">#REF!</definedName>
    <definedName name="SG_17_16">#REF!</definedName>
    <definedName name="SG_17_17">#REF!</definedName>
    <definedName name="SG_17_18">#REF!</definedName>
    <definedName name="SG_17_19">#REF!</definedName>
    <definedName name="SG_17_20">#REF!</definedName>
    <definedName name="SG_17_21">#REF!</definedName>
    <definedName name="SG_17_22">#REF!</definedName>
    <definedName name="SG_17_23">#REF!</definedName>
    <definedName name="SG_17_24">#REF!</definedName>
    <definedName name="SG_17_25">#REF!</definedName>
    <definedName name="SG_17_26">'[34]Esgoto Acopiara Sede'!#REF!</definedName>
    <definedName name="SG_17_27">'[34]Esgoto Acopiara Sede'!#REF!</definedName>
    <definedName name="SG_17_28">'[34]Esgoto Acopiara Sede'!#REF!</definedName>
    <definedName name="SG_17_29">'[34]Esgoto Acopiara Sede'!#REF!</definedName>
    <definedName name="SG_17_30">'[34]Esgoto Acopiara Sede'!#REF!</definedName>
    <definedName name="SG_18_01">#REF!</definedName>
    <definedName name="SG_18_02">#REF!</definedName>
    <definedName name="SG_18_03">#REF!</definedName>
    <definedName name="SG_18_04">#REF!</definedName>
    <definedName name="SG_18_05">#REF!</definedName>
    <definedName name="SG_18_06">#REF!</definedName>
    <definedName name="SG_18_07">#REF!</definedName>
    <definedName name="SG_18_08">#REF!</definedName>
    <definedName name="SG_18_09">#REF!</definedName>
    <definedName name="SG_18_10">#REF!</definedName>
    <definedName name="SG_18_11">#REF!</definedName>
    <definedName name="SG_18_12">#REF!</definedName>
    <definedName name="SG_18_13">#REF!</definedName>
    <definedName name="SG_18_14">#REF!</definedName>
    <definedName name="SG_18_15">#REF!</definedName>
    <definedName name="SG_18_16">#REF!</definedName>
    <definedName name="SG_18_17">#REF!</definedName>
    <definedName name="SG_18_18">#REF!</definedName>
    <definedName name="SG_18_19">#REF!</definedName>
    <definedName name="SG_18_20">#REF!</definedName>
    <definedName name="SG_18_21">#REF!</definedName>
    <definedName name="SG_18_22">#REF!</definedName>
    <definedName name="SG_18_23">#REF!</definedName>
    <definedName name="SG_18_24">#REF!</definedName>
    <definedName name="SG_18_25">#REF!</definedName>
    <definedName name="SG_18_26">'[34]Esgoto Acopiara Sede'!#REF!</definedName>
    <definedName name="SG_18_27">'[34]Esgoto Acopiara Sede'!#REF!</definedName>
    <definedName name="SG_18_28">'[34]Esgoto Acopiara Sede'!#REF!</definedName>
    <definedName name="SG_18_29">'[34]Esgoto Acopiara Sede'!#REF!</definedName>
    <definedName name="SG_18_30">'[34]Esgoto Acopiara Sede'!#REF!</definedName>
    <definedName name="SG_19_01">#REF!</definedName>
    <definedName name="SG_19_02">#REF!</definedName>
    <definedName name="SG_19_03">#REF!</definedName>
    <definedName name="SG_19_04">#REF!</definedName>
    <definedName name="SG_19_05">#REF!</definedName>
    <definedName name="SG_19_06">#REF!</definedName>
    <definedName name="SG_19_07">#REF!</definedName>
    <definedName name="SG_19_08">#REF!</definedName>
    <definedName name="SG_19_09">#REF!</definedName>
    <definedName name="SG_19_10">#REF!</definedName>
    <definedName name="SG_19_11">#REF!</definedName>
    <definedName name="SG_19_12">#REF!</definedName>
    <definedName name="SG_19_13">#REF!</definedName>
    <definedName name="SG_19_14">#REF!</definedName>
    <definedName name="SG_19_15">#REF!</definedName>
    <definedName name="SG_19_16">#REF!</definedName>
    <definedName name="SG_19_17">#REF!</definedName>
    <definedName name="SG_19_18">#REF!</definedName>
    <definedName name="SG_19_19">#REF!</definedName>
    <definedName name="SG_19_20">#REF!</definedName>
    <definedName name="SG_19_21">#REF!</definedName>
    <definedName name="SG_19_22">#REF!</definedName>
    <definedName name="SG_19_23">#REF!</definedName>
    <definedName name="SG_19_24">#REF!</definedName>
    <definedName name="SG_19_25">#REF!</definedName>
    <definedName name="SG_19_26">'[34]Esgoto Acopiara Sede'!#REF!</definedName>
    <definedName name="SG_19_27">'[34]Esgoto Acopiara Sede'!#REF!</definedName>
    <definedName name="SG_19_28">'[34]Esgoto Acopiara Sede'!#REF!</definedName>
    <definedName name="SG_19_29">'[34]Esgoto Acopiara Sede'!#REF!</definedName>
    <definedName name="SG_19_30">'[34]Esgoto Acopiara Sede'!#REF!</definedName>
    <definedName name="SG_20_01">#REF!</definedName>
    <definedName name="SG_20_02">#REF!</definedName>
    <definedName name="SG_20_03">#REF!</definedName>
    <definedName name="SG_20_04">#REF!</definedName>
    <definedName name="SG_20_05">#REF!</definedName>
    <definedName name="SG_20_06">#REF!</definedName>
    <definedName name="SG_20_07">#REF!</definedName>
    <definedName name="SG_20_08">#REF!</definedName>
    <definedName name="SG_20_09">#REF!</definedName>
    <definedName name="SG_20_10">#REF!</definedName>
    <definedName name="SG_20_11">#REF!</definedName>
    <definedName name="SG_20_12">#REF!</definedName>
    <definedName name="SG_20_13">#REF!</definedName>
    <definedName name="SG_20_14">#REF!</definedName>
    <definedName name="SG_20_15">#REF!</definedName>
    <definedName name="SG_20_16">#REF!</definedName>
    <definedName name="SG_20_17">#REF!</definedName>
    <definedName name="SG_20_18">#REF!</definedName>
    <definedName name="SG_20_19">#REF!</definedName>
    <definedName name="SG_20_20">#REF!</definedName>
    <definedName name="SG_20_21">#REF!</definedName>
    <definedName name="SG_20_22">#REF!</definedName>
    <definedName name="SG_20_23">#REF!</definedName>
    <definedName name="SG_20_24">#REF!</definedName>
    <definedName name="SG_20_25">#REF!</definedName>
    <definedName name="SG_20_26">'[34]Esgoto Acopiara Sede'!#REF!</definedName>
    <definedName name="SG_20_27">'[34]Esgoto Acopiara Sede'!#REF!</definedName>
    <definedName name="SG_20_28">'[34]Esgoto Acopiara Sede'!#REF!</definedName>
    <definedName name="SG_20_29">'[34]Esgoto Acopiara Sede'!#REF!</definedName>
    <definedName name="SG_20_30">'[34]Esgoto Acopiara Sede'!#REF!</definedName>
    <definedName name="SG_21_01">#REF!</definedName>
    <definedName name="SG_21_02">#REF!</definedName>
    <definedName name="SG_21_03">#REF!</definedName>
    <definedName name="SG_21_04">#REF!</definedName>
    <definedName name="SG_21_05">#REF!</definedName>
    <definedName name="SG_21_06">#REF!</definedName>
    <definedName name="SG_21_07">#REF!</definedName>
    <definedName name="SG_21_08">#REF!</definedName>
    <definedName name="SG_21_09">#REF!</definedName>
    <definedName name="SG_21_10">#REF!</definedName>
    <definedName name="SG_21_11">#REF!</definedName>
    <definedName name="SG_21_12">#REF!</definedName>
    <definedName name="SG_21_13">#REF!</definedName>
    <definedName name="SG_21_14">#REF!</definedName>
    <definedName name="SG_21_15">#REF!</definedName>
    <definedName name="SG_21_16">#REF!</definedName>
    <definedName name="SG_21_17">#REF!</definedName>
    <definedName name="SG_21_18">#REF!</definedName>
    <definedName name="SG_21_19">#REF!</definedName>
    <definedName name="SG_21_20">#REF!</definedName>
    <definedName name="SG_21_21">#REF!</definedName>
    <definedName name="SG_21_22">#REF!</definedName>
    <definedName name="SG_21_23">#REF!</definedName>
    <definedName name="SG_21_24">#REF!</definedName>
    <definedName name="SG_21_25">#REF!</definedName>
    <definedName name="SG_21_26">'[34]Esgoto Acopiara Sede'!#REF!</definedName>
    <definedName name="SG_21_27">'[34]Esgoto Acopiara Sede'!#REF!</definedName>
    <definedName name="SG_21_28">'[34]Esgoto Acopiara Sede'!#REF!</definedName>
    <definedName name="SG_21_29">'[34]Esgoto Acopiara Sede'!#REF!</definedName>
    <definedName name="SG_21_30">'[34]Esgoto Acopiara Sede'!#REF!</definedName>
    <definedName name="SG_22_01">#REF!</definedName>
    <definedName name="SG_22_02">#REF!</definedName>
    <definedName name="SG_22_03">#REF!</definedName>
    <definedName name="SG_22_04">#REF!</definedName>
    <definedName name="SG_22_05">#REF!</definedName>
    <definedName name="SG_22_06">#REF!</definedName>
    <definedName name="SG_22_07">#REF!</definedName>
    <definedName name="SG_22_08">#REF!</definedName>
    <definedName name="SG_22_09">#REF!</definedName>
    <definedName name="SG_22_10">#REF!</definedName>
    <definedName name="SG_22_11">#REF!</definedName>
    <definedName name="SG_22_12">#REF!</definedName>
    <definedName name="SG_22_13">#REF!</definedName>
    <definedName name="SG_22_14">#REF!</definedName>
    <definedName name="SG_22_15">#REF!</definedName>
    <definedName name="SG_22_16">#REF!</definedName>
    <definedName name="SG_22_17">#REF!</definedName>
    <definedName name="SG_22_18">#REF!</definedName>
    <definedName name="SG_22_19">#REF!</definedName>
    <definedName name="SG_22_20">#REF!</definedName>
    <definedName name="SG_22_21">#REF!</definedName>
    <definedName name="SG_22_22">#REF!</definedName>
    <definedName name="SG_22_23">#REF!</definedName>
    <definedName name="SG_22_24">#REF!</definedName>
    <definedName name="SG_22_25">#REF!</definedName>
    <definedName name="SG_22_26">'[34]Esgoto Acopiara Sede'!#REF!</definedName>
    <definedName name="SG_22_27">'[34]Esgoto Acopiara Sede'!#REF!</definedName>
    <definedName name="SG_22_28">'[34]Esgoto Acopiara Sede'!#REF!</definedName>
    <definedName name="SG_22_29">'[34]Esgoto Acopiara Sede'!#REF!</definedName>
    <definedName name="SG_22_30">'[34]Esgoto Acopiara Sede'!#REF!</definedName>
    <definedName name="SG_23_01">#REF!</definedName>
    <definedName name="SG_23_02">#REF!</definedName>
    <definedName name="SG_23_03">#REF!</definedName>
    <definedName name="SG_23_04">#REF!</definedName>
    <definedName name="SG_23_05">#REF!</definedName>
    <definedName name="SG_23_06">#REF!</definedName>
    <definedName name="SG_23_07">#REF!</definedName>
    <definedName name="SG_23_08">#REF!</definedName>
    <definedName name="SG_23_09">#REF!</definedName>
    <definedName name="SG_23_10">#REF!</definedName>
    <definedName name="SG_23_11">#REF!</definedName>
    <definedName name="SG_23_12">#REF!</definedName>
    <definedName name="SG_23_13">#REF!</definedName>
    <definedName name="SG_23_14">#REF!</definedName>
    <definedName name="SG_23_15">#REF!</definedName>
    <definedName name="SG_23_16">#REF!</definedName>
    <definedName name="SG_23_17">#REF!</definedName>
    <definedName name="SG_23_18">#REF!</definedName>
    <definedName name="SG_23_19">#REF!</definedName>
    <definedName name="SG_23_20">#REF!</definedName>
    <definedName name="SG_23_21">#REF!</definedName>
    <definedName name="SG_23_22">#REF!</definedName>
    <definedName name="SG_23_23">#REF!</definedName>
    <definedName name="SG_23_24">#REF!</definedName>
    <definedName name="SG_23_25">#REF!</definedName>
    <definedName name="SG_23_26">'[34]Esgoto Acopiara Sede'!#REF!</definedName>
    <definedName name="SG_23_27">'[34]Esgoto Acopiara Sede'!#REF!</definedName>
    <definedName name="SG_23_28">'[34]Esgoto Acopiara Sede'!#REF!</definedName>
    <definedName name="SG_23_29">'[34]Esgoto Acopiara Sede'!#REF!</definedName>
    <definedName name="SG_23_30">'[34]Esgoto Acopiara Sede'!#REF!</definedName>
    <definedName name="SG_24_01">#REF!</definedName>
    <definedName name="SG_24_02">#REF!</definedName>
    <definedName name="SG_24_03">#REF!</definedName>
    <definedName name="SG_24_04">#REF!</definedName>
    <definedName name="SG_24_05">#REF!</definedName>
    <definedName name="SG_24_06">#REF!</definedName>
    <definedName name="SG_24_07">#REF!</definedName>
    <definedName name="SG_24_08">#REF!</definedName>
    <definedName name="SG_24_09">#REF!</definedName>
    <definedName name="SG_24_10">#REF!</definedName>
    <definedName name="SG_24_11">#REF!</definedName>
    <definedName name="SG_24_12">#REF!</definedName>
    <definedName name="SG_24_13">#REF!</definedName>
    <definedName name="SG_24_14">#REF!</definedName>
    <definedName name="SG_24_15">#REF!</definedName>
    <definedName name="SG_24_16">#REF!</definedName>
    <definedName name="SG_24_17">#REF!</definedName>
    <definedName name="SG_24_18">#REF!</definedName>
    <definedName name="SG_24_19">#REF!</definedName>
    <definedName name="SG_24_20">#REF!</definedName>
    <definedName name="SG_24_21">#REF!</definedName>
    <definedName name="SG_24_22">#REF!</definedName>
    <definedName name="SG_24_23">#REF!</definedName>
    <definedName name="SG_24_24">#REF!</definedName>
    <definedName name="SG_24_25">#REF!</definedName>
    <definedName name="SG_24_26">'[34]Esgoto Acopiara Sede'!#REF!</definedName>
    <definedName name="SG_24_27">'[34]Esgoto Acopiara Sede'!#REF!</definedName>
    <definedName name="SG_24_28">'[34]Esgoto Acopiara Sede'!#REF!</definedName>
    <definedName name="SG_24_29">'[34]Esgoto Acopiara Sede'!#REF!</definedName>
    <definedName name="SG_24_30">'[34]Esgoto Acopiara Sede'!#REF!</definedName>
    <definedName name="SG_25_01">#REF!</definedName>
    <definedName name="SG_25_02">#REF!</definedName>
    <definedName name="SG_25_03">#REF!</definedName>
    <definedName name="SG_25_04">#REF!</definedName>
    <definedName name="SG_25_05">#REF!</definedName>
    <definedName name="SG_25_06">#REF!</definedName>
    <definedName name="SG_25_07">#REF!</definedName>
    <definedName name="SG_25_08">#REF!</definedName>
    <definedName name="SG_25_09">#REF!</definedName>
    <definedName name="SG_25_10">#REF!</definedName>
    <definedName name="SG_25_11">#REF!</definedName>
    <definedName name="SG_25_12">#REF!</definedName>
    <definedName name="SG_25_13">#REF!</definedName>
    <definedName name="SG_25_14">#REF!</definedName>
    <definedName name="SG_25_15">#REF!</definedName>
    <definedName name="SG_25_16">#REF!</definedName>
    <definedName name="SG_25_17">#REF!</definedName>
    <definedName name="SG_25_18">#REF!</definedName>
    <definedName name="SG_25_19">#REF!</definedName>
    <definedName name="SG_25_20">#REF!</definedName>
    <definedName name="SG_25_21">#REF!</definedName>
    <definedName name="SG_25_22">#REF!</definedName>
    <definedName name="SG_25_23">#REF!</definedName>
    <definedName name="SG_25_24">#REF!</definedName>
    <definedName name="SG_25_25">#REF!</definedName>
    <definedName name="SG_25_26">'[34]Esgoto Acopiara Sede'!#REF!</definedName>
    <definedName name="SG_25_27">'[34]Esgoto Acopiara Sede'!#REF!</definedName>
    <definedName name="SG_25_28">'[34]Esgoto Acopiara Sede'!#REF!</definedName>
    <definedName name="SG_25_29">'[34]Esgoto Acopiara Sede'!#REF!</definedName>
    <definedName name="SG_25_30">'[34]Esgoto Acopiara Sede'!#REF!</definedName>
    <definedName name="SG_26_03">'[34]Esgoto Acopiara Sede'!#REF!</definedName>
    <definedName name="SG_26_10">'[34]Esgoto Acopiara Sede'!#REF!</definedName>
    <definedName name="SG_26_12">'[34]Esgoto Acopiara Sede'!#REF!</definedName>
    <definedName name="SG_26_13">'[34]Esgoto Acopiara Sede'!#REF!</definedName>
    <definedName name="SG_26_14">'[34]Esgoto Acopiara Sede'!#REF!</definedName>
    <definedName name="SG_26_15">'[34]Esgoto Acopiara Sede'!#REF!</definedName>
    <definedName name="SG_26_16">'[34]Esgoto Acopiara Sede'!#REF!</definedName>
    <definedName name="SG_26_17">'[34]Esgoto Acopiara Sede'!#REF!</definedName>
    <definedName name="SG_26_18">'[34]Esgoto Acopiara Sede'!#REF!</definedName>
    <definedName name="SG_26_19">'[34]Esgoto Acopiara Sede'!#REF!</definedName>
    <definedName name="SG_26_20">'[34]Esgoto Acopiara Sede'!#REF!</definedName>
    <definedName name="SG_26_21">'[34]Esgoto Acopiara Sede'!#REF!</definedName>
    <definedName name="SG_26_22">'[34]Esgoto Acopiara Sede'!#REF!</definedName>
    <definedName name="SG_26_23">'[34]Esgoto Acopiara Sede'!#REF!</definedName>
    <definedName name="SG_26_24">'[34]Esgoto Acopiara Sede'!#REF!</definedName>
    <definedName name="SG_26_25">'[34]Esgoto Acopiara Sede'!#REF!</definedName>
    <definedName name="SG_26_26">'[34]Esgoto Acopiara Sede'!#REF!</definedName>
    <definedName name="SG_26_27">'[34]Esgoto Acopiara Sede'!#REF!</definedName>
    <definedName name="SG_26_28">'[34]Esgoto Acopiara Sede'!#REF!</definedName>
    <definedName name="SG_26_29">'[34]Esgoto Acopiara Sede'!#REF!</definedName>
    <definedName name="SG_26_30">'[34]Esgoto Acopiara Sede'!#REF!</definedName>
    <definedName name="SG_27_04">'[34]Esgoto Acopiara Sede'!#REF!</definedName>
    <definedName name="SG_27_05">'[34]Esgoto Acopiara Sede'!#REF!</definedName>
    <definedName name="SG_27_06">'[34]Esgoto Acopiara Sede'!#REF!</definedName>
    <definedName name="SG_27_07">'[34]Esgoto Acopiara Sede'!#REF!</definedName>
    <definedName name="SG_27_08">'[34]Esgoto Acopiara Sede'!#REF!</definedName>
    <definedName name="SG_27_09">'[34]Esgoto Acopiara Sede'!#REF!</definedName>
    <definedName name="SG_27_10">'[34]Esgoto Acopiara Sede'!#REF!</definedName>
    <definedName name="SG_27_11">'[34]Esgoto Acopiara Sede'!#REF!</definedName>
    <definedName name="SG_27_12">'[34]Esgoto Acopiara Sede'!#REF!</definedName>
    <definedName name="SG_27_13">'[34]Esgoto Acopiara Sede'!#REF!</definedName>
    <definedName name="SG_27_14">'[34]Esgoto Acopiara Sede'!#REF!</definedName>
    <definedName name="SG_27_15">'[34]Esgoto Acopiara Sede'!#REF!</definedName>
    <definedName name="SG_27_16">'[34]Esgoto Acopiara Sede'!#REF!</definedName>
    <definedName name="SG_27_17">'[34]Esgoto Acopiara Sede'!#REF!</definedName>
    <definedName name="SG_27_18">'[34]Esgoto Acopiara Sede'!#REF!</definedName>
    <definedName name="SG_27_19">'[34]Esgoto Acopiara Sede'!#REF!</definedName>
    <definedName name="SG_27_20">'[34]Esgoto Acopiara Sede'!#REF!</definedName>
    <definedName name="SG_27_21">'[34]Esgoto Acopiara Sede'!#REF!</definedName>
    <definedName name="SG_27_22">'[34]Esgoto Acopiara Sede'!#REF!</definedName>
    <definedName name="SG_27_23">'[34]Esgoto Acopiara Sede'!#REF!</definedName>
    <definedName name="SG_27_24">'[34]Esgoto Acopiara Sede'!#REF!</definedName>
    <definedName name="SG_27_25">'[34]Esgoto Acopiara Sede'!#REF!</definedName>
    <definedName name="SG_27_26">'[34]Esgoto Acopiara Sede'!#REF!</definedName>
    <definedName name="SG_27_27">'[34]Esgoto Acopiara Sede'!#REF!</definedName>
    <definedName name="SG_27_28">'[34]Esgoto Acopiara Sede'!#REF!</definedName>
    <definedName name="SG_27_29">'[34]Esgoto Acopiara Sede'!#REF!</definedName>
    <definedName name="SG_27_30">'[34]Esgoto Acopiara Sede'!#REF!</definedName>
    <definedName name="SG_28_01">'[34]Esgoto Acopiara Sede'!#REF!</definedName>
    <definedName name="SG_28_02">'[34]Esgoto Acopiara Sede'!#REF!</definedName>
    <definedName name="SG_28_03">'[34]Esgoto Acopiara Sede'!#REF!</definedName>
    <definedName name="SG_28_04">'[34]Esgoto Acopiara Sede'!#REF!</definedName>
    <definedName name="SG_28_05">'[34]Esgoto Acopiara Sede'!#REF!</definedName>
    <definedName name="SG_28_06">'[34]Esgoto Acopiara Sede'!#REF!</definedName>
    <definedName name="SG_28_07">'[34]Esgoto Acopiara Sede'!#REF!</definedName>
    <definedName name="SG_28_08">'[34]Esgoto Acopiara Sede'!#REF!</definedName>
    <definedName name="SG_28_09">'[34]Esgoto Acopiara Sede'!#REF!</definedName>
    <definedName name="SG_28_10">'[34]Esgoto Acopiara Sede'!#REF!</definedName>
    <definedName name="SG_28_11">'[34]Esgoto Acopiara Sede'!#REF!</definedName>
    <definedName name="SG_28_12">'[34]Esgoto Acopiara Sede'!#REF!</definedName>
    <definedName name="SG_28_13">'[34]Esgoto Acopiara Sede'!#REF!</definedName>
    <definedName name="SG_28_14">'[34]Esgoto Acopiara Sede'!#REF!</definedName>
    <definedName name="SG_28_15">'[34]Esgoto Acopiara Sede'!#REF!</definedName>
    <definedName name="SG_28_16">'[34]Esgoto Acopiara Sede'!#REF!</definedName>
    <definedName name="SG_28_17">'[34]Esgoto Acopiara Sede'!#REF!</definedName>
    <definedName name="SG_28_18">'[34]Esgoto Acopiara Sede'!#REF!</definedName>
    <definedName name="SG_28_19">'[34]Esgoto Acopiara Sede'!#REF!</definedName>
    <definedName name="SG_28_20">'[34]Esgoto Acopiara Sede'!#REF!</definedName>
    <definedName name="SG_28_21">'[34]Esgoto Acopiara Sede'!#REF!</definedName>
    <definedName name="SG_28_22">'[34]Esgoto Acopiara Sede'!#REF!</definedName>
    <definedName name="SG_28_23">'[34]Esgoto Acopiara Sede'!#REF!</definedName>
    <definedName name="SG_28_24">'[34]Esgoto Acopiara Sede'!#REF!</definedName>
    <definedName name="SG_28_25">'[34]Esgoto Acopiara Sede'!#REF!</definedName>
    <definedName name="SG_28_26">'[34]Esgoto Acopiara Sede'!#REF!</definedName>
    <definedName name="SG_28_27">'[34]Esgoto Acopiara Sede'!#REF!</definedName>
    <definedName name="SG_28_28">'[34]Esgoto Acopiara Sede'!#REF!</definedName>
    <definedName name="SG_28_29">'[34]Esgoto Acopiara Sede'!#REF!</definedName>
    <definedName name="SG_28_30">'[34]Esgoto Acopiara Sede'!#REF!</definedName>
    <definedName name="SG_29_02">'[34]Esgoto Acopiara Sede'!#REF!</definedName>
    <definedName name="SG_29_03">'[34]Esgoto Acopiara Sede'!#REF!</definedName>
    <definedName name="SG_29_04">'[34]Esgoto Acopiara Sede'!#REF!</definedName>
    <definedName name="SG_29_05">'[34]Esgoto Acopiara Sede'!#REF!</definedName>
    <definedName name="SG_29_06">'[34]Esgoto Acopiara Sede'!#REF!</definedName>
    <definedName name="SG_29_07">'[34]Esgoto Acopiara Sede'!#REF!</definedName>
    <definedName name="SG_29_08">'[34]Esgoto Acopiara Sede'!#REF!</definedName>
    <definedName name="SG_29_09">'[34]Esgoto Acopiara Sede'!#REF!</definedName>
    <definedName name="SG_29_10">'[34]Esgoto Acopiara Sede'!#REF!</definedName>
    <definedName name="SG_29_11">'[34]Esgoto Acopiara Sede'!#REF!</definedName>
    <definedName name="SG_29_12">'[34]Esgoto Acopiara Sede'!#REF!</definedName>
    <definedName name="SG_29_13">'[34]Esgoto Acopiara Sede'!#REF!</definedName>
    <definedName name="SG_29_14">'[34]Esgoto Acopiara Sede'!#REF!</definedName>
    <definedName name="SG_29_15">'[34]Esgoto Acopiara Sede'!#REF!</definedName>
    <definedName name="SG_29_16">'[34]Esgoto Acopiara Sede'!#REF!</definedName>
    <definedName name="SG_29_17">'[34]Esgoto Acopiara Sede'!#REF!</definedName>
    <definedName name="SG_29_18">'[34]Esgoto Acopiara Sede'!#REF!</definedName>
    <definedName name="SG_29_19">'[34]Esgoto Acopiara Sede'!#REF!</definedName>
    <definedName name="SG_29_20">'[34]Esgoto Acopiara Sede'!#REF!</definedName>
    <definedName name="SG_29_21">'[34]Esgoto Acopiara Sede'!#REF!</definedName>
    <definedName name="SG_29_22">'[34]Esgoto Acopiara Sede'!#REF!</definedName>
    <definedName name="SG_29_23">'[34]Esgoto Acopiara Sede'!#REF!</definedName>
    <definedName name="SG_29_24">'[34]Esgoto Acopiara Sede'!#REF!</definedName>
    <definedName name="SG_29_25">'[34]Esgoto Acopiara Sede'!#REF!</definedName>
    <definedName name="SG_29_26">'[34]Esgoto Acopiara Sede'!#REF!</definedName>
    <definedName name="SG_29_27">'[34]Esgoto Acopiara Sede'!#REF!</definedName>
    <definedName name="SG_29_28">'[34]Esgoto Acopiara Sede'!#REF!</definedName>
    <definedName name="SG_29_29">'[34]Esgoto Acopiara Sede'!#REF!</definedName>
    <definedName name="SG_29_30">'[34]Esgoto Acopiara Sede'!#REF!</definedName>
    <definedName name="SG_30_01">'[34]Esgoto Acopiara Sede'!#REF!</definedName>
    <definedName name="SG_30_02">'[34]Esgoto Acopiara Sede'!#REF!</definedName>
    <definedName name="SG_30_03">'[34]Esgoto Acopiara Sede'!#REF!</definedName>
    <definedName name="SG_30_04">'[34]Esgoto Acopiara Sede'!#REF!</definedName>
    <definedName name="SG_30_05">'[34]Esgoto Acopiara Sede'!#REF!</definedName>
    <definedName name="SG_30_06">'[34]Esgoto Acopiara Sede'!#REF!</definedName>
    <definedName name="SG_30_07">'[34]Esgoto Acopiara Sede'!#REF!</definedName>
    <definedName name="SG_30_08">'[34]Esgoto Acopiara Sede'!#REF!</definedName>
    <definedName name="SG_30_09">'[34]Esgoto Acopiara Sede'!#REF!</definedName>
    <definedName name="SG_30_10">'[34]Esgoto Acopiara Sede'!#REF!</definedName>
    <definedName name="SG_30_11">'[34]Esgoto Acopiara Sede'!#REF!</definedName>
    <definedName name="SG_30_12">'[34]Esgoto Acopiara Sede'!#REF!</definedName>
    <definedName name="SG_30_13">'[34]Esgoto Acopiara Sede'!#REF!</definedName>
    <definedName name="SG_30_14">'[34]Esgoto Acopiara Sede'!#REF!</definedName>
    <definedName name="SG_30_15">'[34]Esgoto Acopiara Sede'!#REF!</definedName>
    <definedName name="SG_30_16">'[34]Esgoto Acopiara Sede'!#REF!</definedName>
    <definedName name="SG_30_17">'[34]Esgoto Acopiara Sede'!#REF!</definedName>
    <definedName name="SG_30_18">'[34]Esgoto Acopiara Sede'!#REF!</definedName>
    <definedName name="SG_30_19">'[34]Esgoto Acopiara Sede'!#REF!</definedName>
    <definedName name="SG_30_20">'[34]Esgoto Acopiara Sede'!#REF!</definedName>
    <definedName name="SG_30_21">'[34]Esgoto Acopiara Sede'!#REF!</definedName>
    <definedName name="SG_30_22">'[34]Esgoto Acopiara Sede'!#REF!</definedName>
    <definedName name="SG_30_23">'[34]Esgoto Acopiara Sede'!#REF!</definedName>
    <definedName name="SG_30_24">'[34]Esgoto Acopiara Sede'!#REF!</definedName>
    <definedName name="SG_30_25">'[34]Esgoto Acopiara Sede'!#REF!</definedName>
    <definedName name="SG_30_26">'[34]Esgoto Acopiara Sede'!#REF!</definedName>
    <definedName name="SG_30_27">'[34]Esgoto Acopiara Sede'!#REF!</definedName>
    <definedName name="SG_30_28">'[34]Esgoto Acopiara Sede'!#REF!</definedName>
    <definedName name="SG_30_29">'[34]Esgoto Acopiara Sede'!#REF!</definedName>
    <definedName name="SG_30_30">'[34]Esgoto Acopiara Sede'!#REF!</definedName>
    <definedName name="SGSG_18_19">'[34]Esgoto Acopiara Sede'!#REF!</definedName>
    <definedName name="SHARED_FORMULA_10_15_10_15_1" localSheetId="0">#REF!</definedName>
    <definedName name="SHARED_FORMULA_10_15_10_15_1">#REF!</definedName>
    <definedName name="SHARED_FORMULA_102_15_102_15_1" localSheetId="0">#REF!+#REF!</definedName>
    <definedName name="SHARED_FORMULA_102_15_102_15_1">#REF!+#REF!</definedName>
    <definedName name="SHARED_FORMULA_106_15_106_15_1" localSheetId="0">#REF!+#REF!</definedName>
    <definedName name="SHARED_FORMULA_106_15_106_15_1">#REF!+#REF!</definedName>
    <definedName name="SHARED_FORMULA_107_101_107_101_2" localSheetId="0">#REF!+#REF!</definedName>
    <definedName name="SHARED_FORMULA_107_101_107_101_2">#REF!+#REF!</definedName>
    <definedName name="SHARED_FORMULA_107_103_107_103_2" localSheetId="0">#REF!+#REF!</definedName>
    <definedName name="SHARED_FORMULA_107_103_107_103_2">#REF!+#REF!</definedName>
    <definedName name="SHARED_FORMULA_107_15_107_15_2" localSheetId="0">#REF!+#REF!</definedName>
    <definedName name="SHARED_FORMULA_107_15_107_15_2">#REF!+#REF!</definedName>
    <definedName name="SHARED_FORMULA_107_17_107_17_2" localSheetId="0">#REF!+#REF!</definedName>
    <definedName name="SHARED_FORMULA_107_17_107_17_2">#REF!+#REF!</definedName>
    <definedName name="SHARED_FORMULA_107_19_107_19_2" localSheetId="0">#REF!+#REF!</definedName>
    <definedName name="SHARED_FORMULA_107_19_107_19_2">#REF!+#REF!</definedName>
    <definedName name="SHARED_FORMULA_107_21_107_21_2" localSheetId="0">#REF!+#REF!</definedName>
    <definedName name="SHARED_FORMULA_107_21_107_21_2">#REF!+#REF!</definedName>
    <definedName name="SHARED_FORMULA_107_23_107_23_2" localSheetId="0">#REF!+#REF!</definedName>
    <definedName name="SHARED_FORMULA_107_23_107_23_2">#REF!+#REF!</definedName>
    <definedName name="SHARED_FORMULA_107_25_107_25_2" localSheetId="0">#REF!+#REF!</definedName>
    <definedName name="SHARED_FORMULA_107_25_107_25_2">#REF!+#REF!</definedName>
    <definedName name="SHARED_FORMULA_107_27_107_27_2" localSheetId="0">#REF!+#REF!</definedName>
    <definedName name="SHARED_FORMULA_107_27_107_27_2">#REF!+#REF!</definedName>
    <definedName name="SHARED_FORMULA_107_29_107_29_2" localSheetId="0">#REF!+#REF!</definedName>
    <definedName name="SHARED_FORMULA_107_29_107_29_2">#REF!+#REF!</definedName>
    <definedName name="SHARED_FORMULA_107_31_107_31_2" localSheetId="0">#REF!+#REF!</definedName>
    <definedName name="SHARED_FORMULA_107_31_107_31_2">#REF!+#REF!</definedName>
    <definedName name="SHARED_FORMULA_107_33_107_33_2" localSheetId="0">#REF!+#REF!</definedName>
    <definedName name="SHARED_FORMULA_107_33_107_33_2">#REF!+#REF!</definedName>
    <definedName name="SHARED_FORMULA_107_35_107_35_2" localSheetId="0">#REF!+#REF!</definedName>
    <definedName name="SHARED_FORMULA_107_35_107_35_2">#REF!+#REF!</definedName>
    <definedName name="SHARED_FORMULA_107_37_107_37_2" localSheetId="0">#REF!+#REF!</definedName>
    <definedName name="SHARED_FORMULA_107_37_107_37_2">#REF!+#REF!</definedName>
    <definedName name="SHARED_FORMULA_107_39_107_39_2" localSheetId="0">#REF!+#REF!</definedName>
    <definedName name="SHARED_FORMULA_107_39_107_39_2">#REF!+#REF!</definedName>
    <definedName name="SHARED_FORMULA_107_41_107_41_2" localSheetId="0">#REF!+#REF!</definedName>
    <definedName name="SHARED_FORMULA_107_41_107_41_2">#REF!+#REF!</definedName>
    <definedName name="SHARED_FORMULA_107_43_107_43_2" localSheetId="0">#REF!+#REF!</definedName>
    <definedName name="SHARED_FORMULA_107_43_107_43_2">#REF!+#REF!</definedName>
    <definedName name="SHARED_FORMULA_107_45_107_45_2" localSheetId="0">#REF!+#REF!</definedName>
    <definedName name="SHARED_FORMULA_107_45_107_45_2">#REF!+#REF!</definedName>
    <definedName name="SHARED_FORMULA_107_47_107_47_2" localSheetId="0">#REF!+#REF!</definedName>
    <definedName name="SHARED_FORMULA_107_47_107_47_2">#REF!+#REF!</definedName>
    <definedName name="SHARED_FORMULA_107_49_107_49_2" localSheetId="0">#REF!+#REF!</definedName>
    <definedName name="SHARED_FORMULA_107_49_107_49_2">#REF!+#REF!</definedName>
    <definedName name="SHARED_FORMULA_107_51_107_51_2" localSheetId="0">#REF!+#REF!</definedName>
    <definedName name="SHARED_FORMULA_107_51_107_51_2">#REF!+#REF!</definedName>
    <definedName name="SHARED_FORMULA_107_53_107_53_2" localSheetId="0">#REF!+#REF!</definedName>
    <definedName name="SHARED_FORMULA_107_53_107_53_2">#REF!+#REF!</definedName>
    <definedName name="SHARED_FORMULA_107_55_107_55_2" localSheetId="0">#REF!+#REF!</definedName>
    <definedName name="SHARED_FORMULA_107_55_107_55_2">#REF!+#REF!</definedName>
    <definedName name="SHARED_FORMULA_107_57_107_57_2" localSheetId="0">#REF!+#REF!</definedName>
    <definedName name="SHARED_FORMULA_107_57_107_57_2">#REF!+#REF!</definedName>
    <definedName name="SHARED_FORMULA_107_59_107_59_2" localSheetId="0">#REF!+#REF!</definedName>
    <definedName name="SHARED_FORMULA_107_59_107_59_2">#REF!+#REF!</definedName>
    <definedName name="SHARED_FORMULA_107_59_107_59_3" localSheetId="0">#REF!+#REF!</definedName>
    <definedName name="SHARED_FORMULA_107_59_107_59_3">#REF!+#REF!</definedName>
    <definedName name="SHARED_FORMULA_107_61_107_61_2" localSheetId="0">#REF!+#REF!</definedName>
    <definedName name="SHARED_FORMULA_107_61_107_61_2">#REF!+#REF!</definedName>
    <definedName name="SHARED_FORMULA_107_61_107_61_3" localSheetId="0">#REF!+#REF!</definedName>
    <definedName name="SHARED_FORMULA_107_61_107_61_3">#REF!+#REF!</definedName>
    <definedName name="SHARED_FORMULA_107_63_107_63_2" localSheetId="0">#REF!+#REF!</definedName>
    <definedName name="SHARED_FORMULA_107_63_107_63_2">#REF!+#REF!</definedName>
    <definedName name="SHARED_FORMULA_107_65_107_65_2" localSheetId="0">#REF!+#REF!</definedName>
    <definedName name="SHARED_FORMULA_107_65_107_65_2">#REF!+#REF!</definedName>
    <definedName name="SHARED_FORMULA_107_67_107_67_2" localSheetId="0">#REF!+#REF!</definedName>
    <definedName name="SHARED_FORMULA_107_67_107_67_2">#REF!+#REF!</definedName>
    <definedName name="SHARED_FORMULA_107_69_107_69_2" localSheetId="0">#REF!+#REF!</definedName>
    <definedName name="SHARED_FORMULA_107_69_107_69_2">#REF!+#REF!</definedName>
    <definedName name="SHARED_FORMULA_107_71_107_71_2" localSheetId="0">#REF!+#REF!</definedName>
    <definedName name="SHARED_FORMULA_107_71_107_71_2">#REF!+#REF!</definedName>
    <definedName name="SHARED_FORMULA_107_73_107_73_2" localSheetId="0">#REF!+#REF!</definedName>
    <definedName name="SHARED_FORMULA_107_73_107_73_2">#REF!+#REF!</definedName>
    <definedName name="SHARED_FORMULA_107_76_107_76_2" localSheetId="0">#REF!+#REF!</definedName>
    <definedName name="SHARED_FORMULA_107_76_107_76_2">#REF!+#REF!</definedName>
    <definedName name="SHARED_FORMULA_107_79_107_79_2" localSheetId="0">#REF!+#REF!</definedName>
    <definedName name="SHARED_FORMULA_107_79_107_79_2">#REF!+#REF!</definedName>
    <definedName name="SHARED_FORMULA_108_15_108_15_3" localSheetId="0">#REF!+#REF!</definedName>
    <definedName name="SHARED_FORMULA_108_15_108_15_3">#REF!+#REF!</definedName>
    <definedName name="SHARED_FORMULA_108_17_108_17_3" localSheetId="0">#REF!+#REF!</definedName>
    <definedName name="SHARED_FORMULA_108_17_108_17_3">#REF!+#REF!</definedName>
    <definedName name="SHARED_FORMULA_11_15_11_15_2" localSheetId="0">#REF!+#REF!</definedName>
    <definedName name="SHARED_FORMULA_11_15_11_15_2">#REF!+#REF!</definedName>
    <definedName name="SHARED_FORMULA_11_17_11_17_2" localSheetId="0">#REF!+#REF!</definedName>
    <definedName name="SHARED_FORMULA_11_17_11_17_2">#REF!+#REF!</definedName>
    <definedName name="SHARED_FORMULA_11_19_11_19_2" localSheetId="0">#REF!+#REF!</definedName>
    <definedName name="SHARED_FORMULA_11_19_11_19_2">#REF!+#REF!</definedName>
    <definedName name="SHARED_FORMULA_11_21_11_21_2" localSheetId="0">#REF!+#REF!</definedName>
    <definedName name="SHARED_FORMULA_11_21_11_21_2">#REF!+#REF!</definedName>
    <definedName name="SHARED_FORMULA_11_23_11_23_2" localSheetId="0">#REF!+#REF!</definedName>
    <definedName name="SHARED_FORMULA_11_23_11_23_2">#REF!+#REF!</definedName>
    <definedName name="SHARED_FORMULA_11_25_11_25_2" localSheetId="0">#REF!+#REF!</definedName>
    <definedName name="SHARED_FORMULA_11_25_11_25_2">#REF!+#REF!</definedName>
    <definedName name="SHARED_FORMULA_11_27_11_27_2" localSheetId="0">#REF!+#REF!</definedName>
    <definedName name="SHARED_FORMULA_11_27_11_27_2">#REF!+#REF!</definedName>
    <definedName name="SHARED_FORMULA_11_29_11_29_2" localSheetId="0">#REF!+#REF!</definedName>
    <definedName name="SHARED_FORMULA_11_29_11_29_2">#REF!+#REF!</definedName>
    <definedName name="SHARED_FORMULA_11_31_11_31_2" localSheetId="0">#REF!+#REF!</definedName>
    <definedName name="SHARED_FORMULA_11_31_11_31_2">#REF!+#REF!</definedName>
    <definedName name="SHARED_FORMULA_11_33_11_33_2" localSheetId="0">#REF!+#REF!</definedName>
    <definedName name="SHARED_FORMULA_11_33_11_33_2">#REF!+#REF!</definedName>
    <definedName name="SHARED_FORMULA_11_35_11_35_2" localSheetId="0">#REF!+#REF!</definedName>
    <definedName name="SHARED_FORMULA_11_35_11_35_2">#REF!+#REF!</definedName>
    <definedName name="SHARED_FORMULA_11_37_11_37_2" localSheetId="0">#REF!+#REF!</definedName>
    <definedName name="SHARED_FORMULA_11_37_11_37_2">#REF!+#REF!</definedName>
    <definedName name="SHARED_FORMULA_11_39_11_39_2" localSheetId="0">#REF!+#REF!</definedName>
    <definedName name="SHARED_FORMULA_11_39_11_39_2">#REF!+#REF!</definedName>
    <definedName name="SHARED_FORMULA_11_41_11_41_2" localSheetId="0">#REF!+#REF!</definedName>
    <definedName name="SHARED_FORMULA_11_41_11_41_2">#REF!+#REF!</definedName>
    <definedName name="SHARED_FORMULA_11_43_11_43_2" localSheetId="0">#REF!+#REF!</definedName>
    <definedName name="SHARED_FORMULA_11_43_11_43_2">#REF!+#REF!</definedName>
    <definedName name="SHARED_FORMULA_11_45_11_45_2" localSheetId="0">#REF!+#REF!</definedName>
    <definedName name="SHARED_FORMULA_11_45_11_45_2">#REF!+#REF!</definedName>
    <definedName name="SHARED_FORMULA_11_47_11_47_2" localSheetId="0">#REF!+#REF!</definedName>
    <definedName name="SHARED_FORMULA_11_47_11_47_2">#REF!+#REF!</definedName>
    <definedName name="SHARED_FORMULA_11_49_11_49_2" localSheetId="0">#REF!+#REF!</definedName>
    <definedName name="SHARED_FORMULA_11_49_11_49_2">#REF!+#REF!</definedName>
    <definedName name="SHARED_FORMULA_11_51_11_51_2" localSheetId="0">#REF!+#REF!</definedName>
    <definedName name="SHARED_FORMULA_11_51_11_51_2">#REF!+#REF!</definedName>
    <definedName name="SHARED_FORMULA_11_53_11_53_2" localSheetId="0">#REF!+#REF!</definedName>
    <definedName name="SHARED_FORMULA_11_53_11_53_2">#REF!+#REF!</definedName>
    <definedName name="SHARED_FORMULA_11_55_11_55_2" localSheetId="0">#REF!+#REF!</definedName>
    <definedName name="SHARED_FORMULA_11_55_11_55_2">#REF!+#REF!</definedName>
    <definedName name="SHARED_FORMULA_11_57_11_57_2" localSheetId="0">#REF!+#REF!</definedName>
    <definedName name="SHARED_FORMULA_11_57_11_57_2">#REF!+#REF!</definedName>
    <definedName name="SHARED_FORMULA_11_59_11_59_2" localSheetId="0">#REF!+#REF!</definedName>
    <definedName name="SHARED_FORMULA_11_59_11_59_2">#REF!+#REF!</definedName>
    <definedName name="SHARED_FORMULA_11_59_11_59_3" localSheetId="0">#REF!+#REF!</definedName>
    <definedName name="SHARED_FORMULA_11_59_11_59_3">#REF!+#REF!</definedName>
    <definedName name="SHARED_FORMULA_11_61_11_61_2" localSheetId="0">#REF!+#REF!</definedName>
    <definedName name="SHARED_FORMULA_11_61_11_61_2">#REF!+#REF!</definedName>
    <definedName name="SHARED_FORMULA_11_61_11_61_3" localSheetId="0">#REF!+#REF!</definedName>
    <definedName name="SHARED_FORMULA_11_61_11_61_3">#REF!+#REF!</definedName>
    <definedName name="SHARED_FORMULA_11_63_11_63_2" localSheetId="0">#REF!+#REF!</definedName>
    <definedName name="SHARED_FORMULA_11_63_11_63_2">#REF!+#REF!</definedName>
    <definedName name="SHARED_FORMULA_11_65_11_65_2" localSheetId="0">#REF!+#REF!</definedName>
    <definedName name="SHARED_FORMULA_11_65_11_65_2">#REF!+#REF!</definedName>
    <definedName name="SHARED_FORMULA_11_67_11_67_2" localSheetId="0">#REF!+#REF!</definedName>
    <definedName name="SHARED_FORMULA_11_67_11_67_2">#REF!+#REF!</definedName>
    <definedName name="SHARED_FORMULA_11_69_11_69_2" localSheetId="0">#REF!+#REF!</definedName>
    <definedName name="SHARED_FORMULA_11_69_11_69_2">#REF!+#REF!</definedName>
    <definedName name="SHARED_FORMULA_110_15_110_15_1" localSheetId="0">#REF!+#REF!</definedName>
    <definedName name="SHARED_FORMULA_110_15_110_15_1">#REF!+#REF!</definedName>
    <definedName name="SHARED_FORMULA_111_19_111_19_3" localSheetId="0">#REF!+#REF!</definedName>
    <definedName name="SHARED_FORMULA_111_19_111_19_3">#REF!+#REF!</definedName>
    <definedName name="SHARED_FORMULA_111_21_111_21_3" localSheetId="0">#REF!+#REF!</definedName>
    <definedName name="SHARED_FORMULA_111_21_111_21_3">#REF!+#REF!</definedName>
    <definedName name="SHARED_FORMULA_111_23_111_23_3" localSheetId="0">#REF!+#REF!</definedName>
    <definedName name="SHARED_FORMULA_111_23_111_23_3">#REF!+#REF!</definedName>
    <definedName name="SHARED_FORMULA_111_25_111_25_3" localSheetId="0">#REF!+#REF!</definedName>
    <definedName name="SHARED_FORMULA_111_25_111_25_3">#REF!+#REF!</definedName>
    <definedName name="SHARED_FORMULA_111_27_111_27_3" localSheetId="0">#REF!+#REF!</definedName>
    <definedName name="SHARED_FORMULA_111_27_111_27_3">#REF!+#REF!</definedName>
    <definedName name="SHARED_FORMULA_111_29_111_29_3" localSheetId="0">#REF!+#REF!</definedName>
    <definedName name="SHARED_FORMULA_111_29_111_29_3">#REF!+#REF!</definedName>
    <definedName name="SHARED_FORMULA_111_31_111_31_3" localSheetId="0">#REF!+#REF!</definedName>
    <definedName name="SHARED_FORMULA_111_31_111_31_3">#REF!+#REF!</definedName>
    <definedName name="SHARED_FORMULA_111_33_111_33_3" localSheetId="0">#REF!+#REF!</definedName>
    <definedName name="SHARED_FORMULA_111_33_111_33_3">#REF!+#REF!</definedName>
    <definedName name="SHARED_FORMULA_111_35_111_35_3" localSheetId="0">#REF!+#REF!</definedName>
    <definedName name="SHARED_FORMULA_111_35_111_35_3">#REF!+#REF!</definedName>
    <definedName name="SHARED_FORMULA_111_37_111_37_3" localSheetId="0">#REF!+#REF!</definedName>
    <definedName name="SHARED_FORMULA_111_37_111_37_3">#REF!+#REF!</definedName>
    <definedName name="SHARED_FORMULA_111_39_111_39_3" localSheetId="0">#REF!+#REF!</definedName>
    <definedName name="SHARED_FORMULA_111_39_111_39_3">#REF!+#REF!</definedName>
    <definedName name="SHARED_FORMULA_111_41_111_41_3" localSheetId="0">#REF!+#REF!</definedName>
    <definedName name="SHARED_FORMULA_111_41_111_41_3">#REF!+#REF!</definedName>
    <definedName name="SHARED_FORMULA_111_43_111_43_3" localSheetId="0">#REF!+#REF!</definedName>
    <definedName name="SHARED_FORMULA_111_43_111_43_3">#REF!+#REF!</definedName>
    <definedName name="SHARED_FORMULA_111_45_111_45_3" localSheetId="0">#REF!+#REF!</definedName>
    <definedName name="SHARED_FORMULA_111_45_111_45_3">#REF!+#REF!</definedName>
    <definedName name="SHARED_FORMULA_111_47_111_47_3" localSheetId="0">#REF!+#REF!</definedName>
    <definedName name="SHARED_FORMULA_111_47_111_47_3">#REF!+#REF!</definedName>
    <definedName name="SHARED_FORMULA_111_49_111_49_3" localSheetId="0">#REF!+#REF!</definedName>
    <definedName name="SHARED_FORMULA_111_49_111_49_3">#REF!+#REF!</definedName>
    <definedName name="SHARED_FORMULA_111_51_111_51_3" localSheetId="0">#REF!+#REF!</definedName>
    <definedName name="SHARED_FORMULA_111_51_111_51_3">#REF!+#REF!</definedName>
    <definedName name="SHARED_FORMULA_111_53_111_53_3" localSheetId="0">#REF!+#REF!</definedName>
    <definedName name="SHARED_FORMULA_111_53_111_53_3">#REF!+#REF!</definedName>
    <definedName name="SHARED_FORMULA_111_55_111_55_3" localSheetId="0">#REF!+#REF!</definedName>
    <definedName name="SHARED_FORMULA_111_55_111_55_3">#REF!+#REF!</definedName>
    <definedName name="SHARED_FORMULA_111_57_111_57_3" localSheetId="0">#REF!+#REF!</definedName>
    <definedName name="SHARED_FORMULA_111_57_111_57_3">#REF!+#REF!</definedName>
    <definedName name="SHARED_FORMULA_111_63_111_63_3" localSheetId="0">#REF!+#REF!</definedName>
    <definedName name="SHARED_FORMULA_111_63_111_63_3">#REF!+#REF!</definedName>
    <definedName name="SHARED_FORMULA_111_65_111_65_3" localSheetId="0">#REF!+#REF!</definedName>
    <definedName name="SHARED_FORMULA_111_65_111_65_3">#REF!+#REF!</definedName>
    <definedName name="SHARED_FORMULA_114_15_114_15_1" localSheetId="0">#REF!+#REF!</definedName>
    <definedName name="SHARED_FORMULA_114_15_114_15_1">#REF!+#REF!</definedName>
    <definedName name="SHARED_FORMULA_118_15_118_15_1" localSheetId="0">#REF!+#REF!</definedName>
    <definedName name="SHARED_FORMULA_118_15_118_15_1">#REF!+#REF!</definedName>
    <definedName name="SHARED_FORMULA_12_101_12_101_2" localSheetId="0">#REF!+#REF!</definedName>
    <definedName name="SHARED_FORMULA_12_101_12_101_2">#REF!+#REF!</definedName>
    <definedName name="SHARED_FORMULA_12_103_12_103_2" localSheetId="0">#REF!+#REF!</definedName>
    <definedName name="SHARED_FORMULA_12_103_12_103_2">#REF!+#REF!</definedName>
    <definedName name="SHARED_FORMULA_12_15_12_15_3" localSheetId="0">#REF!+#REF!</definedName>
    <definedName name="SHARED_FORMULA_12_15_12_15_3">#REF!+#REF!</definedName>
    <definedName name="SHARED_FORMULA_12_17_12_17_3" localSheetId="0">#REF!+#REF!</definedName>
    <definedName name="SHARED_FORMULA_12_17_12_17_3">#REF!+#REF!</definedName>
    <definedName name="SHARED_FORMULA_12_76_12_76_2" localSheetId="0">#REF!+#REF!</definedName>
    <definedName name="SHARED_FORMULA_12_76_12_76_2">#REF!+#REF!</definedName>
    <definedName name="SHARED_FORMULA_12_79_12_79_2" localSheetId="0">#REF!+#REF!</definedName>
    <definedName name="SHARED_FORMULA_12_79_12_79_2">#REF!+#REF!</definedName>
    <definedName name="SHARED_FORMULA_122_15_122_15_1" localSheetId="0">#REF!+#REF!</definedName>
    <definedName name="SHARED_FORMULA_122_15_122_15_1">#REF!+#REF!</definedName>
    <definedName name="SHARED_FORMULA_126_15_126_15_1" localSheetId="0">#REF!+#REF!</definedName>
    <definedName name="SHARED_FORMULA_126_15_126_15_1">#REF!+#REF!</definedName>
    <definedName name="SHARED_FORMULA_130_15_130_15_1" localSheetId="0">#REF!+#REF!</definedName>
    <definedName name="SHARED_FORMULA_130_15_130_15_1">#REF!+#REF!</definedName>
    <definedName name="SHARED_FORMULA_134_15_134_15_1" localSheetId="0">#REF!+#REF!</definedName>
    <definedName name="SHARED_FORMULA_134_15_134_15_1">#REF!+#REF!</definedName>
    <definedName name="SHARED_FORMULA_138_15_138_15_1" localSheetId="0">#REF!+#REF!</definedName>
    <definedName name="SHARED_FORMULA_138_15_138_15_1">#REF!+#REF!</definedName>
    <definedName name="SHARED_FORMULA_14_15_14_15_1" localSheetId="0">#REF!+#REF!</definedName>
    <definedName name="SHARED_FORMULA_14_15_14_15_1">#REF!+#REF!</definedName>
    <definedName name="SHARED_FORMULA_14_16_14_16_0" localSheetId="0">#REF!-#REF!</definedName>
    <definedName name="SHARED_FORMULA_14_16_14_16_0">#REF!-#REF!</definedName>
    <definedName name="SHARED_FORMULA_15_19_15_19_3" localSheetId="0">#REF!+#REF!</definedName>
    <definedName name="SHARED_FORMULA_15_19_15_19_3">#REF!+#REF!</definedName>
    <definedName name="SHARED_FORMULA_15_21_15_21_3" localSheetId="0">#REF!+#REF!</definedName>
    <definedName name="SHARED_FORMULA_15_21_15_21_3">#REF!+#REF!</definedName>
    <definedName name="SHARED_FORMULA_15_23_15_23_3" localSheetId="0">#REF!+#REF!</definedName>
    <definedName name="SHARED_FORMULA_15_23_15_23_3">#REF!+#REF!</definedName>
    <definedName name="SHARED_FORMULA_15_25_15_25_3" localSheetId="0">#REF!+#REF!</definedName>
    <definedName name="SHARED_FORMULA_15_25_15_25_3">#REF!+#REF!</definedName>
    <definedName name="SHARED_FORMULA_15_27_15_27_3" localSheetId="0">#REF!+#REF!</definedName>
    <definedName name="SHARED_FORMULA_15_27_15_27_3">#REF!+#REF!</definedName>
    <definedName name="SHARED_FORMULA_15_29_15_29_3" localSheetId="0">#REF!+#REF!</definedName>
    <definedName name="SHARED_FORMULA_15_29_15_29_3">#REF!+#REF!</definedName>
    <definedName name="SHARED_FORMULA_15_31_15_31_3" localSheetId="0">#REF!+#REF!</definedName>
    <definedName name="SHARED_FORMULA_15_31_15_31_3">#REF!+#REF!</definedName>
    <definedName name="SHARED_FORMULA_15_33_15_33_3" localSheetId="0">#REF!+#REF!</definedName>
    <definedName name="SHARED_FORMULA_15_33_15_33_3">#REF!+#REF!</definedName>
    <definedName name="SHARED_FORMULA_15_35_15_35_3" localSheetId="0">#REF!+#REF!</definedName>
    <definedName name="SHARED_FORMULA_15_35_15_35_3">#REF!+#REF!</definedName>
    <definedName name="SHARED_FORMULA_15_37_15_37_3" localSheetId="0">#REF!+#REF!</definedName>
    <definedName name="SHARED_FORMULA_15_37_15_37_3">#REF!+#REF!</definedName>
    <definedName name="SHARED_FORMULA_15_39_15_39_3" localSheetId="0">#REF!+#REF!</definedName>
    <definedName name="SHARED_FORMULA_15_39_15_39_3">#REF!+#REF!</definedName>
    <definedName name="SHARED_FORMULA_15_41_15_41_3" localSheetId="0">#REF!+#REF!</definedName>
    <definedName name="SHARED_FORMULA_15_41_15_41_3">#REF!+#REF!</definedName>
    <definedName name="SHARED_FORMULA_15_43_15_43_3" localSheetId="0">#REF!+#REF!</definedName>
    <definedName name="SHARED_FORMULA_15_43_15_43_3">#REF!+#REF!</definedName>
    <definedName name="SHARED_FORMULA_15_45_15_45_3" localSheetId="0">#REF!+#REF!</definedName>
    <definedName name="SHARED_FORMULA_15_45_15_45_3">#REF!+#REF!</definedName>
    <definedName name="SHARED_FORMULA_15_47_15_47_3" localSheetId="0">#REF!+#REF!</definedName>
    <definedName name="SHARED_FORMULA_15_47_15_47_3">#REF!+#REF!</definedName>
    <definedName name="SHARED_FORMULA_15_49_15_49_3" localSheetId="0">#REF!+#REF!</definedName>
    <definedName name="SHARED_FORMULA_15_49_15_49_3">#REF!+#REF!</definedName>
    <definedName name="SHARED_FORMULA_15_51_15_51_3" localSheetId="0">#REF!+#REF!</definedName>
    <definedName name="SHARED_FORMULA_15_51_15_51_3">#REF!+#REF!</definedName>
    <definedName name="SHARED_FORMULA_15_53_15_53_3" localSheetId="0">#REF!+#REF!</definedName>
    <definedName name="SHARED_FORMULA_15_53_15_53_3">#REF!+#REF!</definedName>
    <definedName name="SHARED_FORMULA_15_55_15_55_3" localSheetId="0">#REF!+#REF!</definedName>
    <definedName name="SHARED_FORMULA_15_55_15_55_3">#REF!+#REF!</definedName>
    <definedName name="SHARED_FORMULA_15_57_15_57_3" localSheetId="0">#REF!+#REF!</definedName>
    <definedName name="SHARED_FORMULA_15_57_15_57_3">#REF!+#REF!</definedName>
    <definedName name="SHARED_FORMULA_15_63_15_63_3" localSheetId="0">#REF!+#REF!</definedName>
    <definedName name="SHARED_FORMULA_15_63_15_63_3">#REF!+#REF!</definedName>
    <definedName name="SHARED_FORMULA_15_65_15_65_3" localSheetId="0">#REF!+#REF!</definedName>
    <definedName name="SHARED_FORMULA_15_65_15_65_3">#REF!+#REF!</definedName>
    <definedName name="SHARED_FORMULA_15_71_15_71_2" localSheetId="0">#REF!+#REF!</definedName>
    <definedName name="SHARED_FORMULA_15_71_15_71_2">#REF!+#REF!</definedName>
    <definedName name="SHARED_FORMULA_15_73_15_73_2" localSheetId="0">#REF!+#REF!</definedName>
    <definedName name="SHARED_FORMULA_15_73_15_73_2">#REF!+#REF!</definedName>
    <definedName name="SHARED_FORMULA_17_16_17_16_0" localSheetId="0">#REF!/#REF!</definedName>
    <definedName name="SHARED_FORMULA_17_16_17_16_0">#REF!/#REF!</definedName>
    <definedName name="SHARED_FORMULA_18_15_18_15_1" localSheetId="0">#REF!+#REF!</definedName>
    <definedName name="SHARED_FORMULA_18_15_18_15_1">#REF!+#REF!</definedName>
    <definedName name="SHARED_FORMULA_20_22_20_22_0" localSheetId="0">#REF!/#REF!</definedName>
    <definedName name="SHARED_FORMULA_20_22_20_22_0">#REF!/#REF!</definedName>
    <definedName name="SHARED_FORMULA_21_20_21_20_0" localSheetId="0">#REF!*#REF!</definedName>
    <definedName name="SHARED_FORMULA_21_20_21_20_0">#REF!*#REF!</definedName>
    <definedName name="SHARED_FORMULA_22_15_22_15_1" localSheetId="0">#REF!+#REF!</definedName>
    <definedName name="SHARED_FORMULA_22_15_22_15_1">#REF!+#REF!</definedName>
    <definedName name="SHARED_FORMULA_23_15_23_15_0" localSheetId="0">IF(#REF!&lt;&gt;0,1-#REF!,0)</definedName>
    <definedName name="SHARED_FORMULA_23_15_23_15_0">IF(#REF!&lt;&gt;0,1-#REF!,0)</definedName>
    <definedName name="SHARED_FORMULA_26_15_26_15_1" localSheetId="0">#REF!+#REF!</definedName>
    <definedName name="SHARED_FORMULA_26_15_26_15_1">#REF!+#REF!</definedName>
    <definedName name="SHARED_FORMULA_27_18_27_18_0" localSheetId="0">IF(#REF!=1,"ERRO - VALOR SUPERA LIMITE",IF(#REF!=1,"ERRO - VALOR INFERIOR AO ESTABELECIDO",""))</definedName>
    <definedName name="SHARED_FORMULA_27_18_27_18_0">IF(#REF!=1,"ERRO - VALOR SUPERA LIMITE",IF(#REF!=1,"ERRO - VALOR INFERIOR AO ESTABELECIDO",""))</definedName>
    <definedName name="SHARED_FORMULA_30_15_30_15_1" localSheetId="0">#REF!+#REF!</definedName>
    <definedName name="SHARED_FORMULA_30_15_30_15_1">#REF!+#REF!</definedName>
    <definedName name="SHARED_FORMULA_34_15_34_15_1" localSheetId="0">#REF!+#REF!</definedName>
    <definedName name="SHARED_FORMULA_34_15_34_15_1">#REF!+#REF!</definedName>
    <definedName name="SHARED_FORMULA_38_15_38_15_1" localSheetId="0">#REF!+#REF!</definedName>
    <definedName name="SHARED_FORMULA_38_15_38_15_1">#REF!+#REF!</definedName>
    <definedName name="SHARED_FORMULA_42_15_42_15_1" localSheetId="0">#REF!+#REF!</definedName>
    <definedName name="SHARED_FORMULA_42_15_42_15_1">#REF!+#REF!</definedName>
    <definedName name="SHARED_FORMULA_43_101_43_101_2" localSheetId="0">#REF!+#REF!</definedName>
    <definedName name="SHARED_FORMULA_43_101_43_101_2">#REF!+#REF!</definedName>
    <definedName name="SHARED_FORMULA_43_103_43_103_2" localSheetId="0">#REF!+#REF!</definedName>
    <definedName name="SHARED_FORMULA_43_103_43_103_2">#REF!+#REF!</definedName>
    <definedName name="SHARED_FORMULA_43_15_43_15_2" localSheetId="0">#REF!+#REF!</definedName>
    <definedName name="SHARED_FORMULA_43_15_43_15_2">#REF!+#REF!</definedName>
    <definedName name="SHARED_FORMULA_43_17_43_17_2" localSheetId="0">#REF!+#REF!</definedName>
    <definedName name="SHARED_FORMULA_43_17_43_17_2">#REF!+#REF!</definedName>
    <definedName name="SHARED_FORMULA_43_19_43_19_2" localSheetId="0">#REF!+#REF!</definedName>
    <definedName name="SHARED_FORMULA_43_19_43_19_2">#REF!+#REF!</definedName>
    <definedName name="SHARED_FORMULA_43_21_43_21_2" localSheetId="0">#REF!+#REF!</definedName>
    <definedName name="SHARED_FORMULA_43_21_43_21_2">#REF!+#REF!</definedName>
    <definedName name="SHARED_FORMULA_43_23_43_23_2" localSheetId="0">#REF!+#REF!</definedName>
    <definedName name="SHARED_FORMULA_43_23_43_23_2">#REF!+#REF!</definedName>
    <definedName name="SHARED_FORMULA_43_25_43_25_2" localSheetId="0">#REF!+#REF!</definedName>
    <definedName name="SHARED_FORMULA_43_25_43_25_2">#REF!+#REF!</definedName>
    <definedName name="SHARED_FORMULA_43_27_43_27_2" localSheetId="0">#REF!+#REF!</definedName>
    <definedName name="SHARED_FORMULA_43_27_43_27_2">#REF!+#REF!</definedName>
    <definedName name="SHARED_FORMULA_43_29_43_29_2" localSheetId="0">#REF!+#REF!</definedName>
    <definedName name="SHARED_FORMULA_43_29_43_29_2">#REF!+#REF!</definedName>
    <definedName name="SHARED_FORMULA_43_31_43_31_2" localSheetId="0">#REF!+#REF!</definedName>
    <definedName name="SHARED_FORMULA_43_31_43_31_2">#REF!+#REF!</definedName>
    <definedName name="SHARED_FORMULA_43_33_43_33_2" localSheetId="0">#REF!+#REF!</definedName>
    <definedName name="SHARED_FORMULA_43_33_43_33_2">#REF!+#REF!</definedName>
    <definedName name="SHARED_FORMULA_43_35_43_35_2" localSheetId="0">#REF!+#REF!</definedName>
    <definedName name="SHARED_FORMULA_43_35_43_35_2">#REF!+#REF!</definedName>
    <definedName name="SHARED_FORMULA_43_37_43_37_2" localSheetId="0">#REF!+#REF!</definedName>
    <definedName name="SHARED_FORMULA_43_37_43_37_2">#REF!+#REF!</definedName>
    <definedName name="SHARED_FORMULA_43_39_43_39_2" localSheetId="0">#REF!+#REF!</definedName>
    <definedName name="SHARED_FORMULA_43_39_43_39_2">#REF!+#REF!</definedName>
    <definedName name="SHARED_FORMULA_43_41_43_41_2" localSheetId="0">#REF!+#REF!</definedName>
    <definedName name="SHARED_FORMULA_43_41_43_41_2">#REF!+#REF!</definedName>
    <definedName name="SHARED_FORMULA_43_43_43_43_2" localSheetId="0">#REF!+#REF!</definedName>
    <definedName name="SHARED_FORMULA_43_43_43_43_2">#REF!+#REF!</definedName>
    <definedName name="SHARED_FORMULA_43_45_43_45_2" localSheetId="0">#REF!+#REF!</definedName>
    <definedName name="SHARED_FORMULA_43_45_43_45_2">#REF!+#REF!</definedName>
    <definedName name="SHARED_FORMULA_43_47_43_47_2" localSheetId="0">#REF!+#REF!</definedName>
    <definedName name="SHARED_FORMULA_43_47_43_47_2">#REF!+#REF!</definedName>
    <definedName name="SHARED_FORMULA_43_49_43_49_2" localSheetId="0">#REF!+#REF!</definedName>
    <definedName name="SHARED_FORMULA_43_49_43_49_2">#REF!+#REF!</definedName>
    <definedName name="SHARED_FORMULA_43_51_43_51_2" localSheetId="0">#REF!+#REF!</definedName>
    <definedName name="SHARED_FORMULA_43_51_43_51_2">#REF!+#REF!</definedName>
    <definedName name="SHARED_FORMULA_43_53_43_53_2" localSheetId="0">#REF!+#REF!</definedName>
    <definedName name="SHARED_FORMULA_43_53_43_53_2">#REF!+#REF!</definedName>
    <definedName name="SHARED_FORMULA_43_55_43_55_2" localSheetId="0">#REF!+#REF!</definedName>
    <definedName name="SHARED_FORMULA_43_55_43_55_2">#REF!+#REF!</definedName>
    <definedName name="SHARED_FORMULA_43_57_43_57_2" localSheetId="0">#REF!+#REF!</definedName>
    <definedName name="SHARED_FORMULA_43_57_43_57_2">#REF!+#REF!</definedName>
    <definedName name="SHARED_FORMULA_43_59_43_59_2" localSheetId="0">#REF!+#REF!</definedName>
    <definedName name="SHARED_FORMULA_43_59_43_59_2">#REF!+#REF!</definedName>
    <definedName name="SHARED_FORMULA_43_59_43_59_3" localSheetId="0">#REF!+#REF!</definedName>
    <definedName name="SHARED_FORMULA_43_59_43_59_3">#REF!+#REF!</definedName>
    <definedName name="SHARED_FORMULA_43_61_43_61_2" localSheetId="0">#REF!+#REF!</definedName>
    <definedName name="SHARED_FORMULA_43_61_43_61_2">#REF!+#REF!</definedName>
    <definedName name="SHARED_FORMULA_43_61_43_61_3" localSheetId="0">#REF!+#REF!</definedName>
    <definedName name="SHARED_FORMULA_43_61_43_61_3">#REF!+#REF!</definedName>
    <definedName name="SHARED_FORMULA_43_63_43_63_2" localSheetId="0">#REF!+#REF!</definedName>
    <definedName name="SHARED_FORMULA_43_63_43_63_2">#REF!+#REF!</definedName>
    <definedName name="SHARED_FORMULA_43_65_43_65_2" localSheetId="0">#REF!+#REF!</definedName>
    <definedName name="SHARED_FORMULA_43_65_43_65_2">#REF!+#REF!</definedName>
    <definedName name="SHARED_FORMULA_43_67_43_67_2" localSheetId="0">#REF!+#REF!</definedName>
    <definedName name="SHARED_FORMULA_43_67_43_67_2">#REF!+#REF!</definedName>
    <definedName name="SHARED_FORMULA_43_69_43_69_2" localSheetId="0">#REF!+#REF!</definedName>
    <definedName name="SHARED_FORMULA_43_69_43_69_2">#REF!+#REF!</definedName>
    <definedName name="SHARED_FORMULA_43_71_43_71_2" localSheetId="0">#REF!+#REF!</definedName>
    <definedName name="SHARED_FORMULA_43_71_43_71_2">#REF!+#REF!</definedName>
    <definedName name="SHARED_FORMULA_43_73_43_73_2" localSheetId="0">#REF!+#REF!</definedName>
    <definedName name="SHARED_FORMULA_43_73_43_73_2">#REF!+#REF!</definedName>
    <definedName name="SHARED_FORMULA_43_76_43_76_2" localSheetId="0">#REF!+#REF!</definedName>
    <definedName name="SHARED_FORMULA_43_76_43_76_2">#REF!+#REF!</definedName>
    <definedName name="SHARED_FORMULA_43_79_43_79_2" localSheetId="0">#REF!+#REF!</definedName>
    <definedName name="SHARED_FORMULA_43_79_43_79_2">#REF!+#REF!</definedName>
    <definedName name="SHARED_FORMULA_44_15_44_15_3" localSheetId="0">#REF!+#REF!</definedName>
    <definedName name="SHARED_FORMULA_44_15_44_15_3">#REF!+#REF!</definedName>
    <definedName name="SHARED_FORMULA_44_17_44_17_3" localSheetId="0">#REF!+#REF!</definedName>
    <definedName name="SHARED_FORMULA_44_17_44_17_3">#REF!+#REF!</definedName>
    <definedName name="SHARED_FORMULA_46_15_46_15_1" localSheetId="0">#REF!+#REF!</definedName>
    <definedName name="SHARED_FORMULA_46_15_46_15_1">#REF!+#REF!</definedName>
    <definedName name="SHARED_FORMULA_47_19_47_19_3" localSheetId="0">#REF!+#REF!</definedName>
    <definedName name="SHARED_FORMULA_47_19_47_19_3">#REF!+#REF!</definedName>
    <definedName name="SHARED_FORMULA_47_21_47_21_3" localSheetId="0">#REF!+#REF!</definedName>
    <definedName name="SHARED_FORMULA_47_21_47_21_3">#REF!+#REF!</definedName>
    <definedName name="SHARED_FORMULA_47_23_47_23_3" localSheetId="0">#REF!+#REF!</definedName>
    <definedName name="SHARED_FORMULA_47_23_47_23_3">#REF!+#REF!</definedName>
    <definedName name="SHARED_FORMULA_47_25_47_25_3" localSheetId="0">#REF!+#REF!</definedName>
    <definedName name="SHARED_FORMULA_47_25_47_25_3">#REF!+#REF!</definedName>
    <definedName name="SHARED_FORMULA_47_27_47_27_3" localSheetId="0">#REF!+#REF!</definedName>
    <definedName name="SHARED_FORMULA_47_27_47_27_3">#REF!+#REF!</definedName>
    <definedName name="SHARED_FORMULA_47_29_47_29_3" localSheetId="0">#REF!+#REF!</definedName>
    <definedName name="SHARED_FORMULA_47_29_47_29_3">#REF!+#REF!</definedName>
    <definedName name="SHARED_FORMULA_47_31_47_31_3" localSheetId="0">#REF!+#REF!</definedName>
    <definedName name="SHARED_FORMULA_47_31_47_31_3">#REF!+#REF!</definedName>
    <definedName name="SHARED_FORMULA_47_33_47_33_3" localSheetId="0">#REF!+#REF!</definedName>
    <definedName name="SHARED_FORMULA_47_33_47_33_3">#REF!+#REF!</definedName>
    <definedName name="SHARED_FORMULA_47_35_47_35_3" localSheetId="0">#REF!+#REF!</definedName>
    <definedName name="SHARED_FORMULA_47_35_47_35_3">#REF!+#REF!</definedName>
    <definedName name="SHARED_FORMULA_47_37_47_37_3" localSheetId="0">#REF!+#REF!</definedName>
    <definedName name="SHARED_FORMULA_47_37_47_37_3">#REF!+#REF!</definedName>
    <definedName name="SHARED_FORMULA_47_39_47_39_3" localSheetId="0">#REF!+#REF!</definedName>
    <definedName name="SHARED_FORMULA_47_39_47_39_3">#REF!+#REF!</definedName>
    <definedName name="SHARED_FORMULA_47_41_47_41_3" localSheetId="0">#REF!+#REF!</definedName>
    <definedName name="SHARED_FORMULA_47_41_47_41_3">#REF!+#REF!</definedName>
    <definedName name="SHARED_FORMULA_47_43_47_43_3" localSheetId="0">#REF!+#REF!</definedName>
    <definedName name="SHARED_FORMULA_47_43_47_43_3">#REF!+#REF!</definedName>
    <definedName name="SHARED_FORMULA_47_45_47_45_3" localSheetId="0">#REF!+#REF!</definedName>
    <definedName name="SHARED_FORMULA_47_45_47_45_3">#REF!+#REF!</definedName>
    <definedName name="SHARED_FORMULA_47_47_47_47_3" localSheetId="0">#REF!+#REF!</definedName>
    <definedName name="SHARED_FORMULA_47_47_47_47_3">#REF!+#REF!</definedName>
    <definedName name="SHARED_FORMULA_47_49_47_49_3" localSheetId="0">#REF!+#REF!</definedName>
    <definedName name="SHARED_FORMULA_47_49_47_49_3">#REF!+#REF!</definedName>
    <definedName name="SHARED_FORMULA_47_51_47_51_3" localSheetId="0">#REF!+#REF!</definedName>
    <definedName name="SHARED_FORMULA_47_51_47_51_3">#REF!+#REF!</definedName>
    <definedName name="SHARED_FORMULA_47_53_47_53_3" localSheetId="0">#REF!+#REF!</definedName>
    <definedName name="SHARED_FORMULA_47_53_47_53_3">#REF!+#REF!</definedName>
    <definedName name="SHARED_FORMULA_47_55_47_55_3" localSheetId="0">#REF!+#REF!</definedName>
    <definedName name="SHARED_FORMULA_47_55_47_55_3">#REF!+#REF!</definedName>
    <definedName name="SHARED_FORMULA_47_57_47_57_3" localSheetId="0">#REF!+#REF!</definedName>
    <definedName name="SHARED_FORMULA_47_57_47_57_3">#REF!+#REF!</definedName>
    <definedName name="SHARED_FORMULA_47_63_47_63_3" localSheetId="0">#REF!+#REF!</definedName>
    <definedName name="SHARED_FORMULA_47_63_47_63_3">#REF!+#REF!</definedName>
    <definedName name="SHARED_FORMULA_47_65_47_65_3" localSheetId="0">#REF!+#REF!</definedName>
    <definedName name="SHARED_FORMULA_47_65_47_65_3">#REF!+#REF!</definedName>
    <definedName name="SHARED_FORMULA_50_15_50_15_1" localSheetId="0">#REF!+#REF!</definedName>
    <definedName name="SHARED_FORMULA_50_15_50_15_1">#REF!+#REF!</definedName>
    <definedName name="SHARED_FORMULA_54_15_54_15_1" localSheetId="0">#REF!+#REF!</definedName>
    <definedName name="SHARED_FORMULA_54_15_54_15_1">#REF!+#REF!</definedName>
    <definedName name="SHARED_FORMULA_58_15_58_15_1" localSheetId="0">#REF!+#REF!</definedName>
    <definedName name="SHARED_FORMULA_58_15_58_15_1">#REF!+#REF!</definedName>
    <definedName name="SHARED_FORMULA_6_15_6_15_1" localSheetId="0">IF(#REF!=0,0,#REF!/#REF!)</definedName>
    <definedName name="SHARED_FORMULA_6_15_6_15_1">IF(#REF!=0,0,#REF!/#REF!)</definedName>
    <definedName name="SHARED_FORMULA_62_15_62_15_1" localSheetId="0">#REF!+#REF!</definedName>
    <definedName name="SHARED_FORMULA_62_15_62_15_1">#REF!+#REF!</definedName>
    <definedName name="SHARED_FORMULA_66_15_66_15_1" localSheetId="0">#REF!+#REF!</definedName>
    <definedName name="SHARED_FORMULA_66_15_66_15_1">#REF!+#REF!</definedName>
    <definedName name="SHARED_FORMULA_70_15_70_15_1" localSheetId="0">#REF!+#REF!</definedName>
    <definedName name="SHARED_FORMULA_70_15_70_15_1">#REF!+#REF!</definedName>
    <definedName name="SHARED_FORMULA_74_15_74_15_1" localSheetId="0">#REF!+#REF!</definedName>
    <definedName name="SHARED_FORMULA_74_15_74_15_1">#REF!+#REF!</definedName>
    <definedName name="SHARED_FORMULA_75_101_75_101_2" localSheetId="0">#REF!+#REF!</definedName>
    <definedName name="SHARED_FORMULA_75_101_75_101_2">#REF!+#REF!</definedName>
    <definedName name="SHARED_FORMULA_75_103_75_103_2" localSheetId="0">#REF!+#REF!</definedName>
    <definedName name="SHARED_FORMULA_75_103_75_103_2">#REF!+#REF!</definedName>
    <definedName name="SHARED_FORMULA_75_15_75_15_2" localSheetId="0">#REF!+#REF!</definedName>
    <definedName name="SHARED_FORMULA_75_15_75_15_2">#REF!+#REF!</definedName>
    <definedName name="SHARED_FORMULA_75_17_75_17_2" localSheetId="0">#REF!+#REF!</definedName>
    <definedName name="SHARED_FORMULA_75_17_75_17_2">#REF!+#REF!</definedName>
    <definedName name="SHARED_FORMULA_75_19_75_19_2" localSheetId="0">#REF!+#REF!</definedName>
    <definedName name="SHARED_FORMULA_75_19_75_19_2">#REF!+#REF!</definedName>
    <definedName name="SHARED_FORMULA_75_21_75_21_2" localSheetId="0">#REF!+#REF!</definedName>
    <definedName name="SHARED_FORMULA_75_21_75_21_2">#REF!+#REF!</definedName>
    <definedName name="SHARED_FORMULA_75_23_75_23_2" localSheetId="0">#REF!+#REF!</definedName>
    <definedName name="SHARED_FORMULA_75_23_75_23_2">#REF!+#REF!</definedName>
    <definedName name="SHARED_FORMULA_75_25_75_25_2" localSheetId="0">#REF!+#REF!</definedName>
    <definedName name="SHARED_FORMULA_75_25_75_25_2">#REF!+#REF!</definedName>
    <definedName name="SHARED_FORMULA_75_27_75_27_2" localSheetId="0">#REF!+#REF!</definedName>
    <definedName name="SHARED_FORMULA_75_27_75_27_2">#REF!+#REF!</definedName>
    <definedName name="SHARED_FORMULA_75_29_75_29_2" localSheetId="0">#REF!+#REF!</definedName>
    <definedName name="SHARED_FORMULA_75_29_75_29_2">#REF!+#REF!</definedName>
    <definedName name="SHARED_FORMULA_75_31_75_31_2" localSheetId="0">#REF!+#REF!</definedName>
    <definedName name="SHARED_FORMULA_75_31_75_31_2">#REF!+#REF!</definedName>
    <definedName name="SHARED_FORMULA_75_33_75_33_2" localSheetId="0">#REF!+#REF!</definedName>
    <definedName name="SHARED_FORMULA_75_33_75_33_2">#REF!+#REF!</definedName>
    <definedName name="SHARED_FORMULA_75_35_75_35_2" localSheetId="0">#REF!+#REF!</definedName>
    <definedName name="SHARED_FORMULA_75_35_75_35_2">#REF!+#REF!</definedName>
    <definedName name="SHARED_FORMULA_75_37_75_37_2" localSheetId="0">#REF!+#REF!</definedName>
    <definedName name="SHARED_FORMULA_75_37_75_37_2">#REF!+#REF!</definedName>
    <definedName name="SHARED_FORMULA_75_39_75_39_2" localSheetId="0">#REF!+#REF!</definedName>
    <definedName name="SHARED_FORMULA_75_39_75_39_2">#REF!+#REF!</definedName>
    <definedName name="SHARED_FORMULA_75_41_75_41_2" localSheetId="0">#REF!+#REF!</definedName>
    <definedName name="SHARED_FORMULA_75_41_75_41_2">#REF!+#REF!</definedName>
    <definedName name="SHARED_FORMULA_75_43_75_43_2" localSheetId="0">#REF!+#REF!</definedName>
    <definedName name="SHARED_FORMULA_75_43_75_43_2">#REF!+#REF!</definedName>
    <definedName name="SHARED_FORMULA_75_45_75_45_2" localSheetId="0">#REF!+#REF!</definedName>
    <definedName name="SHARED_FORMULA_75_45_75_45_2">#REF!+#REF!</definedName>
    <definedName name="SHARED_FORMULA_75_47_75_47_2" localSheetId="0">#REF!+#REF!</definedName>
    <definedName name="SHARED_FORMULA_75_47_75_47_2">#REF!+#REF!</definedName>
    <definedName name="SHARED_FORMULA_75_49_75_49_2" localSheetId="0">#REF!+#REF!</definedName>
    <definedName name="SHARED_FORMULA_75_49_75_49_2">#REF!+#REF!</definedName>
    <definedName name="SHARED_FORMULA_75_51_75_51_2" localSheetId="0">#REF!+#REF!</definedName>
    <definedName name="SHARED_FORMULA_75_51_75_51_2">#REF!+#REF!</definedName>
    <definedName name="SHARED_FORMULA_75_53_75_53_2" localSheetId="0">#REF!+#REF!</definedName>
    <definedName name="SHARED_FORMULA_75_53_75_53_2">#REF!+#REF!</definedName>
    <definedName name="SHARED_FORMULA_75_55_75_55_2" localSheetId="0">#REF!+#REF!</definedName>
    <definedName name="SHARED_FORMULA_75_55_75_55_2">#REF!+#REF!</definedName>
    <definedName name="SHARED_FORMULA_75_57_75_57_2" localSheetId="0">#REF!+#REF!</definedName>
    <definedName name="SHARED_FORMULA_75_57_75_57_2">#REF!+#REF!</definedName>
    <definedName name="SHARED_FORMULA_75_59_75_59_2" localSheetId="0">#REF!+#REF!</definedName>
    <definedName name="SHARED_FORMULA_75_59_75_59_2">#REF!+#REF!</definedName>
    <definedName name="SHARED_FORMULA_75_59_75_59_3" localSheetId="0">#REF!+#REF!</definedName>
    <definedName name="SHARED_FORMULA_75_59_75_59_3">#REF!+#REF!</definedName>
    <definedName name="SHARED_FORMULA_75_61_75_61_2" localSheetId="0">#REF!+#REF!</definedName>
    <definedName name="SHARED_FORMULA_75_61_75_61_2">#REF!+#REF!</definedName>
    <definedName name="SHARED_FORMULA_75_61_75_61_3" localSheetId="0">#REF!+#REF!</definedName>
    <definedName name="SHARED_FORMULA_75_61_75_61_3">#REF!+#REF!</definedName>
    <definedName name="SHARED_FORMULA_75_63_75_63_2" localSheetId="0">#REF!+#REF!</definedName>
    <definedName name="SHARED_FORMULA_75_63_75_63_2">#REF!+#REF!</definedName>
    <definedName name="SHARED_FORMULA_75_65_75_65_2" localSheetId="0">#REF!+#REF!</definedName>
    <definedName name="SHARED_FORMULA_75_65_75_65_2">#REF!+#REF!</definedName>
    <definedName name="SHARED_FORMULA_75_67_75_67_2" localSheetId="0">#REF!+#REF!</definedName>
    <definedName name="SHARED_FORMULA_75_67_75_67_2">#REF!+#REF!</definedName>
    <definedName name="SHARED_FORMULA_75_69_75_69_2" localSheetId="0">#REF!+#REF!</definedName>
    <definedName name="SHARED_FORMULA_75_69_75_69_2">#REF!+#REF!</definedName>
    <definedName name="SHARED_FORMULA_75_71_75_71_2" localSheetId="0">#REF!+#REF!</definedName>
    <definedName name="SHARED_FORMULA_75_71_75_71_2">#REF!+#REF!</definedName>
    <definedName name="SHARED_FORMULA_75_73_75_73_2" localSheetId="0">#REF!+#REF!</definedName>
    <definedName name="SHARED_FORMULA_75_73_75_73_2">#REF!+#REF!</definedName>
    <definedName name="SHARED_FORMULA_75_76_75_76_2" localSheetId="0">#REF!+#REF!</definedName>
    <definedName name="SHARED_FORMULA_75_76_75_76_2">#REF!+#REF!</definedName>
    <definedName name="SHARED_FORMULA_75_79_75_79_2" localSheetId="0">#REF!+#REF!</definedName>
    <definedName name="SHARED_FORMULA_75_79_75_79_2">#REF!+#REF!</definedName>
    <definedName name="SHARED_FORMULA_76_15_76_15_3" localSheetId="0">#REF!+#REF!</definedName>
    <definedName name="SHARED_FORMULA_76_15_76_15_3">#REF!+#REF!</definedName>
    <definedName name="SHARED_FORMULA_76_17_76_17_3" localSheetId="0">#REF!+#REF!</definedName>
    <definedName name="SHARED_FORMULA_76_17_76_17_3">#REF!+#REF!</definedName>
    <definedName name="SHARED_FORMULA_78_15_78_15_1" localSheetId="0">#REF!+#REF!</definedName>
    <definedName name="SHARED_FORMULA_78_15_78_15_1">#REF!+#REF!</definedName>
    <definedName name="SHARED_FORMULA_79_19_79_19_3" localSheetId="0">#REF!+#REF!</definedName>
    <definedName name="SHARED_FORMULA_79_19_79_19_3">#REF!+#REF!</definedName>
    <definedName name="SHARED_FORMULA_79_21_79_21_3" localSheetId="0">#REF!+#REF!</definedName>
    <definedName name="SHARED_FORMULA_79_21_79_21_3">#REF!+#REF!</definedName>
    <definedName name="SHARED_FORMULA_79_23_79_23_3" localSheetId="0">#REF!+#REF!</definedName>
    <definedName name="SHARED_FORMULA_79_23_79_23_3">#REF!+#REF!</definedName>
    <definedName name="SHARED_FORMULA_79_25_79_25_3" localSheetId="0">#REF!+#REF!</definedName>
    <definedName name="SHARED_FORMULA_79_25_79_25_3">#REF!+#REF!</definedName>
    <definedName name="SHARED_FORMULA_79_27_79_27_3" localSheetId="0">#REF!+#REF!</definedName>
    <definedName name="SHARED_FORMULA_79_27_79_27_3">#REF!+#REF!</definedName>
    <definedName name="SHARED_FORMULA_79_29_79_29_3" localSheetId="0">#REF!+#REF!</definedName>
    <definedName name="SHARED_FORMULA_79_29_79_29_3">#REF!+#REF!</definedName>
    <definedName name="SHARED_FORMULA_79_31_79_31_3" localSheetId="0">#REF!+#REF!</definedName>
    <definedName name="SHARED_FORMULA_79_31_79_31_3">#REF!+#REF!</definedName>
    <definedName name="SHARED_FORMULA_79_33_79_33_3" localSheetId="0">#REF!+#REF!</definedName>
    <definedName name="SHARED_FORMULA_79_33_79_33_3">#REF!+#REF!</definedName>
    <definedName name="SHARED_FORMULA_79_35_79_35_3" localSheetId="0">#REF!+#REF!</definedName>
    <definedName name="SHARED_FORMULA_79_35_79_35_3">#REF!+#REF!</definedName>
    <definedName name="SHARED_FORMULA_79_37_79_37_3" localSheetId="0">#REF!+#REF!</definedName>
    <definedName name="SHARED_FORMULA_79_37_79_37_3">#REF!+#REF!</definedName>
    <definedName name="SHARED_FORMULA_79_39_79_39_3" localSheetId="0">#REF!+#REF!</definedName>
    <definedName name="SHARED_FORMULA_79_39_79_39_3">#REF!+#REF!</definedName>
    <definedName name="SHARED_FORMULA_79_41_79_41_3" localSheetId="0">#REF!+#REF!</definedName>
    <definedName name="SHARED_FORMULA_79_41_79_41_3">#REF!+#REF!</definedName>
    <definedName name="SHARED_FORMULA_79_43_79_43_3" localSheetId="0">#REF!+#REF!</definedName>
    <definedName name="SHARED_FORMULA_79_43_79_43_3">#REF!+#REF!</definedName>
    <definedName name="SHARED_FORMULA_79_45_79_45_3" localSheetId="0">#REF!+#REF!</definedName>
    <definedName name="SHARED_FORMULA_79_45_79_45_3">#REF!+#REF!</definedName>
    <definedName name="SHARED_FORMULA_79_47_79_47_3" localSheetId="0">#REF!+#REF!</definedName>
    <definedName name="SHARED_FORMULA_79_47_79_47_3">#REF!+#REF!</definedName>
    <definedName name="SHARED_FORMULA_79_49_79_49_3" localSheetId="0">#REF!+#REF!</definedName>
    <definedName name="SHARED_FORMULA_79_49_79_49_3">#REF!+#REF!</definedName>
    <definedName name="SHARED_FORMULA_79_51_79_51_3" localSheetId="0">#REF!+#REF!</definedName>
    <definedName name="SHARED_FORMULA_79_51_79_51_3">#REF!+#REF!</definedName>
    <definedName name="SHARED_FORMULA_79_53_79_53_3" localSheetId="0">#REF!+#REF!</definedName>
    <definedName name="SHARED_FORMULA_79_53_79_53_3">#REF!+#REF!</definedName>
    <definedName name="SHARED_FORMULA_79_55_79_55_3" localSheetId="0">#REF!+#REF!</definedName>
    <definedName name="SHARED_FORMULA_79_55_79_55_3">#REF!+#REF!</definedName>
    <definedName name="SHARED_FORMULA_79_57_79_57_3" localSheetId="0">#REF!+#REF!</definedName>
    <definedName name="SHARED_FORMULA_79_57_79_57_3">#REF!+#REF!</definedName>
    <definedName name="SHARED_FORMULA_79_63_79_63_3" localSheetId="0">#REF!+#REF!</definedName>
    <definedName name="SHARED_FORMULA_79_63_79_63_3">#REF!+#REF!</definedName>
    <definedName name="SHARED_FORMULA_79_65_79_65_3" localSheetId="0">#REF!+#REF!</definedName>
    <definedName name="SHARED_FORMULA_79_65_79_65_3">#REF!+#REF!</definedName>
    <definedName name="SHARED_FORMULA_82_15_82_15_1" localSheetId="0">#REF!+#REF!</definedName>
    <definedName name="SHARED_FORMULA_82_15_82_15_1">#REF!+#REF!</definedName>
    <definedName name="SHARED_FORMULA_86_15_86_15_1" localSheetId="0">#REF!+#REF!</definedName>
    <definedName name="SHARED_FORMULA_86_15_86_15_1">#REF!+#REF!</definedName>
    <definedName name="SHARED_FORMULA_90_15_90_15_1" localSheetId="0">#REF!+#REF!</definedName>
    <definedName name="SHARED_FORMULA_90_15_90_15_1">#REF!+#REF!</definedName>
    <definedName name="SHARED_FORMULA_94_15_94_15_1" localSheetId="0">#REF!+#REF!</definedName>
    <definedName name="SHARED_FORMULA_94_15_94_15_1">#REF!+#REF!</definedName>
    <definedName name="SHARED_FORMULA_98_15_98_15_1" localSheetId="0">#REF!+#REF!</definedName>
    <definedName name="SHARED_FORMULA_98_15_98_15_1">#REF!+#REF!</definedName>
    <definedName name="SIGLA_UF">#N/A</definedName>
    <definedName name="simulação">[43]Parametros!$J$1:$J$3</definedName>
    <definedName name="sin">#REF!</definedName>
    <definedName name="SLD.000.C.0.00.0000.00.00.11201010035">200</definedName>
    <definedName name="SLD.000.C.0.00.0000.00.00.11306010019">90.63</definedName>
    <definedName name="SLD.000.C.0.00.0000.00.00.11306010031">13002</definedName>
    <definedName name="SLD.000.C.0.00.0000.00.00.11306010034">679.5</definedName>
    <definedName name="SLD.000.C.0.00.0000.00.00.11306010036">22315.38999999</definedName>
    <definedName name="SLD.000.C.0.00.0000.00.00.117">533634.32999992</definedName>
    <definedName name="SLD.000.C.0.00.0000.00.00.121">31439885.269989</definedName>
    <definedName name="SLD.000.C.0.00.0000.00.00.12301">997253.47000027</definedName>
    <definedName name="SLD.000.C.0.00.0000.00.00.131">0</definedName>
    <definedName name="SLD.000.C.0.00.0000.00.00.211">73815519.2800293</definedName>
    <definedName name="SLD.000.C.0.00.0000.00.00.2110202">10881502.85</definedName>
    <definedName name="SLD.000.C.0.00.0000.00.00.2110203">55226637.2899999</definedName>
    <definedName name="SLD.000.C.0.00.0000.00.00.2110302">28386509.52</definedName>
    <definedName name="SLD.000.C.0.00.0000.00.00.212">88033.35000002</definedName>
    <definedName name="SLD.000.C.0.00.0000.00.00.216">634076.36999989</definedName>
    <definedName name="SLD.000.C.0.00.0000.00.00.217">17315355.6300048</definedName>
    <definedName name="SLD.000.C.0.00.0000.00.00.21704010001">16653.00999999</definedName>
    <definedName name="SLD.000.C.0.00.0000.00.00.21704010003">0</definedName>
    <definedName name="SLD.000.C.0.00.0000.00.00.219">3513721.00999832</definedName>
    <definedName name="SLD.000.C.0.00.0000.00.00.221">290102726.669921</definedName>
    <definedName name="SLD.000.C.0.00.0000.00.00.2210202">19016801.05</definedName>
    <definedName name="SLD.000.C.0.00.0000.00.00.2210203">149251446.629999</definedName>
    <definedName name="SLD.000.C.0.00.0000.00.00.2210302">105877571.47</definedName>
    <definedName name="SLD.000.C.0.00.0000.00.00.222">21139278.8200073</definedName>
    <definedName name="SLD.000.C.0.00.0000.00.00.22201010001">6164913.85</definedName>
    <definedName name="SLD.000.C.0.00.0000.00.00.241">129974445.70996</definedName>
    <definedName name="SLD.000.C.0.00.0000.00.00.24101">129974445.70996</definedName>
    <definedName name="SLD.000.C.0.00.0000.00.00.244">2180449.56999969</definedName>
    <definedName name="SLD.000.C.0.00.0000.00.00.24501">18114451.8699951</definedName>
    <definedName name="SLD.000.C.0.00.0000.00.00.31">290217002.200195</definedName>
    <definedName name="SLD.000.C.0.00.0000.00.00.311">179585641.580078</definedName>
    <definedName name="SLD.000.C.0.00.0000.00.00.312">4954140.23999786</definedName>
    <definedName name="SLD.000.C.0.00.0000.00.00.32">-21064440.0299987</definedName>
    <definedName name="SLD.000.C.0.00.0000.00.00.34">363001.90999985</definedName>
    <definedName name="SLD.000.C.0.00.0000.00.00.41">-155587260.75</definedName>
    <definedName name="SLD.000.C.0.00.0000.00.00.42">-25368197.2900085</definedName>
    <definedName name="SLD.000.C.0.00.0000.00.00.44">-5557702.52999878</definedName>
    <definedName name="SLD.000.C.0.00.0000.00.00.4410101">-12315505.6900024</definedName>
    <definedName name="SLD.000.C.0.00.0000.00.00.44101010019">-2444251.44</definedName>
    <definedName name="SLD.000.C.0.00.0000.00.00.4410102">-21328703.7200012</definedName>
    <definedName name="SLD.000.C.0.00.0000.00.00.44101020008">-44908351.0199999</definedName>
    <definedName name="SLD.000.C.0.00.0000.00.00.45">-133099.42000008</definedName>
    <definedName name="SLD.000.C.0.00.0000.00.00.47101010001">-4710636.20999908</definedName>
    <definedName name="SLD.000.C.0.00.0000.00.00.47101010002">-1201172.17000008</definedName>
    <definedName name="SLD.000.C.0.00.0000.00.00.D1010">17989327</definedName>
    <definedName name="SLD.000.C.0.00.0000.00.00.D1011">9804813.5</definedName>
    <definedName name="SLD.000.C.0.00.0000.00.00.D1012">1992874.98999977</definedName>
    <definedName name="SLD.000.C.0.00.0000.00.00.D1013">7966124.47000122</definedName>
    <definedName name="SLD.000.C.0.00.0000.00.00.D1014">98873.1400001</definedName>
    <definedName name="SLD.000.C.0.00.0000.00.00.D1015">498771725.940429</definedName>
    <definedName name="SLD.000.C.0.00.0000.00.00.D1016">3861816.84998322</definedName>
    <definedName name="SLD.000.C.0.00.0000.00.00.D1017">6518375.77999878</definedName>
    <definedName name="SLD.000.C.0.00.0000.00.00.D1018">30428702.3901367</definedName>
    <definedName name="SLD.000.C.0.00.0000.00.00.D1025">-45744891.0900268</definedName>
    <definedName name="SLD.000.C.0.00.0000.00.00.D1026">-13650979.5200805</definedName>
    <definedName name="SLD.000.C.0.00.0000.00.00.D1030">-18147550.3200073</definedName>
    <definedName name="SLD.000.C.0.00.0000.00.00.D1074">3439383.08001709</definedName>
    <definedName name="SLD.000.C.0.00.0000.00.00.D1075">-7966124.47000122</definedName>
    <definedName name="SLD.000.C.0.00.0000.00.00.D1076">20221665.6099853</definedName>
    <definedName name="SLD.000.C.0.00.0000.00.00.D1093">1009504.21000004</definedName>
    <definedName name="SLD.000.C.0.00.0000.00.00.D1094">2896500.96999741</definedName>
    <definedName name="SLD.000.C.0.00.0000.00.00.D1155">25936.66999999</definedName>
    <definedName name="SLD.000.C.0.00.0000.00.00.D997">5050971.46000671</definedName>
    <definedName name="SLD.000.C.0.00.0000.00.00.DCRECEBER">1089681.6099987</definedName>
    <definedName name="SLD.000.C.0.00.0000.00.01.11306010036">22</definedName>
    <definedName name="SLD.000.C.0.00.0000.00.01.117">1001</definedName>
    <definedName name="SLD.000.C.0.00.0000.00.01.121">30082</definedName>
    <definedName name="SLD.000.C.0.00.0000.00.01.12301">997</definedName>
    <definedName name="SLD.000.C.0.00.0000.00.01.211">73607</definedName>
    <definedName name="SLD.000.C.0.00.0000.00.01.212">220</definedName>
    <definedName name="SLD.000.C.0.00.0000.00.01.216">555</definedName>
    <definedName name="SLD.000.C.0.00.0000.00.01.217">22702</definedName>
    <definedName name="SLD.000.C.0.00.0000.00.01.219">3514</definedName>
    <definedName name="SLD.000.C.0.00.0000.00.01.221">307226</definedName>
    <definedName name="SLD.000.C.0.00.0000.00.01.222">12514</definedName>
    <definedName name="SLD.000.C.0.00.0000.00.01.241">129974</definedName>
    <definedName name="SLD.000.C.0.00.0000.00.01.244">2180</definedName>
    <definedName name="SLD.000.C.0.00.0000.00.01.24501">18114</definedName>
    <definedName name="SLD.000.C.0.00.0000.00.01.D1010">14735</definedName>
    <definedName name="SLD.000.C.0.00.0000.00.01.D1011">36890</definedName>
    <definedName name="SLD.000.C.0.00.0000.00.01.D1012">1296</definedName>
    <definedName name="SLD.000.C.0.00.0000.00.01.D1013">8253</definedName>
    <definedName name="SLD.000.C.0.00.0000.00.01.D1014">99</definedName>
    <definedName name="SLD.000.C.0.00.0000.00.01.D1015">487300</definedName>
    <definedName name="SLD.000.C.0.00.0000.00.01.D1016">6062</definedName>
    <definedName name="SLD.000.C.0.00.0000.00.01.D1017">5130</definedName>
    <definedName name="SLD.000.C.0.00.0000.00.01.D1018">30429</definedName>
    <definedName name="SLD.000.C.0.00.0000.00.01.DCRECEBER">610</definedName>
    <definedName name="SLD.000.C.0.00.1999.00.00.117">386309.42000008</definedName>
    <definedName name="SLD.000.C.0.00.1999.00.00.121">32120074.2799987</definedName>
    <definedName name="SLD.000.C.0.00.1999.00.00.131">90000</definedName>
    <definedName name="SLD.000.C.0.00.1999.00.00.211">71813107.4799804</definedName>
    <definedName name="SLD.000.C.0.00.1999.00.00.212">988466.92000008</definedName>
    <definedName name="SLD.000.C.0.00.1999.00.00.217">30737899.1099853</definedName>
    <definedName name="SLD.000.C.0.00.1999.00.00.221">321088959</definedName>
    <definedName name="SLD.000.C.0.00.1999.00.00.222">12513945.7100067</definedName>
    <definedName name="SLD.000.C.0.00.1999.00.00.241">129974445.70996</definedName>
    <definedName name="SLD.000.C.0.00.1999.00.00.244">2180449.56999969</definedName>
    <definedName name="SLD.000.C.0.00.1999.00.00.31">244637695.850097</definedName>
    <definedName name="SLD.000.C.0.00.1999.00.00.32">-7509368.30000305</definedName>
    <definedName name="SLD.000.C.0.00.1999.00.00.34">14624027.0099945</definedName>
    <definedName name="SLD.000.C.0.00.1999.00.00.41">-137984469.360107</definedName>
    <definedName name="SLD.000.C.0.00.1999.00.00.42">-18822323.7999877</definedName>
    <definedName name="SLD.000.C.0.00.1999.00.00.45">1209821.75</definedName>
    <definedName name="SLD.000.C.0.00.1999.00.00.47101010001">6781028.15000153</definedName>
    <definedName name="SLD.000.C.0.00.1999.00.00.47101010002">1847856.37999916</definedName>
    <definedName name="SLD.000.C.0.00.1999.00.00.D1010">16016305.1600036</definedName>
    <definedName name="SLD.000.C.0.00.1999.00.00.D1011">25362635.7800293</definedName>
    <definedName name="SLD.000.C.0.00.1999.00.00.D1012">4699155.20999908</definedName>
    <definedName name="SLD.000.C.0.00.1999.00.00.D1013">8628884.52999878</definedName>
    <definedName name="SLD.000.C.0.00.1999.00.00.D1015">491398211.890625</definedName>
    <definedName name="SLD.000.C.0.00.1999.00.00.D1016">10463049.2499847</definedName>
    <definedName name="SLD.000.C.0.00.1999.00.00.D1017">2173749.31999969</definedName>
    <definedName name="SLD.000.C.0.00.1999.00.00.D1018">18114451.8701171</definedName>
    <definedName name="SLD.000.C.0.00.1999.00.00.D1025">-49193159.4400024</definedName>
    <definedName name="SLD.000.C.0.00.1999.00.00.D1026">-3587777.86999512</definedName>
    <definedName name="SLD.000.C.0.00.1999.00.00.D1030">-71352966.6400146</definedName>
    <definedName name="SLD.000.C.0.00.1999.00.00.D1074">-19349636.2700195</definedName>
    <definedName name="SLD.000.C.0.00.1999.00.00.D1075">-8628884.52999878</definedName>
    <definedName name="SLD.000.C.0.00.1999.00.00.D1076">77181160.7299804</definedName>
    <definedName name="SLD.000.C.0.00.1999.00.00.D1093">1255347.8599987</definedName>
    <definedName name="SLD.000.C.0.00.1999.00.00.D1094">1125951.77000046</definedName>
    <definedName name="SLD.000.C.0.00.1999.00.00.D997">52401126.4100341</definedName>
    <definedName name="SLD.000.C.0.00.1999.00.00.DCRECEBER">291453.08000183</definedName>
    <definedName name="SLD.000.C.0.00.2000.00.00.117">533634.32999992</definedName>
    <definedName name="SLD.000.C.0.00.2000.00.00.121">31439885.269989</definedName>
    <definedName name="SLD.000.C.0.00.2000.00.00.12301">1147792.02000046</definedName>
    <definedName name="SLD.000.C.0.00.2000.00.00.131">0</definedName>
    <definedName name="SLD.000.C.0.00.2000.00.00.211">73815519.2800293</definedName>
    <definedName name="SLD.000.C.0.00.2000.00.00.212">88033.35000002</definedName>
    <definedName name="SLD.000.C.0.00.2000.00.00.217">17315355.6300048</definedName>
    <definedName name="SLD.000.C.0.00.2000.00.00.221">290102726.669921</definedName>
    <definedName name="SLD.000.C.0.00.2000.00.00.222">21139278.8200073</definedName>
    <definedName name="SLD.000.C.0.00.2000.00.00.241">129974445.70996</definedName>
    <definedName name="SLD.000.C.0.00.2000.00.00.244">2180449.56999969</definedName>
    <definedName name="SLD.000.C.0.00.2000.00.00.31">290217002.200195</definedName>
    <definedName name="SLD.000.C.0.00.2000.00.00.311">67578450.3000488</definedName>
    <definedName name="SLD.000.C.0.00.2000.00.00.312">1710563.19000053</definedName>
    <definedName name="SLD.000.C.0.00.2000.00.00.32">-21064440.0299987</definedName>
    <definedName name="SLD.000.C.0.00.2000.00.00.34">7705475.12000275</definedName>
    <definedName name="SLD.000.C.0.00.2000.00.00.41">-155587260.75</definedName>
    <definedName name="SLD.000.C.0.00.2000.00.00.42">-25368197.2900085</definedName>
    <definedName name="SLD.000.C.0.00.2000.00.00.4410101">-12689636.2599945</definedName>
    <definedName name="SLD.000.C.0.00.2000.00.00.4410102">5623644.69000244</definedName>
    <definedName name="SLD.000.C.0.00.2000.00.00.45">-133099.42000008</definedName>
    <definedName name="SLD.000.C.0.00.2000.00.00.47101010001">-4710636.20999908</definedName>
    <definedName name="SLD.000.C.0.00.2000.00.00.47101010002">-1201172.17000008</definedName>
    <definedName name="SLD.000.C.0.00.2000.00.00.D1010">17989327</definedName>
    <definedName name="SLD.000.C.0.00.2000.00.00.D1011">9804813.5</definedName>
    <definedName name="SLD.000.C.0.00.2000.00.00.D1012">1992874.98999977</definedName>
    <definedName name="SLD.000.C.0.00.2000.00.00.D1013">7966124.47000122</definedName>
    <definedName name="SLD.000.C.0.00.2000.00.00.D1015">498771725.940429</definedName>
    <definedName name="SLD.000.C.0.00.2000.00.00.D1016">3861816.84998322</definedName>
    <definedName name="SLD.000.C.0.00.2000.00.00.D1017">6518375.77999878</definedName>
    <definedName name="SLD.000.C.0.00.2000.00.00.D1018">30428702.3901367</definedName>
    <definedName name="SLD.000.C.0.00.2000.00.00.D1025">-45744891.0900268</definedName>
    <definedName name="SLD.000.C.0.00.2000.00.00.D1026">-13650979.5200805</definedName>
    <definedName name="SLD.000.C.0.00.2000.00.00.D1030">-18147550.3200073</definedName>
    <definedName name="SLD.000.C.0.00.2000.00.00.D1093">1009504.21000004</definedName>
    <definedName name="SLD.000.C.0.00.2000.00.00.D1094">2896500.96999741</definedName>
    <definedName name="SLD.000.C.0.00.2000.00.00.D1155">19932.71000001</definedName>
    <definedName name="SLD.000.C.0.00.2000.00.00.DCRECEBER">1089681.6099987</definedName>
    <definedName name="SLD.000.C.0.00.2001.00.00.11306010034">679.5</definedName>
    <definedName name="SLD.000.C.0.00.2001.00.00.2110202">10881502.85</definedName>
    <definedName name="SLD.000.C.0.00.2001.00.00.2110203">55226637.2899999</definedName>
    <definedName name="SLD.000.C.0.00.2001.00.00.2110302">28386509.52</definedName>
    <definedName name="SLD.000.C.0.00.2001.00.00.2210202">19016801.05</definedName>
    <definedName name="SLD.000.C.0.00.2001.00.00.2210203">149251446.629999</definedName>
    <definedName name="SLD.000.C.0.00.2001.00.00.2210302">105877571.47</definedName>
    <definedName name="SLD.000.C.0.00.2001.00.00.22201010001">6164913.85</definedName>
    <definedName name="SLD.000.C.0.00.2001.00.00.44101010019">-2444251.44</definedName>
    <definedName name="SLD.000.C.0.00.2001.00.00.44101020008">-44908351.0199999</definedName>
    <definedName name="SLD.000.C.0.01.0000.00.00.34">363001.90999985</definedName>
    <definedName name="SLD.000.C.0.01.0000.00.00.44">-5557702.52999878</definedName>
    <definedName name="SLD.000.C.0.01.0000.00.00.D997">5050971.46000671</definedName>
    <definedName name="SLD.000.C.0.01.0000.00.01.11201010035">0</definedName>
    <definedName name="SLD.000.C.0.01.0000.00.01.11306010019">0</definedName>
    <definedName name="SLD.000.C.0.01.0000.00.01.11306010031">24</definedName>
    <definedName name="SLD.000.C.0.01.0000.00.01.117">1717</definedName>
    <definedName name="SLD.000.C.0.01.0000.00.01.121">31692</definedName>
    <definedName name="SLD.000.C.0.01.0000.00.01.131">0</definedName>
    <definedName name="SLD.000.C.0.01.0000.00.01.211">77172</definedName>
    <definedName name="SLD.000.C.0.01.0000.00.01.212">66</definedName>
    <definedName name="SLD.000.C.0.01.0000.00.01.217">21908</definedName>
    <definedName name="SLD.000.C.0.01.0000.00.01.21704010001">13</definedName>
    <definedName name="SLD.000.C.0.01.0000.00.01.221">289496</definedName>
    <definedName name="SLD.000.C.0.01.0000.00.01.222">21139</definedName>
    <definedName name="SLD.000.C.0.01.0000.00.01.241">129974</definedName>
    <definedName name="SLD.000.C.0.01.0000.00.01.244">3416</definedName>
    <definedName name="SLD.000.C.0.01.0000.00.01.31">27924</definedName>
    <definedName name="SLD.000.C.0.01.0000.00.01.32">-2329</definedName>
    <definedName name="SLD.000.C.0.01.0000.00.01.34">363</definedName>
    <definedName name="SLD.000.C.0.01.0000.00.01.41">-13778</definedName>
    <definedName name="SLD.000.C.0.01.0000.00.01.42">-1907</definedName>
    <definedName name="SLD.000.C.0.01.0000.00.01.44">-5558</definedName>
    <definedName name="SLD.000.C.0.01.0000.00.01.45">-37</definedName>
    <definedName name="SLD.000.C.0.01.0000.00.01.47101010001">-925</definedName>
    <definedName name="SLD.000.C.0.01.0000.00.01.47101010002">-313</definedName>
    <definedName name="SLD.000.C.0.01.0000.00.01.D1010">19322</definedName>
    <definedName name="SLD.000.C.0.01.0000.00.01.D1011">17931</definedName>
    <definedName name="SLD.000.C.0.01.0000.00.01.D1012">644</definedName>
    <definedName name="SLD.000.C.0.01.0000.00.01.D1013">7881</definedName>
    <definedName name="SLD.000.C.0.01.0000.00.01.D1015">498488</definedName>
    <definedName name="SLD.000.C.0.01.0000.00.01.D1016">3312</definedName>
    <definedName name="SLD.000.C.0.01.0000.00.01.D1017">5589</definedName>
    <definedName name="SLD.000.C.0.01.0000.00.01.D1018">32633</definedName>
    <definedName name="SLD.000.C.0.01.0000.00.01.D1025">-3644</definedName>
    <definedName name="SLD.000.C.0.01.0000.00.01.D1026">-222</definedName>
    <definedName name="SLD.000.C.0.01.0000.00.01.D1030">-1691</definedName>
    <definedName name="SLD.000.C.0.01.0000.00.01.D1093">1024</definedName>
    <definedName name="SLD.000.C.0.01.0000.00.01.D1094">2511</definedName>
    <definedName name="SLD.000.C.0.01.0000.00.01.D997">5051</definedName>
    <definedName name="SLD.000.C.0.01.0000.00.01.DCRECEBER">1892</definedName>
    <definedName name="SLD.000.C.0.01.2001.00.00.44101010019">-325631.57</definedName>
    <definedName name="SLD.000.C.0.01.2001.00.00.44101020008">-1320819.3</definedName>
    <definedName name="SLD.000.C.0.01.2001.00.01.44101010019">-326</definedName>
    <definedName name="SLD.000.C.0.01.2001.00.01.44101020008">-1321</definedName>
    <definedName name="SLD.000.C.0.02.0000.00.01.11201010035">0</definedName>
    <definedName name="SLD.000.C.0.02.0000.00.01.11306010019">0</definedName>
    <definedName name="SLD.000.C.0.02.0000.00.01.11306010031">15</definedName>
    <definedName name="SLD.000.C.0.02.0000.00.01.117">1635</definedName>
    <definedName name="SLD.000.C.0.02.0000.00.01.121">12967</definedName>
    <definedName name="SLD.000.C.0.02.0000.00.01.131">0</definedName>
    <definedName name="SLD.000.C.0.02.0000.00.01.211">81910</definedName>
    <definedName name="SLD.000.C.0.02.0000.00.01.212">62</definedName>
    <definedName name="SLD.000.C.0.02.0000.00.01.217">21957</definedName>
    <definedName name="SLD.000.C.0.02.0000.00.01.21704010001">16</definedName>
    <definedName name="SLD.000.C.0.02.0000.00.01.221">293759</definedName>
    <definedName name="SLD.000.C.0.02.0000.00.01.222">21139</definedName>
    <definedName name="SLD.000.C.0.02.0000.00.01.241">129974</definedName>
    <definedName name="SLD.000.C.0.02.0000.00.01.244">3416</definedName>
    <definedName name="SLD.000.C.0.02.0000.00.01.31">51359</definedName>
    <definedName name="SLD.000.C.0.02.0000.00.01.32">-4299</definedName>
    <definedName name="SLD.000.C.0.02.0000.00.01.34">1371</definedName>
    <definedName name="SLD.000.C.0.02.0000.00.01.41">-27355</definedName>
    <definedName name="SLD.000.C.0.02.0000.00.01.42">-3792</definedName>
    <definedName name="SLD.000.C.0.02.0000.00.01.44">-17386</definedName>
    <definedName name="SLD.000.C.0.02.0000.00.01.45">-39</definedName>
    <definedName name="SLD.000.C.0.02.0000.00.01.47101010001">49</definedName>
    <definedName name="SLD.000.C.0.02.0000.00.01.47101010002">59</definedName>
    <definedName name="SLD.000.C.0.02.0000.00.01.D1010">13552</definedName>
    <definedName name="SLD.000.C.0.02.0000.00.01.D1011">44891</definedName>
    <definedName name="SLD.000.C.0.02.0000.00.01.D1012">1986</definedName>
    <definedName name="SLD.000.C.0.02.0000.00.01.D1013">8151</definedName>
    <definedName name="SLD.000.C.0.02.0000.00.01.D1015">500198</definedName>
    <definedName name="SLD.000.C.0.02.0000.00.01.D1016">2762</definedName>
    <definedName name="SLD.000.C.0.02.0000.00.01.D1017">5516</definedName>
    <definedName name="SLD.000.C.0.02.0000.00.01.D1018">29160</definedName>
    <definedName name="SLD.000.C.0.02.0000.00.01.D1025">-7241</definedName>
    <definedName name="SLD.000.C.0.02.0000.00.01.D1026">-471</definedName>
    <definedName name="SLD.000.C.0.02.0000.00.01.D1030">-9674</definedName>
    <definedName name="SLD.000.C.0.02.0000.00.01.D1093">935</definedName>
    <definedName name="SLD.000.C.0.02.0000.00.01.D1094">2407</definedName>
    <definedName name="SLD.000.C.0.02.0000.00.01.D997">10081</definedName>
    <definedName name="SLD.000.C.0.02.0000.00.01.DCRECEBER">2225</definedName>
    <definedName name="SLD.000.C.0.02.2001.00.01.44101010019">-614</definedName>
    <definedName name="SLD.000.C.0.02.2001.00.01.44101020008">-7555</definedName>
    <definedName name="SLD.000.C.0.03.0000.00.00.12301">786499.5</definedName>
    <definedName name="SLD.000.C.0.03.0000.00.00.311">74384793.3399658</definedName>
    <definedName name="SLD.000.C.0.03.0000.00.00.312">2967049.86000061</definedName>
    <definedName name="SLD.000.C.0.03.0000.00.00.4410101">-12315505.6900024</definedName>
    <definedName name="SLD.000.C.0.03.0000.00.00.4410102">-21328703.7200012</definedName>
    <definedName name="SLD.000.C.0.03.0000.00.00.D1155">25936.66999999</definedName>
    <definedName name="SLD.000.C.0.03.0000.00.01.11201010035">0</definedName>
    <definedName name="SLD.000.C.0.03.0000.00.01.11306010019">0</definedName>
    <definedName name="SLD.000.C.0.03.0000.00.01.11306010031">21</definedName>
    <definedName name="SLD.000.C.0.03.0000.00.01.11306010036">22</definedName>
    <definedName name="SLD.000.C.0.03.0000.00.01.117">1555</definedName>
    <definedName name="SLD.000.C.0.03.0000.00.01.121">11</definedName>
    <definedName name="SLD.000.C.0.03.0000.00.01.12301">786</definedName>
    <definedName name="SLD.000.C.0.03.0000.00.01.131">0</definedName>
    <definedName name="SLD.000.C.0.03.0000.00.01.211">76191</definedName>
    <definedName name="SLD.000.C.0.03.0000.00.01.212">47</definedName>
    <definedName name="SLD.000.C.0.03.0000.00.01.217">21754</definedName>
    <definedName name="SLD.000.C.0.03.0000.00.01.21704010001">22</definedName>
    <definedName name="SLD.000.C.0.03.0000.00.01.221">279615</definedName>
    <definedName name="SLD.000.C.0.03.0000.00.01.222">21139</definedName>
    <definedName name="SLD.000.C.0.03.0000.00.01.241">129974</definedName>
    <definedName name="SLD.000.C.0.03.0000.00.01.244">3416</definedName>
    <definedName name="SLD.000.C.0.03.0000.00.01.31">77352</definedName>
    <definedName name="SLD.000.C.0.03.0000.00.01.311">74385</definedName>
    <definedName name="SLD.000.C.0.03.0000.00.01.312">2967</definedName>
    <definedName name="SLD.000.C.0.03.0000.00.01.32">-6480</definedName>
    <definedName name="SLD.000.C.0.03.0000.00.01.34">1803</definedName>
    <definedName name="SLD.000.C.0.03.0000.00.01.41">-40908</definedName>
    <definedName name="SLD.000.C.0.03.0000.00.01.42">-5902</definedName>
    <definedName name="SLD.000.C.0.03.0000.00.01.4410101">-12316</definedName>
    <definedName name="SLD.000.C.0.03.0000.00.01.4410102">-21329</definedName>
    <definedName name="SLD.000.C.0.03.0000.00.01.45">-39</definedName>
    <definedName name="SLD.000.C.0.03.0000.00.01.47101010001">1735</definedName>
    <definedName name="SLD.000.C.0.03.0000.00.01.47101010002">692</definedName>
    <definedName name="SLD.000.C.0.03.0000.00.01.D1010">14342</definedName>
    <definedName name="SLD.000.C.0.03.0000.00.01.D1011">28220</definedName>
    <definedName name="SLD.000.C.0.03.0000.00.01.D1012">2128</definedName>
    <definedName name="SLD.000.C.0.03.0000.00.01.D1013">10393</definedName>
    <definedName name="SLD.000.C.0.03.0000.00.01.D1015">502084</definedName>
    <definedName name="SLD.000.C.0.03.0000.00.01.D1016">2212</definedName>
    <definedName name="SLD.000.C.0.03.0000.00.01.D1017">5996</definedName>
    <definedName name="SLD.000.C.0.03.0000.00.01.D1018">23802</definedName>
    <definedName name="SLD.000.C.0.03.0000.00.01.D1025">-10820</definedName>
    <definedName name="SLD.000.C.0.03.0000.00.01.D1026">-1557</definedName>
    <definedName name="SLD.000.C.0.03.0000.00.01.D1030">-21268</definedName>
    <definedName name="SLD.000.C.0.03.0000.00.01.D1093">812</definedName>
    <definedName name="SLD.000.C.0.03.0000.00.01.D1094">2601</definedName>
    <definedName name="SLD.000.C.0.03.0000.00.01.D1155">26</definedName>
    <definedName name="SLD.000.C.0.03.0000.00.01.D997">15100</definedName>
    <definedName name="SLD.000.C.0.03.0000.00.01.DCRECEBER">2779</definedName>
    <definedName name="SLD.000.C.0.03.2000.00.00.12301">1147792.02000046</definedName>
    <definedName name="SLD.000.C.0.03.2000.00.00.311">67578450.3000488</definedName>
    <definedName name="SLD.000.C.0.03.2000.00.00.312">1710563.19000053</definedName>
    <definedName name="SLD.000.C.0.03.2000.00.00.4410101">-12689636.2599945</definedName>
    <definedName name="SLD.000.C.0.03.2000.00.00.4410102">5623644.69000244</definedName>
    <definedName name="SLD.000.C.0.03.2000.00.00.D1155">19932.71000001</definedName>
    <definedName name="SLD.000.C.0.03.2000.00.01.117">1664</definedName>
    <definedName name="SLD.000.C.0.03.2000.00.01.121">32468</definedName>
    <definedName name="SLD.000.C.0.03.2000.00.01.12301">1148</definedName>
    <definedName name="SLD.000.C.0.03.2000.00.01.131">0</definedName>
    <definedName name="SLD.000.C.0.03.2000.00.01.211">66461</definedName>
    <definedName name="SLD.000.C.0.03.2000.00.01.212">716</definedName>
    <definedName name="SLD.000.C.0.03.2000.00.01.217">17504</definedName>
    <definedName name="SLD.000.C.0.03.2000.00.01.221">308017</definedName>
    <definedName name="SLD.000.C.0.03.2000.00.01.222">12514</definedName>
    <definedName name="SLD.000.C.0.03.2000.00.01.241">129974</definedName>
    <definedName name="SLD.000.C.0.03.2000.00.01.244">2180</definedName>
    <definedName name="SLD.000.C.0.03.2000.00.01.31">69289</definedName>
    <definedName name="SLD.000.C.0.03.2000.00.01.311">67578</definedName>
    <definedName name="SLD.000.C.0.03.2000.00.01.312">1711</definedName>
    <definedName name="SLD.000.C.0.03.2000.00.01.32">-5908</definedName>
    <definedName name="SLD.000.C.0.03.2000.00.01.34">702</definedName>
    <definedName name="SLD.000.C.0.03.2000.00.01.41">-38038</definedName>
    <definedName name="SLD.000.C.0.03.2000.00.01.42">-6870</definedName>
    <definedName name="SLD.000.C.0.03.2000.00.01.4410101">-12690</definedName>
    <definedName name="SLD.000.C.0.03.2000.00.01.4410102">5624</definedName>
    <definedName name="SLD.000.C.0.03.2000.00.01.45">16</definedName>
    <definedName name="SLD.000.C.0.03.2000.00.01.47101010001">-3042</definedName>
    <definedName name="SLD.000.C.0.03.2000.00.01.47101010002">-741</definedName>
    <definedName name="SLD.000.C.0.03.2000.00.01.D1010">10225</definedName>
    <definedName name="SLD.000.C.0.03.2000.00.01.D1011">20778</definedName>
    <definedName name="SLD.000.C.0.03.2000.00.01.D1012">1700</definedName>
    <definedName name="SLD.000.C.0.03.2000.00.01.D1013">7763</definedName>
    <definedName name="SLD.000.C.0.03.2000.00.01.D1015">484462</definedName>
    <definedName name="SLD.000.C.0.03.2000.00.01.D1016">8813</definedName>
    <definedName name="SLD.000.C.0.03.2000.00.01.D1017">4556</definedName>
    <definedName name="SLD.000.C.0.03.2000.00.01.D1018">26457</definedName>
    <definedName name="SLD.000.C.0.03.2000.00.01.D1025">-11823</definedName>
    <definedName name="SLD.000.C.0.03.2000.00.01.D1026">-859</definedName>
    <definedName name="SLD.000.C.0.03.2000.00.01.D1030">5615</definedName>
    <definedName name="SLD.000.C.0.03.2000.00.01.D1093">1168</definedName>
    <definedName name="SLD.000.C.0.03.2000.00.01.D1094">1020</definedName>
    <definedName name="SLD.000.C.0.03.2000.00.01.D1155">20</definedName>
    <definedName name="SLD.000.C.0.03.2000.00.01.DCRECEBER">361</definedName>
    <definedName name="SLD.000.C.0.03.2001.00.01.44101010019">-928</definedName>
    <definedName name="SLD.000.C.0.03.2001.00.01.44101020008">-16402</definedName>
    <definedName name="SLD.000.C.0.04.0000.00.00.42">-8761611.38000488</definedName>
    <definedName name="SLD.000.C.0.04.0000.00.01.11201010035">0</definedName>
    <definedName name="SLD.000.C.0.04.0000.00.01.11306010019">0</definedName>
    <definedName name="SLD.000.C.0.04.0000.00.01.11306010031">49</definedName>
    <definedName name="SLD.000.C.0.04.0000.00.01.11306010036">0</definedName>
    <definedName name="SLD.000.C.0.04.0000.00.01.117">1408</definedName>
    <definedName name="SLD.000.C.0.04.0000.00.01.121">2</definedName>
    <definedName name="SLD.000.C.0.04.0000.00.01.12301">756</definedName>
    <definedName name="SLD.000.C.0.04.0000.00.01.131">0</definedName>
    <definedName name="SLD.000.C.0.04.0000.00.01.211">79269</definedName>
    <definedName name="SLD.000.C.0.04.0000.00.01.212">48</definedName>
    <definedName name="SLD.000.C.0.04.0000.00.01.217">20782</definedName>
    <definedName name="SLD.000.C.0.04.0000.00.01.21704010001">0</definedName>
    <definedName name="SLD.000.C.0.04.0000.00.01.221">279351</definedName>
    <definedName name="SLD.000.C.0.04.0000.00.01.222">21139</definedName>
    <definedName name="SLD.000.C.0.04.0000.00.01.241">137385</definedName>
    <definedName name="SLD.000.C.0.04.0000.00.01.244">3416</definedName>
    <definedName name="SLD.000.C.0.04.0000.00.01.311">98481</definedName>
    <definedName name="SLD.000.C.0.04.0000.00.01.312">3398</definedName>
    <definedName name="SLD.000.C.0.04.0000.00.01.32">-8560</definedName>
    <definedName name="SLD.000.C.0.04.0000.00.01.34">1877</definedName>
    <definedName name="SLD.000.C.0.04.0000.00.01.41">-54386</definedName>
    <definedName name="SLD.000.C.0.04.0000.00.01.42">-8762</definedName>
    <definedName name="SLD.000.C.0.04.0000.00.01.4410101">-15650</definedName>
    <definedName name="SLD.000.C.0.04.0000.00.01.4410102">-23583</definedName>
    <definedName name="SLD.000.C.0.04.0000.00.01.45">-39</definedName>
    <definedName name="SLD.000.C.0.04.0000.00.01.47101010001">1632</definedName>
    <definedName name="SLD.000.C.0.04.0000.00.01.47101010002">613</definedName>
    <definedName name="SLD.000.C.0.04.0000.00.01.D1010">12975</definedName>
    <definedName name="SLD.000.C.0.04.0000.00.01.D1011">31572</definedName>
    <definedName name="SLD.000.C.0.04.0000.00.01.D1012">2144</definedName>
    <definedName name="SLD.000.C.0.04.0000.00.01.D1013">10210</definedName>
    <definedName name="SLD.000.C.0.04.0000.00.01.D1015">503130</definedName>
    <definedName name="SLD.000.C.0.04.0000.00.01.D1016">1661</definedName>
    <definedName name="SLD.000.C.0.04.0000.00.01.D1017">6650</definedName>
    <definedName name="SLD.000.C.0.04.0000.00.01.D1018">16804</definedName>
    <definedName name="SLD.000.C.0.04.0000.00.01.D1094">1787</definedName>
    <definedName name="SLD.000.C.0.04.0000.00.01.D1155">26</definedName>
    <definedName name="SLD.000.C.0.04.0000.00.01.DCRECEBER">2746</definedName>
    <definedName name="SLD.000.C.0.05.0000.00.01.11201010035">0</definedName>
    <definedName name="SLD.000.C.0.05.0000.00.01.11306010019">0</definedName>
    <definedName name="SLD.000.C.0.05.0000.00.01.11306010031">12</definedName>
    <definedName name="SLD.000.C.0.05.0000.00.01.11306010036">0</definedName>
    <definedName name="SLD.000.C.0.05.0000.00.01.117">1336</definedName>
    <definedName name="SLD.000.C.0.05.0000.00.01.121">2</definedName>
    <definedName name="SLD.000.C.0.05.0000.00.01.12301">726</definedName>
    <definedName name="SLD.000.C.0.05.0000.00.01.131">0</definedName>
    <definedName name="SLD.000.C.0.05.0000.00.01.211">85487</definedName>
    <definedName name="SLD.000.C.0.05.0000.00.01.212">36</definedName>
    <definedName name="SLD.000.C.0.05.0000.00.01.217">21843</definedName>
    <definedName name="SLD.000.C.0.05.0000.00.01.221">286500</definedName>
    <definedName name="SLD.000.C.0.05.0000.00.01.222">21139</definedName>
    <definedName name="SLD.000.C.0.05.0000.00.01.241">137385</definedName>
    <definedName name="SLD.000.C.0.05.0000.00.01.244">3416</definedName>
    <definedName name="SLD.000.C.0.05.0000.00.01.311">123327</definedName>
    <definedName name="SLD.000.C.0.05.0000.00.01.312">3807</definedName>
    <definedName name="SLD.000.C.0.05.0000.00.01.32">-10702</definedName>
    <definedName name="SLD.000.C.0.05.0000.00.01.34">1981</definedName>
    <definedName name="SLD.000.C.0.05.0000.00.01.41">-67934</definedName>
    <definedName name="SLD.000.C.0.05.0000.00.01.42">-10975</definedName>
    <definedName name="SLD.000.C.0.05.0000.00.01.4410101">-19903</definedName>
    <definedName name="SLD.000.C.0.05.0000.00.01.4410102">-40685</definedName>
    <definedName name="SLD.000.C.0.05.0000.00.01.45">-42</definedName>
    <definedName name="SLD.000.C.0.05.0000.00.01.47101010001">5007</definedName>
    <definedName name="SLD.000.C.0.05.0000.00.01.47101010002">1864</definedName>
    <definedName name="SLD.000.C.0.05.0000.00.01.D1010">8692</definedName>
    <definedName name="SLD.000.C.0.05.0000.00.01.D1011">34264</definedName>
    <definedName name="SLD.000.C.0.05.0000.00.01.D1012">2164</definedName>
    <definedName name="SLD.000.C.0.05.0000.00.01.D1013">14838</definedName>
    <definedName name="SLD.000.C.0.05.0000.00.01.D1015">505997</definedName>
    <definedName name="SLD.000.C.0.05.0000.00.01.D1016">1111</definedName>
    <definedName name="SLD.000.C.0.05.0000.00.01.D1017">6505</definedName>
    <definedName name="SLD.000.C.0.05.0000.00.01.D1018">7528</definedName>
    <definedName name="SLD.000.C.0.05.0000.00.01.D1094">2028</definedName>
    <definedName name="SLD.000.C.0.05.0000.00.01.D1155">53</definedName>
    <definedName name="SLD.000.C.0.05.0000.00.01.DCRECEBER">2685</definedName>
    <definedName name="SLD.000.C.0.06.0000.00.01.11201010035">0</definedName>
    <definedName name="SLD.000.C.0.06.0000.00.01.11306010019">0</definedName>
    <definedName name="SLD.000.C.0.06.0000.00.01.11306010031">16</definedName>
    <definedName name="SLD.000.C.0.06.0000.00.01.11306010036">0</definedName>
    <definedName name="SLD.000.C.0.06.0000.00.01.117">1241</definedName>
    <definedName name="SLD.000.C.0.06.0000.00.01.121">1</definedName>
    <definedName name="SLD.000.C.0.06.0000.00.01.12301">696</definedName>
    <definedName name="SLD.000.C.0.06.0000.00.01.131">0</definedName>
    <definedName name="SLD.000.C.0.06.0000.00.01.211">85525</definedName>
    <definedName name="SLD.000.C.0.06.0000.00.01.212">35</definedName>
    <definedName name="SLD.000.C.0.06.0000.00.01.216">547</definedName>
    <definedName name="SLD.000.C.0.06.0000.00.01.217">23545</definedName>
    <definedName name="SLD.000.C.0.06.0000.00.01.21704010001">2</definedName>
    <definedName name="SLD.000.C.0.06.0000.00.01.219">1074</definedName>
    <definedName name="SLD.000.C.0.06.0000.00.01.221">280521</definedName>
    <definedName name="SLD.000.C.0.06.0000.00.01.222">21139</definedName>
    <definedName name="SLD.000.C.0.06.0000.00.01.241">137385</definedName>
    <definedName name="SLD.000.C.0.06.0000.00.01.244">3416</definedName>
    <definedName name="SLD.000.C.0.06.0000.00.01.311">146832</definedName>
    <definedName name="SLD.000.C.0.06.0000.00.01.312">4286</definedName>
    <definedName name="SLD.000.C.0.06.0000.00.01.32">-12733</definedName>
    <definedName name="SLD.000.C.0.06.0000.00.01.34">2062</definedName>
    <definedName name="SLD.000.C.0.06.0000.00.01.41">-81374</definedName>
    <definedName name="SLD.000.C.0.06.0000.00.01.42">-15127</definedName>
    <definedName name="SLD.000.C.0.06.0000.00.01.4410101">-23147</definedName>
    <definedName name="SLD.000.C.0.06.0000.00.01.4410102">-35398</definedName>
    <definedName name="SLD.000.C.0.06.0000.00.01.45">-40</definedName>
    <definedName name="SLD.000.C.0.06.0000.00.01.47101010001">3369</definedName>
    <definedName name="SLD.000.C.0.06.0000.00.01.47101010002">1275</definedName>
    <definedName name="SLD.000.C.0.06.0000.00.01.D1010">15222</definedName>
    <definedName name="SLD.000.C.0.06.0000.00.01.D1011">26430</definedName>
    <definedName name="SLD.000.C.0.06.0000.00.01.D1012">2184</definedName>
    <definedName name="SLD.000.C.0.06.0000.00.01.D1013">12610</definedName>
    <definedName name="SLD.000.C.0.06.0000.00.01.D1014">71</definedName>
    <definedName name="SLD.000.C.0.06.0000.00.01.D1015">510574</definedName>
    <definedName name="SLD.000.C.0.06.0000.00.01.D1016">561</definedName>
    <definedName name="SLD.000.C.0.06.0000.00.01.D1017">6692</definedName>
    <definedName name="SLD.000.C.0.06.0000.00.01.D1018">11786</definedName>
    <definedName name="SLD.000.C.0.06.0000.00.01.D1094">2221</definedName>
    <definedName name="SLD.000.C.0.06.0000.00.01.D1155">34</definedName>
    <definedName name="SLD.000.C.0.06.0000.00.01.DCRECEBER">2712</definedName>
    <definedName name="SLD.000.C.0.07.0000.00.00.311">154554758.300048</definedName>
    <definedName name="SLD.000.C.0.07.0000.00.00.312">4413838.41000366</definedName>
    <definedName name="SLD.000.C.0.07.0000.00.00.32">-11563047.550003</definedName>
    <definedName name="SLD.000.C.0.07.0000.00.00.34">3022147.54000092</definedName>
    <definedName name="SLD.000.C.0.07.0000.00.00.41">-89645674.040039</definedName>
    <definedName name="SLD.000.C.0.07.0000.00.00.42">-17457559.8999939</definedName>
    <definedName name="SLD.000.C.0.07.0000.00.00.44">-26895992.9599914</definedName>
    <definedName name="SLD.000.C.0.07.0000.00.00.45">-113299.85000002</definedName>
    <definedName name="SLD.000.C.0.07.0000.00.00.47101010001">-4095197.79000092</definedName>
    <definedName name="SLD.000.C.0.07.0000.00.00.47101010002">-1207791.98999977</definedName>
    <definedName name="SLD.000.C.0.07.0000.00.01.11201010035">0</definedName>
    <definedName name="SLD.000.C.0.07.0000.00.01.11306010019">0</definedName>
    <definedName name="SLD.000.C.0.07.0000.00.01.11306010031">12</definedName>
    <definedName name="SLD.000.C.0.07.0000.00.01.11306010036">0</definedName>
    <definedName name="SLD.000.C.0.07.0000.00.01.117">1087</definedName>
    <definedName name="SLD.000.C.0.07.0000.00.01.121">1</definedName>
    <definedName name="SLD.000.C.0.07.0000.00.01.12301">666</definedName>
    <definedName name="SLD.000.C.0.07.0000.00.01.131">0</definedName>
    <definedName name="SLD.000.C.0.07.0000.00.01.211">91549</definedName>
    <definedName name="SLD.000.C.0.07.0000.00.01.212">37</definedName>
    <definedName name="SLD.000.C.0.07.0000.00.01.216">548</definedName>
    <definedName name="SLD.000.C.0.07.0000.00.01.217">23062</definedName>
    <definedName name="SLD.000.C.0.07.0000.00.01.21704010001">0</definedName>
    <definedName name="SLD.000.C.0.07.0000.00.01.219">3346</definedName>
    <definedName name="SLD.000.C.0.07.0000.00.01.221">287690</definedName>
    <definedName name="SLD.000.C.0.07.0000.00.01.222">21139</definedName>
    <definedName name="SLD.000.C.0.07.0000.00.01.241">137385</definedName>
    <definedName name="SLD.000.C.0.07.0000.00.01.244">3416</definedName>
    <definedName name="SLD.000.C.0.07.0000.00.01.311">172282</definedName>
    <definedName name="SLD.000.C.0.07.0000.00.01.312">4712</definedName>
    <definedName name="SLD.000.C.0.07.0000.00.01.32">-14928</definedName>
    <definedName name="SLD.000.C.0.07.0000.00.01.34">2212</definedName>
    <definedName name="SLD.000.C.0.07.0000.00.01.41">-94807</definedName>
    <definedName name="SLD.000.C.0.07.0000.00.01.42">-19505</definedName>
    <definedName name="SLD.000.C.0.07.0000.00.01.4410101">-26998</definedName>
    <definedName name="SLD.000.C.0.07.0000.00.01.4410102">-47525</definedName>
    <definedName name="SLD.000.C.0.07.0000.00.01.45">-47</definedName>
    <definedName name="SLD.000.C.0.07.0000.00.01.47101010001">5852</definedName>
    <definedName name="SLD.000.C.0.07.0000.00.01.47101010002">2170</definedName>
    <definedName name="SLD.000.C.0.07.0000.00.01.D1010">12898</definedName>
    <definedName name="SLD.000.C.0.07.0000.00.01.D1011">30524</definedName>
    <definedName name="SLD.000.C.0.07.0000.00.01.D1012">2210</definedName>
    <definedName name="SLD.000.C.0.07.0000.00.01.D1013">15989</definedName>
    <definedName name="SLD.000.C.0.07.0000.00.01.D1014">51</definedName>
    <definedName name="SLD.000.C.0.07.0000.00.01.D1015">512573</definedName>
    <definedName name="SLD.000.C.0.07.0000.00.01.D1016">11</definedName>
    <definedName name="SLD.000.C.0.07.0000.00.01.D1017">7157</definedName>
    <definedName name="SLD.000.C.0.07.0000.00.01.D1018">5201</definedName>
    <definedName name="SLD.000.C.0.07.0000.00.01.D1094">2174</definedName>
    <definedName name="SLD.000.C.0.07.0000.00.01.D1155">30</definedName>
    <definedName name="SLD.000.C.0.07.0000.00.01.DCRECEBER">2822</definedName>
    <definedName name="SLD.000.C.0.07.2000.00.00.311">154554758.300048</definedName>
    <definedName name="SLD.000.C.0.07.2000.00.00.312">4413838.41000366</definedName>
    <definedName name="SLD.000.C.0.07.2000.00.00.32">-11563047.550003</definedName>
    <definedName name="SLD.000.C.0.07.2000.00.00.34">3022147.54000092</definedName>
    <definedName name="SLD.000.C.0.07.2000.00.00.41">-89645674.040039</definedName>
    <definedName name="SLD.000.C.0.07.2000.00.00.42">-17457559.8999939</definedName>
    <definedName name="SLD.000.C.0.07.2000.00.00.44">-26895992.9599914</definedName>
    <definedName name="SLD.000.C.0.07.2000.00.00.45">-113299.85000002</definedName>
    <definedName name="SLD.000.C.0.07.2000.00.00.47101010001">-4095197.79000092</definedName>
    <definedName name="SLD.000.C.0.07.2000.00.00.47101010002">-1207791.98999977</definedName>
    <definedName name="SLD.000.C.0.07.2000.00.01.311">154555</definedName>
    <definedName name="SLD.000.C.0.07.2000.00.01.312">4414</definedName>
    <definedName name="SLD.000.C.0.07.2000.00.01.32">-11563</definedName>
    <definedName name="SLD.000.C.0.07.2000.00.01.34">3022</definedName>
    <definedName name="SLD.000.C.0.07.2000.00.01.41">-89646</definedName>
    <definedName name="SLD.000.C.0.07.2000.00.01.42">-17458</definedName>
    <definedName name="SLD.000.C.0.07.2000.00.01.44">-26896</definedName>
    <definedName name="SLD.000.C.0.07.2000.00.01.45">-113</definedName>
    <definedName name="SLD.000.C.0.07.2000.00.01.47101010001">-4095</definedName>
    <definedName name="SLD.000.C.0.07.2000.00.01.47101010002">-1208</definedName>
    <definedName name="SLD.000.C.0.07.2001.00.01.11201010035">0</definedName>
    <definedName name="SLD.000.C.0.07.2001.00.01.11306010019">0</definedName>
    <definedName name="SLD.000.C.0.07.2001.00.01.11306010031">12</definedName>
    <definedName name="SLD.000.C.0.07.2001.00.01.11306010036">0</definedName>
    <definedName name="SLD.000.C.0.07.2001.00.01.121">1</definedName>
    <definedName name="SLD.000.C.0.07.2001.00.01.12301">666</definedName>
    <definedName name="SLD.000.C.0.07.2001.00.01.131">0</definedName>
    <definedName name="SLD.000.C.0.07.2001.00.01.211">91549</definedName>
    <definedName name="SLD.000.C.0.07.2001.00.01.212">37</definedName>
    <definedName name="SLD.000.C.0.07.2001.00.01.217">23062</definedName>
    <definedName name="SLD.000.C.0.07.2001.00.01.221">287690</definedName>
    <definedName name="SLD.000.C.0.07.2001.00.01.222">21139</definedName>
    <definedName name="SLD.000.C.0.07.2001.00.01.241">137385</definedName>
    <definedName name="SLD.000.C.0.07.2001.00.01.244">3416</definedName>
    <definedName name="SLD.000.C.0.07.2001.00.01.311">172282</definedName>
    <definedName name="SLD.000.C.0.07.2001.00.01.312">4712</definedName>
    <definedName name="SLD.000.C.0.07.2001.00.01.32">-14928</definedName>
    <definedName name="SLD.000.C.0.07.2001.00.01.34">2212</definedName>
    <definedName name="SLD.000.C.0.07.2001.00.01.41">-94807</definedName>
    <definedName name="SLD.000.C.0.07.2001.00.01.42">-19505</definedName>
    <definedName name="SLD.000.C.0.07.2001.00.01.4410101">-26998</definedName>
    <definedName name="SLD.000.C.0.07.2001.00.01.4410102">-47525</definedName>
    <definedName name="SLD.000.C.0.07.2001.00.01.45">-47</definedName>
    <definedName name="SLD.000.C.0.07.2001.00.01.47101010001">5852</definedName>
    <definedName name="SLD.000.C.0.07.2001.00.01.47101010002">2170</definedName>
    <definedName name="SLD.000.C.0.07.2001.00.01.D1013">15989</definedName>
    <definedName name="SLD.000.C.0.07.2001.00.01.D1015">512573</definedName>
    <definedName name="SLD.000.C.0.07.2001.00.01.D1016">11</definedName>
    <definedName name="SLD.000.C.0.07.2001.00.01.D1017">7157</definedName>
    <definedName name="SLD.000.C.0.07.2001.00.01.D1018">5201</definedName>
    <definedName name="SLD.000.C.0.07.2001.00.01.D1094">2174</definedName>
    <definedName name="SLD.000.C.0.07.2001.00.01.D1155">30</definedName>
    <definedName name="SLD.000.C.0.08.0000.00.00.11201010035">200</definedName>
    <definedName name="SLD.000.C.0.08.0000.00.00.11306010019">90.63</definedName>
    <definedName name="SLD.000.C.0.08.0000.00.00.11306010031">13002</definedName>
    <definedName name="SLD.000.C.0.08.0000.00.00.21704010001">16653.00999999</definedName>
    <definedName name="SLD.000.C.0.08.0000.00.01.117">1014</definedName>
    <definedName name="SLD.000.C.0.08.0000.00.01.121">30082</definedName>
    <definedName name="SLD.000.C.0.08.0000.00.01.12301">997</definedName>
    <definedName name="SLD.000.C.0.08.0000.00.01.211">73607</definedName>
    <definedName name="SLD.000.C.0.08.0000.00.01.212">220</definedName>
    <definedName name="SLD.000.C.0.08.0000.00.01.216">555</definedName>
    <definedName name="SLD.000.C.0.08.0000.00.01.217">22702</definedName>
    <definedName name="SLD.000.C.0.08.0000.00.01.219">3514</definedName>
    <definedName name="SLD.000.C.0.08.0000.00.01.221">307226</definedName>
    <definedName name="SLD.000.C.0.08.0000.00.01.222">12514</definedName>
    <definedName name="SLD.000.C.0.08.0000.00.01.241">129974</definedName>
    <definedName name="SLD.000.C.0.08.0000.00.01.244">2180</definedName>
    <definedName name="SLD.000.C.0.08.0000.00.01.D1010">21116</definedName>
    <definedName name="SLD.000.C.0.08.0000.00.01.D1011">25629</definedName>
    <definedName name="SLD.000.C.0.08.0000.00.01.D1012">2240</definedName>
    <definedName name="SLD.000.C.0.08.0000.00.01.D1013">8253</definedName>
    <definedName name="SLD.000.C.0.08.0000.00.01.D1014">99</definedName>
    <definedName name="SLD.000.C.0.08.0000.00.01.D1015">487300</definedName>
    <definedName name="SLD.000.C.0.08.0000.00.01.D1016">6062</definedName>
    <definedName name="SLD.000.C.0.08.0000.00.01.D1017">5130</definedName>
    <definedName name="SLD.000.C.0.08.0000.00.01.D1018">29703</definedName>
    <definedName name="SLD.000.C.0.08.0000.00.01.DCRECEBER">2722</definedName>
    <definedName name="SLD.000.C.0.08.2000.00.01.311">179586</definedName>
    <definedName name="SLD.000.C.0.08.2000.00.01.312">4954</definedName>
    <definedName name="SLD.000.C.0.08.2000.00.01.32">-13428</definedName>
    <definedName name="SLD.000.C.0.08.2000.00.01.34">4527</definedName>
    <definedName name="SLD.000.C.0.08.2000.00.01.41">-102632</definedName>
    <definedName name="SLD.000.C.0.08.2000.00.01.42">-18791</definedName>
    <definedName name="SLD.000.C.0.08.2000.00.01.44">-36837</definedName>
    <definedName name="SLD.000.C.0.08.2000.00.01.45">-114</definedName>
    <definedName name="SLD.000.C.0.08.2000.00.01.47101010001">-4419</definedName>
    <definedName name="SLD.000.C.0.08.2000.00.01.47101010002">-1257</definedName>
    <definedName name="SLD.000.C.0.08.2001.00.00.11306010034">679.5</definedName>
    <definedName name="SLD.000.C.0.08.2001.00.01.11201010035">0</definedName>
    <definedName name="SLD.000.C.0.08.2001.00.01.11306010019">1</definedName>
    <definedName name="SLD.000.C.0.08.2001.00.01.11306010031">0</definedName>
    <definedName name="SLD.000.C.0.08.2001.00.01.11306010034">1</definedName>
    <definedName name="SLD.000.C.0.08.2001.00.01.11306010036">43</definedName>
    <definedName name="SLD.000.C.0.08.2001.00.01.117">1014</definedName>
    <definedName name="SLD.000.C.0.08.2001.00.01.121">1</definedName>
    <definedName name="SLD.000.C.0.08.2001.00.01.12301">636</definedName>
    <definedName name="SLD.000.C.0.08.2001.00.01.131">0</definedName>
    <definedName name="SLD.000.C.0.08.2001.00.01.211">97618</definedName>
    <definedName name="SLD.000.C.0.08.2001.00.01.212">39</definedName>
    <definedName name="SLD.000.C.0.08.2001.00.01.217">21351</definedName>
    <definedName name="SLD.000.C.0.08.2001.00.01.221">294414</definedName>
    <definedName name="SLD.000.C.0.08.2001.00.01.222">21139</definedName>
    <definedName name="SLD.000.C.0.08.2001.00.01.241">137385</definedName>
    <definedName name="SLD.000.C.0.08.2001.00.01.244">3416</definedName>
    <definedName name="SLD.000.C.0.08.2001.00.01.311">199290</definedName>
    <definedName name="SLD.000.C.0.08.2001.00.01.312">5200</definedName>
    <definedName name="SLD.000.C.0.08.2001.00.01.32">-17264</definedName>
    <definedName name="SLD.000.C.0.08.2001.00.01.34">2360</definedName>
    <definedName name="SLD.000.C.0.08.2001.00.01.41">-109219</definedName>
    <definedName name="SLD.000.C.0.08.2001.00.01.42">-22060</definedName>
    <definedName name="SLD.000.C.0.08.2001.00.01.4410101">-31079</definedName>
    <definedName name="SLD.000.C.0.08.2001.00.01.4410102">-59077</definedName>
    <definedName name="SLD.000.C.0.08.2001.00.01.45">-45</definedName>
    <definedName name="SLD.000.C.0.08.2001.00.01.47101010001">7590</definedName>
    <definedName name="SLD.000.C.0.08.2001.00.01.47101010002">2796</definedName>
    <definedName name="SLD.000.C.0.08.2001.00.01.D1010">21116</definedName>
    <definedName name="SLD.000.C.0.08.2001.00.01.D1011">25629</definedName>
    <definedName name="SLD.000.C.0.08.2001.00.01.D1012">2240</definedName>
    <definedName name="SLD.000.C.0.08.2001.00.01.D1013">18353</definedName>
    <definedName name="SLD.000.C.0.08.2001.00.01.D1015">513622</definedName>
    <definedName name="SLD.000.C.0.08.2001.00.01.D1016">-1</definedName>
    <definedName name="SLD.000.C.0.08.2001.00.01.D1017">7552</definedName>
    <definedName name="SLD.000.C.0.08.2001.00.01.D1018">275</definedName>
    <definedName name="SLD.000.C.0.08.2001.00.01.D1094">2297</definedName>
    <definedName name="SLD.000.C.0.08.2001.00.01.D1155">154</definedName>
    <definedName name="SLD.000.C.0.08.2001.00.01.DCRECEBER">2722</definedName>
    <definedName name="SLD.000.C.0.09.0000.00.00.11201010035">200</definedName>
    <definedName name="SLD.000.C.0.09.0000.00.00.11306010019">321.67</definedName>
    <definedName name="SLD.000.C.0.09.0000.00.00.11306010031">13000</definedName>
    <definedName name="SLD.000.C.0.09.0000.00.00.21704010001">25308.86000001</definedName>
    <definedName name="SLD.000.C.0.09.0000.00.01.117">851</definedName>
    <definedName name="SLD.000.C.0.09.0000.00.01.121">29836</definedName>
    <definedName name="SLD.000.C.0.09.0000.00.01.12301">967</definedName>
    <definedName name="SLD.000.C.0.09.0000.00.01.211">64411</definedName>
    <definedName name="SLD.000.C.0.09.0000.00.01.212">221</definedName>
    <definedName name="SLD.000.C.0.09.0000.00.01.216">587</definedName>
    <definedName name="SLD.000.C.0.09.0000.00.01.217">25855</definedName>
    <definedName name="SLD.000.C.0.09.0000.00.01.219">3756</definedName>
    <definedName name="SLD.000.C.0.09.0000.00.01.221">289288</definedName>
    <definedName name="SLD.000.C.0.09.0000.00.01.222">12514</definedName>
    <definedName name="SLD.000.C.0.09.0000.00.01.241">129974</definedName>
    <definedName name="SLD.000.C.0.09.0000.00.01.244">2180</definedName>
    <definedName name="SLD.000.C.0.09.0000.00.01.D1010">11912</definedName>
    <definedName name="SLD.000.C.0.09.0000.00.01.D1011">15980</definedName>
    <definedName name="SLD.000.C.0.09.0000.00.01.D1012">283</definedName>
    <definedName name="SLD.000.C.0.09.0000.00.01.D1013">7967</definedName>
    <definedName name="SLD.000.C.0.09.0000.00.01.D1014">161</definedName>
    <definedName name="SLD.000.C.0.09.0000.00.01.D1015">490510</definedName>
    <definedName name="SLD.000.C.0.09.0000.00.01.D1016">5512</definedName>
    <definedName name="SLD.000.C.0.09.0000.00.01.D1017">3942</definedName>
    <definedName name="SLD.000.C.0.09.0000.00.01.D1018">32145</definedName>
    <definedName name="SLD.000.C.0.09.0000.00.01.DCRECEBER">895</definedName>
    <definedName name="SLD.000.C.0.09.2000.00.01.311">204201</definedName>
    <definedName name="SLD.000.C.0.09.2000.00.01.312">6945</definedName>
    <definedName name="SLD.000.C.0.09.2000.00.01.32">-15314</definedName>
    <definedName name="SLD.000.C.0.09.2000.00.01.34">5297</definedName>
    <definedName name="SLD.000.C.0.09.2000.00.01.41">-115820</definedName>
    <definedName name="SLD.000.C.0.09.2000.00.01.42">-21060</definedName>
    <definedName name="SLD.000.C.0.09.2000.00.01.44">-43166</definedName>
    <definedName name="SLD.000.C.0.09.2000.00.01.45">-124</definedName>
    <definedName name="SLD.000.C.0.09.2000.00.01.47101010001">-5349</definedName>
    <definedName name="SLD.000.C.0.09.2000.00.01.47101010002">-1581</definedName>
    <definedName name="SLD.000.C.0.09.2001.00.01.11201010035">0</definedName>
    <definedName name="SLD.000.C.0.09.2001.00.01.11306010019">1</definedName>
    <definedName name="SLD.000.C.0.09.2001.00.01.11306010031">0</definedName>
    <definedName name="SLD.000.C.0.09.2001.00.01.11306010034">0</definedName>
    <definedName name="SLD.000.C.0.09.2001.00.01.11306010036">43</definedName>
    <definedName name="SLD.000.C.0.09.2001.00.01.117">912</definedName>
    <definedName name="SLD.000.C.0.09.2001.00.01.121">1</definedName>
    <definedName name="SLD.000.C.0.09.2001.00.01.12301">606</definedName>
    <definedName name="SLD.000.C.0.09.2001.00.01.131">0</definedName>
    <definedName name="SLD.000.C.0.09.2001.00.01.211">92146</definedName>
    <definedName name="SLD.000.C.0.09.2001.00.01.212">41</definedName>
    <definedName name="SLD.000.C.0.09.2001.00.01.217">22556</definedName>
    <definedName name="SLD.000.C.0.09.2001.00.01.221">273889</definedName>
    <definedName name="SLD.000.C.0.09.2001.00.01.222">21139</definedName>
    <definedName name="SLD.000.C.0.09.2001.00.01.241">137385</definedName>
    <definedName name="SLD.000.C.0.09.2001.00.01.244">3416</definedName>
    <definedName name="SLD.000.C.0.09.2001.00.01.311">226450</definedName>
    <definedName name="SLD.000.C.0.09.2001.00.01.312">7103</definedName>
    <definedName name="SLD.000.C.0.09.2001.00.01.32">-19667</definedName>
    <definedName name="SLD.000.C.0.09.2001.00.01.34">2426</definedName>
    <definedName name="SLD.000.C.0.09.2001.00.01.41">-120059</definedName>
    <definedName name="SLD.000.C.0.09.2001.00.01.42">-24899</definedName>
    <definedName name="SLD.000.C.0.09.2001.00.01.4410101">-35193</definedName>
    <definedName name="SLD.000.C.0.09.2001.00.01.4410102">-70926</definedName>
    <definedName name="SLD.000.C.0.09.2001.00.01.45">-46</definedName>
    <definedName name="SLD.000.C.0.09.2001.00.01.47101010001">8304</definedName>
    <definedName name="SLD.000.C.0.09.2001.00.01.47101010002">3054</definedName>
    <definedName name="SLD.000.C.0.09.2001.00.01.D1010">12920</definedName>
    <definedName name="SLD.000.C.0.09.2001.00.01.D1011">7375</definedName>
    <definedName name="SLD.000.C.0.09.2001.00.01.D1012">2248</definedName>
    <definedName name="SLD.000.C.0.09.2001.00.01.D1013">19324</definedName>
    <definedName name="SLD.000.C.0.09.2001.00.01.D1015">513718</definedName>
    <definedName name="SLD.000.C.0.09.2001.00.01.D1016">0</definedName>
    <definedName name="SLD.000.C.0.09.2001.00.01.D1017">7923</definedName>
    <definedName name="SLD.000.C.0.09.2001.00.01.D1018">-1670</definedName>
    <definedName name="SLD.000.C.0.09.2001.00.01.D1094">2893</definedName>
    <definedName name="SLD.000.C.0.09.2001.00.01.D1155">158</definedName>
    <definedName name="SLD.000.C.0.09.2001.00.01.DCRECEBER">2456</definedName>
    <definedName name="SLD.000.C.0.10.0000.00.00.11201010035">0</definedName>
    <definedName name="SLD.000.C.0.10.0000.00.00.11306010019">202.83</definedName>
    <definedName name="SLD.000.C.0.10.0000.00.00.11306010031">15275.16</definedName>
    <definedName name="SLD.000.C.0.10.0000.00.00.21704010001">23924.80000001</definedName>
    <definedName name="SLD.000.C.0.10.0000.00.01.11201010035">0</definedName>
    <definedName name="SLD.000.C.0.10.0000.00.01.11306010019">0</definedName>
    <definedName name="SLD.000.C.0.10.0000.00.01.11306010031">15</definedName>
    <definedName name="SLD.000.C.0.10.0000.00.01.117">695</definedName>
    <definedName name="SLD.000.C.0.10.0000.00.01.121">30859</definedName>
    <definedName name="SLD.000.C.0.10.0000.00.01.12301">937</definedName>
    <definedName name="SLD.000.C.0.10.0000.00.01.211">68903</definedName>
    <definedName name="SLD.000.C.0.10.0000.00.01.212">210</definedName>
    <definedName name="SLD.000.C.0.10.0000.00.01.216">545</definedName>
    <definedName name="SLD.000.C.0.10.0000.00.01.217">27330</definedName>
    <definedName name="SLD.000.C.0.10.0000.00.01.21704010001">24</definedName>
    <definedName name="SLD.000.C.0.10.0000.00.01.219">2428</definedName>
    <definedName name="SLD.000.C.0.10.0000.00.01.221">293045</definedName>
    <definedName name="SLD.000.C.0.10.0000.00.01.222">12514</definedName>
    <definedName name="SLD.000.C.0.10.0000.00.01.241">129974</definedName>
    <definedName name="SLD.000.C.0.10.0000.00.01.244">2180</definedName>
    <definedName name="SLD.000.C.0.10.0000.00.01.D1010">17271</definedName>
    <definedName name="SLD.000.C.0.10.0000.00.01.D1011">15613</definedName>
    <definedName name="SLD.000.C.0.10.0000.00.01.D1012">944</definedName>
    <definedName name="SLD.000.C.0.10.0000.00.01.D1013">7459</definedName>
    <definedName name="SLD.000.C.0.10.0000.00.01.D1014">323</definedName>
    <definedName name="SLD.000.C.0.10.0000.00.01.D1015">494149</definedName>
    <definedName name="SLD.000.C.0.10.0000.00.01.D1016">4962</definedName>
    <definedName name="SLD.000.C.0.10.0000.00.01.D1017">4190</definedName>
    <definedName name="SLD.000.C.0.10.0000.00.01.D1018">32726</definedName>
    <definedName name="SLD.000.C.0.10.0000.00.01.DCRECEBER">835</definedName>
    <definedName name="SLD.000.C.0.10.2000.00.01.311">229304</definedName>
    <definedName name="SLD.000.C.0.10.2000.00.01.312">7482</definedName>
    <definedName name="SLD.000.C.0.10.2000.00.01.32">-17176</definedName>
    <definedName name="SLD.000.C.0.10.2000.00.01.34">6787</definedName>
    <definedName name="SLD.000.C.0.10.2000.00.01.41">-129050</definedName>
    <definedName name="SLD.000.C.0.10.2000.00.01.42">-21320</definedName>
    <definedName name="SLD.000.C.0.10.2000.00.01.44">-54208</definedName>
    <definedName name="SLD.000.C.0.10.2000.00.01.45">-94</definedName>
    <definedName name="SLD.000.C.0.10.2000.00.01.47101010001">-5574</definedName>
    <definedName name="SLD.000.C.0.10.2000.00.01.47101010002">-1539</definedName>
    <definedName name="SLD.000.C.0.10.2001.00.00.2110202">10881502.85</definedName>
    <definedName name="SLD.000.C.0.10.2001.00.00.2110203">55226637.2899999</definedName>
    <definedName name="SLD.000.C.0.10.2001.00.00.2110302">28386509.52</definedName>
    <definedName name="SLD.000.C.0.10.2001.00.00.2210202">19016801.05</definedName>
    <definedName name="SLD.000.C.0.10.2001.00.00.2210203">149251446.629999</definedName>
    <definedName name="SLD.000.C.0.10.2001.00.00.2210302">105877571.47</definedName>
    <definedName name="SLD.000.C.0.10.2001.00.00.22201010001">5556543.48</definedName>
    <definedName name="SLD.000.C.0.10.2001.00.01.11201010035">0</definedName>
    <definedName name="SLD.000.C.0.10.2001.00.01.11306010019">0</definedName>
    <definedName name="SLD.000.C.0.10.2001.00.01.11306010031">0</definedName>
    <definedName name="SLD.000.C.0.10.2001.00.01.11306010034">0</definedName>
    <definedName name="SLD.000.C.0.10.2001.00.01.11306010036">73</definedName>
    <definedName name="SLD.000.C.0.10.2001.00.01.117">769</definedName>
    <definedName name="SLD.000.C.0.10.2001.00.01.121">0</definedName>
    <definedName name="SLD.000.C.0.10.2001.00.01.12301">576</definedName>
    <definedName name="SLD.000.C.0.10.2001.00.01.131">0</definedName>
    <definedName name="SLD.000.C.0.10.2001.00.01.211">94495</definedName>
    <definedName name="SLD.000.C.0.10.2001.00.01.2110202">10882</definedName>
    <definedName name="SLD.000.C.0.10.2001.00.01.2110203">55227</definedName>
    <definedName name="SLD.000.C.0.10.2001.00.01.2110302">28387</definedName>
    <definedName name="SLD.000.C.0.10.2001.00.01.212">130</definedName>
    <definedName name="SLD.000.C.0.10.2001.00.01.217">23634</definedName>
    <definedName name="SLD.000.C.0.10.2001.00.01.221">274146</definedName>
    <definedName name="SLD.000.C.0.10.2001.00.01.2210202">19017</definedName>
    <definedName name="SLD.000.C.0.10.2001.00.01.2210203">149251</definedName>
    <definedName name="SLD.000.C.0.10.2001.00.01.2210302">105878</definedName>
    <definedName name="SLD.000.C.0.10.2001.00.01.222">26696</definedName>
    <definedName name="SLD.000.C.0.10.2001.00.01.22201010001">5557</definedName>
    <definedName name="SLD.000.C.0.10.2001.00.01.241">137385</definedName>
    <definedName name="SLD.000.C.0.10.2001.00.01.244">3416</definedName>
    <definedName name="SLD.000.C.0.10.2001.00.01.311">255345</definedName>
    <definedName name="SLD.000.C.0.10.2001.00.01.312">10093</definedName>
    <definedName name="SLD.000.C.0.10.2001.00.01.32">-22260</definedName>
    <definedName name="SLD.000.C.0.10.2001.00.01.34">3447</definedName>
    <definedName name="SLD.000.C.0.10.2001.00.01.41">-134494</definedName>
    <definedName name="SLD.000.C.0.10.2001.00.01.42">-27702</definedName>
    <definedName name="SLD.000.C.0.10.2001.00.01.4410101">-38411</definedName>
    <definedName name="SLD.000.C.0.10.2001.00.01.4410102">-73993</definedName>
    <definedName name="SLD.000.C.0.10.2001.00.01.45">-43</definedName>
    <definedName name="SLD.000.C.0.10.2001.00.01.47101010001">6600</definedName>
    <definedName name="SLD.000.C.0.10.2001.00.01.47101010002">2441</definedName>
    <definedName name="SLD.000.C.0.10.2001.00.01.D1010">16116</definedName>
    <definedName name="SLD.000.C.0.10.2001.00.01.D1011">11907</definedName>
    <definedName name="SLD.000.C.0.10.2001.00.01.D1012">2246</definedName>
    <definedName name="SLD.000.C.0.10.2001.00.01.D1013">17007</definedName>
    <definedName name="SLD.000.C.0.10.2001.00.01.D1015">514760</definedName>
    <definedName name="SLD.000.C.0.10.2001.00.01.D1016">0</definedName>
    <definedName name="SLD.000.C.0.10.2001.00.01.D1017">2896</definedName>
    <definedName name="SLD.000.C.0.10.2001.00.01.D1018">2805</definedName>
    <definedName name="SLD.000.C.0.10.2001.00.01.D1094">3050</definedName>
    <definedName name="SLD.000.C.0.10.2001.00.01.D1155">3862</definedName>
    <definedName name="SLD.000.C.0.10.2001.00.01.DCRECEBER">1408</definedName>
    <definedName name="SLD.000.C.0.11.0000.00.01.11201010035">0</definedName>
    <definedName name="SLD.000.C.0.11.0000.00.01.11306010019">0</definedName>
    <definedName name="SLD.000.C.0.11.0000.00.01.11306010031">29</definedName>
    <definedName name="SLD.000.C.0.11.0000.00.01.117">593</definedName>
    <definedName name="SLD.000.C.0.11.0000.00.01.121">31536</definedName>
    <definedName name="SLD.000.C.0.11.0000.00.01.12301">907</definedName>
    <definedName name="SLD.000.C.0.11.0000.00.01.211">72049</definedName>
    <definedName name="SLD.000.C.0.11.0000.00.01.212">95</definedName>
    <definedName name="SLD.000.C.0.11.0000.00.01.216">559</definedName>
    <definedName name="SLD.000.C.0.11.0000.00.01.217">27062</definedName>
    <definedName name="SLD.000.C.0.11.0000.00.01.21704010001">19</definedName>
    <definedName name="SLD.000.C.0.11.0000.00.01.219">2531</definedName>
    <definedName name="SLD.000.C.0.11.0000.00.01.221">292325</definedName>
    <definedName name="SLD.000.C.0.11.0000.00.01.222">12514</definedName>
    <definedName name="SLD.000.C.0.11.0000.00.01.241">129974</definedName>
    <definedName name="SLD.000.C.0.11.0000.00.01.244">2180</definedName>
    <definedName name="SLD.000.C.0.11.0000.00.01.D1010">14444</definedName>
    <definedName name="SLD.000.C.0.11.0000.00.01.D1011">16290</definedName>
    <definedName name="SLD.000.C.0.11.0000.00.01.D1012">1130</definedName>
    <definedName name="SLD.000.C.0.11.0000.00.01.D1013">7601</definedName>
    <definedName name="SLD.000.C.0.11.0000.00.01.D1014">382</definedName>
    <definedName name="SLD.000.C.0.11.0000.00.01.D1015">497806</definedName>
    <definedName name="SLD.000.C.0.11.0000.00.01.D1016">4412</definedName>
    <definedName name="SLD.000.C.0.11.0000.00.01.D1017">4464</definedName>
    <definedName name="SLD.000.C.0.11.0000.00.01.D1018">32313</definedName>
    <definedName name="SLD.000.C.0.11.0000.00.01.DCRECEBER">964</definedName>
    <definedName name="SLD.000.C.0.11.2000.00.01.311">254101</definedName>
    <definedName name="SLD.000.C.0.11.2000.00.01.312">7993</definedName>
    <definedName name="SLD.000.C.0.11.2000.00.01.32">-19017</definedName>
    <definedName name="SLD.000.C.0.11.2000.00.01.34">7665</definedName>
    <definedName name="SLD.000.C.0.11.2000.00.01.41">-142242</definedName>
    <definedName name="SLD.000.C.0.11.2000.00.01.42">-23374</definedName>
    <definedName name="SLD.000.C.0.11.2000.00.01.44">-63917</definedName>
    <definedName name="SLD.000.C.0.11.2000.00.01.45">-133</definedName>
    <definedName name="SLD.000.C.0.11.2000.00.01.47101010001">-5412</definedName>
    <definedName name="SLD.000.C.0.11.2000.00.01.47101010002">-1465</definedName>
    <definedName name="SLD.000.C.0.11.2001.00.01.11201010035">0</definedName>
    <definedName name="SLD.000.C.0.11.2001.00.01.11306010019">0</definedName>
    <definedName name="SLD.000.C.0.11.2001.00.01.11306010031">0</definedName>
    <definedName name="SLD.000.C.0.11.2001.00.01.11306010034">5</definedName>
    <definedName name="SLD.000.C.0.11.2001.00.01.11306010036">73</definedName>
    <definedName name="SLD.000.C.0.11.2001.00.01.117">646</definedName>
    <definedName name="SLD.000.C.0.11.2001.00.01.121">0</definedName>
    <definedName name="SLD.000.C.0.11.2001.00.01.12301">546</definedName>
    <definedName name="SLD.000.C.0.11.2001.00.01.131">0</definedName>
    <definedName name="SLD.000.C.0.11.2001.00.01.211">90706</definedName>
    <definedName name="SLD.000.C.0.11.2001.00.01.2110202">9681</definedName>
    <definedName name="SLD.000.C.0.11.2001.00.01.2110203">52642</definedName>
    <definedName name="SLD.000.C.0.11.2001.00.01.2110302">28383</definedName>
    <definedName name="SLD.000.C.0.11.2001.00.01.212">39</definedName>
    <definedName name="SLD.000.C.0.11.2001.00.01.217">23618</definedName>
    <definedName name="SLD.000.C.0.11.2001.00.01.221">256947</definedName>
    <definedName name="SLD.000.C.0.11.2001.00.01.2210202">13645</definedName>
    <definedName name="SLD.000.C.0.11.2001.00.01.2210203">139416</definedName>
    <definedName name="SLD.000.C.0.11.2001.00.01.2210302">103886</definedName>
    <definedName name="SLD.000.C.0.11.2001.00.01.222">26992</definedName>
    <definedName name="SLD.000.C.0.11.2001.00.01.22201010001">5853</definedName>
    <definedName name="SLD.000.C.0.11.2001.00.01.241">137385</definedName>
    <definedName name="SLD.000.C.0.11.2001.00.01.244">3416</definedName>
    <definedName name="SLD.000.C.0.11.2001.00.01.311">284127</definedName>
    <definedName name="SLD.000.C.0.11.2001.00.01.312">10976</definedName>
    <definedName name="SLD.000.C.0.11.2001.00.01.32">-24765</definedName>
    <definedName name="SLD.000.C.0.11.2001.00.01.34">3546</definedName>
    <definedName name="SLD.000.C.0.11.2001.00.01.41">-148549</definedName>
    <definedName name="SLD.000.C.0.11.2001.00.01.42">-30247</definedName>
    <definedName name="SLD.000.C.0.11.2001.00.01.4410101">-41836</definedName>
    <definedName name="SLD.000.C.0.11.2001.00.01.4410102">-58702</definedName>
    <definedName name="SLD.000.C.0.11.2001.00.01.45">-43</definedName>
    <definedName name="SLD.000.C.0.11.2001.00.01.47101010001">886</definedName>
    <definedName name="SLD.000.C.0.11.2001.00.01.47101010002">411</definedName>
    <definedName name="SLD.000.C.0.11.2001.00.01.D1010">15204</definedName>
    <definedName name="SLD.000.C.0.11.2001.00.01.D1011">11953</definedName>
    <definedName name="SLD.000.C.0.11.2001.00.01.D1012">2247</definedName>
    <definedName name="SLD.000.C.0.11.2001.00.01.D1013">9263</definedName>
    <definedName name="SLD.000.C.0.11.2001.00.01.D1015">517243</definedName>
    <definedName name="SLD.000.C.0.11.2001.00.01.D1016">0</definedName>
    <definedName name="SLD.000.C.0.11.2001.00.01.D1017">2872</definedName>
    <definedName name="SLD.000.C.0.11.2001.00.01.D1018">17587</definedName>
    <definedName name="SLD.000.C.0.11.2001.00.01.D1094">3197</definedName>
    <definedName name="SLD.000.C.0.11.2001.00.01.D1155">3819</definedName>
    <definedName name="SLD.000.C.0.11.2001.00.01.DCRECEBER">1838</definedName>
    <definedName name="SLD.000.C.0.12.0000.00.01.11201010035">0</definedName>
    <definedName name="SLD.000.C.0.12.0000.00.01.11306010019">0</definedName>
    <definedName name="SLD.000.C.0.12.0000.00.01.11306010031">0</definedName>
    <definedName name="SLD.000.C.0.12.0000.00.01.117">0</definedName>
    <definedName name="SLD.000.C.0.12.0000.00.01.121">0</definedName>
    <definedName name="SLD.000.C.0.12.0000.00.01.131">0</definedName>
    <definedName name="SLD.000.C.0.12.0000.00.01.211">0</definedName>
    <definedName name="SLD.000.C.0.12.0000.00.01.212">0</definedName>
    <definedName name="SLD.000.C.0.12.0000.00.01.217">0</definedName>
    <definedName name="SLD.000.C.0.12.0000.00.01.21704010001">0</definedName>
    <definedName name="SLD.000.C.0.12.0000.00.01.221">0</definedName>
    <definedName name="SLD.000.C.0.12.0000.00.01.222">0</definedName>
    <definedName name="SLD.000.C.0.12.0000.00.01.241">0</definedName>
    <definedName name="SLD.000.C.0.12.0000.00.01.244">0</definedName>
    <definedName name="SLD.000.C.0.12.0000.00.01.31">0</definedName>
    <definedName name="SLD.000.C.0.12.0000.00.01.32">0</definedName>
    <definedName name="SLD.000.C.0.12.0000.00.01.34">0</definedName>
    <definedName name="SLD.000.C.0.12.0000.00.01.41">0</definedName>
    <definedName name="SLD.000.C.0.12.0000.00.01.42">0</definedName>
    <definedName name="SLD.000.C.0.12.0000.00.01.45">0</definedName>
    <definedName name="SLD.000.C.0.12.0000.00.01.47101010001">0</definedName>
    <definedName name="SLD.000.C.0.12.0000.00.01.47101010002">0</definedName>
    <definedName name="SLD.000.C.0.12.0000.00.01.D1010">0</definedName>
    <definedName name="SLD.000.C.0.12.0000.00.01.D1011">0</definedName>
    <definedName name="SLD.000.C.0.12.0000.00.01.D1012">0</definedName>
    <definedName name="SLD.000.C.0.12.0000.00.01.D1013">0</definedName>
    <definedName name="SLD.000.C.0.12.0000.00.01.D1015">0</definedName>
    <definedName name="SLD.000.C.0.12.0000.00.01.D1016">0</definedName>
    <definedName name="SLD.000.C.0.12.0000.00.01.D1017">0</definedName>
    <definedName name="SLD.000.C.0.12.0000.00.01.D1018">0</definedName>
    <definedName name="SLD.000.C.0.12.0000.00.01.D1025">0</definedName>
    <definedName name="SLD.000.C.0.12.0000.00.01.D1026">0</definedName>
    <definedName name="SLD.000.C.0.12.0000.00.01.D1030">0</definedName>
    <definedName name="SLD.000.C.0.12.0000.00.01.D1093">0</definedName>
    <definedName name="SLD.000.C.0.12.0000.00.01.D1094">0</definedName>
    <definedName name="SLD.000.C.0.12.0000.00.01.DCRECEBER">0</definedName>
    <definedName name="SLD.000.C.0.12.1999.00.00.117">386309.42000008</definedName>
    <definedName name="SLD.000.C.0.12.1999.00.00.121">32120074.2799987</definedName>
    <definedName name="SLD.000.C.0.12.1999.00.00.131">90000</definedName>
    <definedName name="SLD.000.C.0.12.1999.00.00.211">71813107.4799804</definedName>
    <definedName name="SLD.000.C.0.12.1999.00.00.212">988466.92000008</definedName>
    <definedName name="SLD.000.C.0.12.1999.00.00.217">30737899.1099853</definedName>
    <definedName name="SLD.000.C.0.12.1999.00.00.221">321088959</definedName>
    <definedName name="SLD.000.C.0.12.1999.00.00.222">12513945.7100067</definedName>
    <definedName name="SLD.000.C.0.12.1999.00.00.241">129974445.70996</definedName>
    <definedName name="SLD.000.C.0.12.1999.00.00.244">2180449.56999969</definedName>
    <definedName name="SLD.000.C.0.12.1999.00.00.31">244637695.850097</definedName>
    <definedName name="SLD.000.C.0.12.1999.00.00.32">-7509368.30000305</definedName>
    <definedName name="SLD.000.C.0.12.1999.00.00.34">14624027.0099945</definedName>
    <definedName name="SLD.000.C.0.12.1999.00.00.41">-137984469.360107</definedName>
    <definedName name="SLD.000.C.0.12.1999.00.00.42">-18822323.7999877</definedName>
    <definedName name="SLD.000.C.0.12.1999.00.00.45">1209821.75</definedName>
    <definedName name="SLD.000.C.0.12.1999.00.00.47101010001">6781028.15000153</definedName>
    <definedName name="SLD.000.C.0.12.1999.00.00.47101010002">1847856.37999916</definedName>
    <definedName name="SLD.000.C.0.12.1999.00.00.D1010">16016305.1600036</definedName>
    <definedName name="SLD.000.C.0.12.1999.00.00.D1011">25362635.7800293</definedName>
    <definedName name="SLD.000.C.0.12.1999.00.00.D1012">4699155.20999908</definedName>
    <definedName name="SLD.000.C.0.12.1999.00.00.D1013">8628884.52999878</definedName>
    <definedName name="SLD.000.C.0.12.1999.00.00.D1015">491398211.890625</definedName>
    <definedName name="SLD.000.C.0.12.1999.00.00.D1016">10463049.2499847</definedName>
    <definedName name="SLD.000.C.0.12.1999.00.00.D1017">2173749.31999969</definedName>
    <definedName name="SLD.000.C.0.12.1999.00.00.D1018">18114451.8701171</definedName>
    <definedName name="SLD.000.C.0.12.1999.00.00.D1025">-49193159.4400024</definedName>
    <definedName name="SLD.000.C.0.12.1999.00.00.D1026">-3587777.86999512</definedName>
    <definedName name="SLD.000.C.0.12.1999.00.00.D1030">-71352966.6400146</definedName>
    <definedName name="SLD.000.C.0.12.1999.00.00.D1074">-19349636.2700195</definedName>
    <definedName name="SLD.000.C.0.12.1999.00.00.D1075">-8628884.52999878</definedName>
    <definedName name="SLD.000.C.0.12.1999.00.00.D1076">77181160.7299804</definedName>
    <definedName name="SLD.000.C.0.12.1999.00.00.D1093">1255347.8599987</definedName>
    <definedName name="SLD.000.C.0.12.1999.00.00.D1094">1125951.77000046</definedName>
    <definedName name="SLD.000.C.0.12.1999.00.00.D997">52401126.4100341</definedName>
    <definedName name="SLD.000.C.0.12.1999.00.00.DCRECEBER">291453.08000183</definedName>
    <definedName name="SLD.000.C.0.12.1999.00.01.117">386</definedName>
    <definedName name="SLD.000.C.0.12.1999.00.01.121">32120</definedName>
    <definedName name="SLD.000.C.0.12.1999.00.01.131">90</definedName>
    <definedName name="SLD.000.C.0.12.1999.00.01.211">71813</definedName>
    <definedName name="SLD.000.C.0.12.1999.00.01.212">988</definedName>
    <definedName name="SLD.000.C.0.12.1999.00.01.217">30738</definedName>
    <definedName name="SLD.000.C.0.12.1999.00.01.221">321089</definedName>
    <definedName name="SLD.000.C.0.12.1999.00.01.222">12514</definedName>
    <definedName name="SLD.000.C.0.12.1999.00.01.241">129974</definedName>
    <definedName name="SLD.000.C.0.12.1999.00.01.244">2180</definedName>
    <definedName name="SLD.000.C.0.12.1999.00.01.31">244638</definedName>
    <definedName name="SLD.000.C.0.12.1999.00.01.32">-7509</definedName>
    <definedName name="SLD.000.C.0.12.1999.00.01.34">14624</definedName>
    <definedName name="SLD.000.C.0.12.1999.00.01.41">-137984</definedName>
    <definedName name="SLD.000.C.0.12.1999.00.01.42">-18822</definedName>
    <definedName name="SLD.000.C.0.12.1999.00.01.45">1210</definedName>
    <definedName name="SLD.000.C.0.12.1999.00.01.47101010001">6781</definedName>
    <definedName name="SLD.000.C.0.12.1999.00.01.47101010002">1848</definedName>
    <definedName name="SLD.000.C.0.12.1999.00.01.D1010">16016</definedName>
    <definedName name="SLD.000.C.0.12.1999.00.01.D1011">25363</definedName>
    <definedName name="SLD.000.C.0.12.1999.00.01.D1012">4699</definedName>
    <definedName name="SLD.000.C.0.12.1999.00.01.D1013">8629</definedName>
    <definedName name="SLD.000.C.0.12.1999.00.01.D1015">491398</definedName>
    <definedName name="SLD.000.C.0.12.1999.00.01.D1016">10463</definedName>
    <definedName name="SLD.000.C.0.12.1999.00.01.D1017">2174</definedName>
    <definedName name="SLD.000.C.0.12.1999.00.01.D1018">18114</definedName>
    <definedName name="SLD.000.C.0.12.1999.00.01.D1025">-49193</definedName>
    <definedName name="SLD.000.C.0.12.1999.00.01.D1026">-3588</definedName>
    <definedName name="SLD.000.C.0.12.1999.00.01.D1030">-71353</definedName>
    <definedName name="SLD.000.C.0.12.1999.00.01.D1074">-19350</definedName>
    <definedName name="SLD.000.C.0.12.1999.00.01.D1075">-8629</definedName>
    <definedName name="SLD.000.C.0.12.1999.00.01.D1076">77181</definedName>
    <definedName name="SLD.000.C.0.12.1999.00.01.D1093">1255</definedName>
    <definedName name="SLD.000.C.0.12.1999.00.01.D1094">1126</definedName>
    <definedName name="SLD.000.C.0.12.1999.00.01.D997">52401</definedName>
    <definedName name="SLD.000.C.0.12.1999.00.01.DCRECEBER">291</definedName>
    <definedName name="SLD.000.C.0.12.2000.00.00.117">533634.32999992</definedName>
    <definedName name="SLD.000.C.0.12.2000.00.00.121">31439885.269989</definedName>
    <definedName name="SLD.000.C.0.12.2000.00.00.131">0</definedName>
    <definedName name="SLD.000.C.0.12.2000.00.00.211">73815519.2800293</definedName>
    <definedName name="SLD.000.C.0.12.2000.00.00.212">88033.35000002</definedName>
    <definedName name="SLD.000.C.0.12.2000.00.00.217">17315355.6300048</definedName>
    <definedName name="SLD.000.C.0.12.2000.00.00.221">290102726.669921</definedName>
    <definedName name="SLD.000.C.0.12.2000.00.00.222">21139278.8200073</definedName>
    <definedName name="SLD.000.C.0.12.2000.00.00.241">129974445.70996</definedName>
    <definedName name="SLD.000.C.0.12.2000.00.00.244">2180449.56999969</definedName>
    <definedName name="SLD.000.C.0.12.2000.00.00.31">290217002.200195</definedName>
    <definedName name="SLD.000.C.0.12.2000.00.00.32">-21064440.0299987</definedName>
    <definedName name="SLD.000.C.0.12.2000.00.00.34">7705475.12000275</definedName>
    <definedName name="SLD.000.C.0.12.2000.00.00.41">-155587260.75</definedName>
    <definedName name="SLD.000.C.0.12.2000.00.00.42">-25368197.2900085</definedName>
    <definedName name="SLD.000.C.0.12.2000.00.00.45">-133099.42000008</definedName>
    <definedName name="SLD.000.C.0.12.2000.00.00.47101010001">-4710636.20999908</definedName>
    <definedName name="SLD.000.C.0.12.2000.00.00.47101010002">-1201172.17000008</definedName>
    <definedName name="SLD.000.C.0.12.2000.00.00.D1010">17989327</definedName>
    <definedName name="SLD.000.C.0.12.2000.00.00.D1011">9804813.5</definedName>
    <definedName name="SLD.000.C.0.12.2000.00.00.D1012">1992874.98999977</definedName>
    <definedName name="SLD.000.C.0.12.2000.00.00.D1013">7966124.47000122</definedName>
    <definedName name="SLD.000.C.0.12.2000.00.00.D1015">498771725.940429</definedName>
    <definedName name="SLD.000.C.0.12.2000.00.00.D1016">3861816.84998322</definedName>
    <definedName name="SLD.000.C.0.12.2000.00.00.D1017">6518375.77999878</definedName>
    <definedName name="SLD.000.C.0.12.2000.00.00.D1018">30428702.3901367</definedName>
    <definedName name="SLD.000.C.0.12.2000.00.00.D1025">-45744891.0900268</definedName>
    <definedName name="SLD.000.C.0.12.2000.00.00.D1026">-13650979.5200805</definedName>
    <definedName name="SLD.000.C.0.12.2000.00.00.D1030">-18147550.3200073</definedName>
    <definedName name="SLD.000.C.0.12.2000.00.00.D1093">1009504.21000004</definedName>
    <definedName name="SLD.000.C.0.12.2000.00.00.D1094">2896500.96999741</definedName>
    <definedName name="SLD.000.C.0.12.2000.00.00.DCRECEBER">1089681.6099987</definedName>
    <definedName name="SLD.000.C.0.12.2000.00.01.117">534</definedName>
    <definedName name="SLD.000.C.0.12.2000.00.01.121">31440</definedName>
    <definedName name="SLD.000.C.0.12.2000.00.01.131">0</definedName>
    <definedName name="SLD.000.C.0.12.2000.00.01.211">73816</definedName>
    <definedName name="SLD.000.C.0.12.2000.00.01.212">88</definedName>
    <definedName name="SLD.000.C.0.12.2000.00.01.217">17315</definedName>
    <definedName name="SLD.000.C.0.12.2000.00.01.221">290103</definedName>
    <definedName name="SLD.000.C.0.12.2000.00.01.222">21139</definedName>
    <definedName name="SLD.000.C.0.12.2000.00.01.241">129974</definedName>
    <definedName name="SLD.000.C.0.12.2000.00.01.244">3416</definedName>
    <definedName name="SLD.000.C.0.12.2000.00.01.31">290217</definedName>
    <definedName name="SLD.000.C.0.12.2000.00.01.32">-21064</definedName>
    <definedName name="SLD.000.C.0.12.2000.00.01.34">7705</definedName>
    <definedName name="SLD.000.C.0.12.2000.00.01.41">-155587</definedName>
    <definedName name="SLD.000.C.0.12.2000.00.01.42">-25368</definedName>
    <definedName name="SLD.000.C.0.12.2000.00.01.45">-133</definedName>
    <definedName name="SLD.000.C.0.12.2000.00.01.47101010001">-4711</definedName>
    <definedName name="SLD.000.C.0.12.2000.00.01.47101010002">-1201</definedName>
    <definedName name="SLD.000.C.0.12.2000.00.01.D1010">17989</definedName>
    <definedName name="SLD.000.C.0.12.2000.00.01.D1011">9805</definedName>
    <definedName name="SLD.000.C.0.12.2000.00.01.D1012">1993</definedName>
    <definedName name="SLD.000.C.0.12.2000.00.01.D1013">7966</definedName>
    <definedName name="SLD.000.C.0.12.2000.00.01.D1015">498772</definedName>
    <definedName name="SLD.000.C.0.12.2000.00.01.D1016">3862</definedName>
    <definedName name="SLD.000.C.0.12.2000.00.01.D1017">6518</definedName>
    <definedName name="SLD.000.C.0.12.2000.00.01.D1018">29193</definedName>
    <definedName name="SLD.000.C.0.12.2000.00.01.D1025">-45745</definedName>
    <definedName name="SLD.000.C.0.12.2000.00.01.D1026">-13651</definedName>
    <definedName name="SLD.000.C.0.12.2000.00.01.D1030">-18148</definedName>
    <definedName name="SLD.000.C.0.12.2000.00.01.D1093">1010</definedName>
    <definedName name="SLD.000.C.0.12.2000.00.01.D1094">2897</definedName>
    <definedName name="SLD.000.C.0.12.2000.00.01.DCRECEBER">1090</definedName>
    <definedName name="SLD.000.C.0.12.2001.00.01.11201010035">0</definedName>
    <definedName name="SLD.000.C.0.12.2001.00.01.11306010019">1</definedName>
    <definedName name="SLD.000.C.0.12.2001.00.01.11306010031">0</definedName>
    <definedName name="SLD.000.C.0.12.2001.00.01.11306010034">3</definedName>
    <definedName name="SLD.000.C.0.12.2001.00.01.11306010036">73</definedName>
    <definedName name="SLD.087.C.0.01.0000.00.01.21102">54378</definedName>
    <definedName name="SLD.087.C.0.01.0000.00.01.21103">22794</definedName>
    <definedName name="SLD.087.C.0.01.0000.00.01.22102">165826</definedName>
    <definedName name="SLD.087.C.0.01.0000.00.01.22103">123670</definedName>
    <definedName name="SLD.087.C.0.01.0000.00.01.24501">29193</definedName>
    <definedName name="SLD.087.C.0.01.0000.00.01.D1035">6124</definedName>
    <definedName name="SLD.087.C.0.01.0000.00.01.D1074">3439</definedName>
    <definedName name="SLD.087.C.0.01.2000.00.01.24501010001">-2740</definedName>
    <definedName name="SLD.087.C.0.02.0000.00.01.21102">58143</definedName>
    <definedName name="SLD.087.C.0.02.0000.00.01.21103">23767</definedName>
    <definedName name="SLD.087.C.0.02.0000.00.01.22102">172060</definedName>
    <definedName name="SLD.087.C.0.02.0000.00.01.22103">121699</definedName>
    <definedName name="SLD.087.C.0.02.0000.00.01.24501">29193</definedName>
    <definedName name="SLD.087.C.0.02.0000.00.01.D1035">15542</definedName>
    <definedName name="SLD.087.C.0.02.0000.00.01.D1074">-33</definedName>
    <definedName name="SLD.087.C.0.03.0000.00.01.21102">52333</definedName>
    <definedName name="SLD.087.C.0.03.0000.00.01.21103">23858</definedName>
    <definedName name="SLD.087.C.0.03.0000.00.01.22102">159867</definedName>
    <definedName name="SLD.087.C.0.03.0000.00.01.22103">119748</definedName>
    <definedName name="SLD.087.C.0.03.0000.00.01.24501">29193</definedName>
    <definedName name="SLD.087.C.0.03.0000.00.01.D1035">23151</definedName>
    <definedName name="SLD.087.C.0.03.0000.00.01.D1074">-5391</definedName>
    <definedName name="SLD.087.C.0.03.2000.00.01.34">702</definedName>
    <definedName name="SLD.087.C.0.03.2000.00.01.44">-7066</definedName>
    <definedName name="SLD.087.C.0.03.2000.00.01.D1074">8342</definedName>
    <definedName name="SLD.087.C.0.03.2000.00.01.D997">14663</definedName>
    <definedName name="SLD.087.C.0.03.2001.00.01.34">1803</definedName>
    <definedName name="SLD.087.C.0.03.2001.00.01.44">-33644</definedName>
    <definedName name="SLD.087.C.0.03.2001.00.01.D1074">-5391</definedName>
    <definedName name="SLD.087.C.0.03.2001.00.01.D1075">-10393</definedName>
    <definedName name="SLD.087.C.0.03.2001.00.01.D997">15100</definedName>
    <definedName name="SLD.087.C.0.04.0000.00.01.21102">54372</definedName>
    <definedName name="SLD.087.C.0.04.0000.00.01.21103">24897</definedName>
    <definedName name="SLD.087.C.0.04.0000.00.01.22102">161575</definedName>
    <definedName name="SLD.087.C.0.04.0000.00.01.22103">117776</definedName>
    <definedName name="SLD.087.C.0.04.0000.00.01.D1035">30760</definedName>
    <definedName name="SLD.087.C.0.04.0000.00.01.D1074">-4979</definedName>
    <definedName name="SLD.087.C.0.05.0000.00.01.21102">59405</definedName>
    <definedName name="SLD.087.C.0.05.0000.00.01.21103">26083</definedName>
    <definedName name="SLD.087.C.0.05.0000.00.01.22102">170697</definedName>
    <definedName name="SLD.087.C.0.05.0000.00.01.22103">115804</definedName>
    <definedName name="SLD.087.C.0.05.0000.00.01.D1035">38369</definedName>
    <definedName name="SLD.087.C.0.05.0000.00.01.D1074">-14254</definedName>
    <definedName name="SLD.087.C.0.06.0000.00.01.21102">59510</definedName>
    <definedName name="SLD.087.C.0.06.0000.00.01.21103">26015</definedName>
    <definedName name="SLD.087.C.0.06.0000.00.01.22102">166711</definedName>
    <definedName name="SLD.087.C.0.06.0000.00.01.22103">113810</definedName>
    <definedName name="SLD.087.C.0.06.0000.00.01.D1035">45978</definedName>
    <definedName name="SLD.087.C.0.06.0000.00.01.D1074">-9997</definedName>
    <definedName name="SLD.087.C.0.07.0000.00.01.21102">64399</definedName>
    <definedName name="SLD.087.C.0.07.0000.00.01.21103">27149</definedName>
    <definedName name="SLD.087.C.0.07.0000.00.01.22102">175854</definedName>
    <definedName name="SLD.087.C.0.07.0000.00.01.22103">111837</definedName>
    <definedName name="SLD.087.C.0.07.0000.00.01.D1035">53587</definedName>
    <definedName name="SLD.087.C.0.07.0000.00.01.D1074">-16582</definedName>
    <definedName name="SLD.087.C.0.07.2001.00.01.21102">64399</definedName>
    <definedName name="SLD.087.C.0.07.2001.00.01.21103">27149</definedName>
    <definedName name="SLD.087.C.0.07.2001.00.01.22102">175854</definedName>
    <definedName name="SLD.087.C.0.07.2001.00.01.22103">111837</definedName>
    <definedName name="SLD.087.C.0.07.2001.00.01.D1035">53587</definedName>
    <definedName name="SLD.087.C.0.07.2001.00.01.D1074">-16582</definedName>
    <definedName name="SLD.087.C.0.08.2000.00.01.21102">52598</definedName>
    <definedName name="SLD.087.C.0.08.2000.00.01.21103">21009</definedName>
    <definedName name="SLD.087.C.0.08.2000.00.01.22102">174915</definedName>
    <definedName name="SLD.087.C.0.08.2000.00.01.22103">132310</definedName>
    <definedName name="SLD.087.C.0.08.2000.00.01.24101010001">129974</definedName>
    <definedName name="SLD.087.C.0.08.2000.00.01.24401010001">1982</definedName>
    <definedName name="SLD.087.C.0.08.2000.00.01.24401010002">198</definedName>
    <definedName name="SLD.087.C.0.08.2000.00.01.24501">18114</definedName>
    <definedName name="SLD.087.C.0.08.2000.00.01.D1035">56850</definedName>
    <definedName name="SLD.087.C.0.08.2000.00.01.D1074">11588</definedName>
    <definedName name="SLD.087.C.0.08.2001.00.01.21102">69295</definedName>
    <definedName name="SLD.087.C.0.08.2001.00.01.21103">28322</definedName>
    <definedName name="SLD.087.C.0.08.2001.00.01.22102">184562</definedName>
    <definedName name="SLD.087.C.0.08.2001.00.01.22103">109852</definedName>
    <definedName name="SLD.087.C.0.08.2001.00.01.D1035">62490</definedName>
    <definedName name="SLD.087.C.0.08.2001.00.01.D1074">-21507</definedName>
    <definedName name="SLD.087.C.0.09.1999.00.01.24101010001">124174</definedName>
    <definedName name="SLD.087.C.0.09.1999.00.01.24401010001">1982</definedName>
    <definedName name="SLD.087.C.0.09.1999.00.01.24401010002">198</definedName>
    <definedName name="SLD.087.C.0.09.2000.00.01.11201010035">0</definedName>
    <definedName name="SLD.087.C.0.09.2000.00.01.11306010019">0</definedName>
    <definedName name="SLD.087.C.0.09.2000.00.01.21102">44925</definedName>
    <definedName name="SLD.087.C.0.09.2000.00.01.21103">19486</definedName>
    <definedName name="SLD.087.C.0.09.2000.00.01.2110302">19486</definedName>
    <definedName name="SLD.087.C.0.09.2000.00.01.22102">158111</definedName>
    <definedName name="SLD.087.C.0.09.2000.00.01.22103">131178</definedName>
    <definedName name="SLD.087.C.0.09.2000.00.01.24101010001">129974</definedName>
    <definedName name="SLD.087.C.0.09.2000.00.01.24401010001">1982</definedName>
    <definedName name="SLD.087.C.0.09.2000.00.01.24401010002">198</definedName>
    <definedName name="SLD.087.C.0.09.2000.00.01.24501">18114</definedName>
    <definedName name="SLD.087.C.0.09.2000.00.01.24501010001">-2740</definedName>
    <definedName name="SLD.087.C.0.09.2000.00.01.D1035">64621</definedName>
    <definedName name="SLD.087.C.0.09.2000.00.01.D1074">14031</definedName>
    <definedName name="SLD.087.C.0.09.2001.00.01.D1035">71452</definedName>
    <definedName name="SLD.087.C.0.09.2001.00.01.D1074">-23452</definedName>
    <definedName name="SLD.087.C.0.10.2000.00.01.21102">48321</definedName>
    <definedName name="SLD.087.C.0.10.2000.00.01.21103">20582</definedName>
    <definedName name="SLD.087.C.0.10.2000.00.01.22102">163710</definedName>
    <definedName name="SLD.087.C.0.10.2000.00.01.22103">129335</definedName>
    <definedName name="SLD.087.C.0.10.2000.00.01.D1035">72392</definedName>
    <definedName name="SLD.087.C.0.10.2000.00.01.D1074">14611</definedName>
    <definedName name="SLD.087.C.0.10.2001.00.01.D1035">80208</definedName>
    <definedName name="SLD.087.C.0.10.2001.00.01.D1074">-18978</definedName>
    <definedName name="SLD.087.C.0.11.2000.00.01.21102">50410</definedName>
    <definedName name="SLD.087.C.0.11.2000.00.01.21103">21639</definedName>
    <definedName name="SLD.087.C.0.11.2000.00.01.22102">164858</definedName>
    <definedName name="SLD.087.C.0.11.2000.00.01.22103">127467</definedName>
    <definedName name="SLD.087.C.0.11.2000.00.01.D1035">80163</definedName>
    <definedName name="SLD.087.C.0.11.2000.00.01.D1074">14199</definedName>
    <definedName name="SLD.087.C.0.11.2001.00.01.D1035">88567</definedName>
    <definedName name="SLD.087.C.0.11.2001.00.01.D1074">-4196</definedName>
    <definedName name="SLD.087.C.0.12.0000.00.01.21102">0</definedName>
    <definedName name="SLD.087.C.0.12.0000.00.01.21103">0</definedName>
    <definedName name="SLD.087.C.0.12.0000.00.01.22102">0</definedName>
    <definedName name="SLD.087.C.0.12.0000.00.01.22103">0</definedName>
    <definedName name="SLD.087.C.0.12.0000.00.01.24501">0</definedName>
    <definedName name="SLD.087.C.0.12.0000.00.01.D1035">0</definedName>
    <definedName name="SLD.087.C.0.12.0000.00.01.D1074">0</definedName>
    <definedName name="SLD.087.C.0.12.1999.00.00.24101010001">129974445.70996</definedName>
    <definedName name="SLD.087.C.0.12.1999.00.00.24401010001">1982226.87999916</definedName>
    <definedName name="SLD.087.C.0.12.1999.00.00.24401010002">198222.69000006</definedName>
    <definedName name="SLD.087.C.0.12.1999.00.00.24501010001">16609303.7200012</definedName>
    <definedName name="SLD.087.C.0.12.1999.00.01.24101010001">129974</definedName>
    <definedName name="SLD.087.C.0.12.1999.00.01.24401010001">1982</definedName>
    <definedName name="SLD.087.C.0.12.1999.00.01.24401010002">198</definedName>
    <definedName name="SLD.087.C.0.12.1999.00.01.24501010001">16609</definedName>
    <definedName name="SLD.087.C.0.12.2000.00.01.21102">52123</definedName>
    <definedName name="SLD.087.C.0.12.2000.00.01.21103">21692</definedName>
    <definedName name="SLD.087.C.0.12.2000.00.01.22102">164505</definedName>
    <definedName name="SLD.087.C.0.12.2000.00.01.22103">125598</definedName>
    <definedName name="SLD.087.C.0.12.2000.00.01.24101010001">129974</definedName>
    <definedName name="SLD.087.C.0.12.2000.00.01.24401010001">3105</definedName>
    <definedName name="SLD.087.C.0.12.2000.00.01.24401010002">311</definedName>
    <definedName name="SLD.087.C.0.12.2000.00.01.24501">16879</definedName>
    <definedName name="SLD.087.C.0.12.2000.00.01.24501010001">0</definedName>
    <definedName name="SLD.087.C.0.12.2000.00.01.D1035">87934</definedName>
    <definedName name="SLD.087.C.0.12.2000.00.01.D1074">12314</definedName>
    <definedName name="SLD.087.C.0.12.2001.00.01.D1035">97125</definedName>
    <definedName name="SLD.087.C.0.IN.2000.00.01.24101010001">129974</definedName>
    <definedName name="SLD.087.C.0.IN.2000.00.01.24401010001">1982</definedName>
    <definedName name="SLD.087.C.0.IN.2000.00.01.24401010002">198</definedName>
    <definedName name="SLD.087.C.0.IN.2000.00.01.24501">18114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rel14" hidden="1">1</definedName>
    <definedName name="solver_rel15" hidden="1">1</definedName>
    <definedName name="solver_rel16" hidden="1">1</definedName>
    <definedName name="solver_rel17" hidden="1">1</definedName>
    <definedName name="solver_rel18" hidden="1">1</definedName>
    <definedName name="solver_rel19" hidden="1">1</definedName>
    <definedName name="solver_rel20" hidden="1">1</definedName>
    <definedName name="solver_rel21" hidden="1">1</definedName>
    <definedName name="solver_rel22" hidden="1">1</definedName>
    <definedName name="solver_rel23" hidden="1">1</definedName>
    <definedName name="solver_rel24" hidden="1">1</definedName>
    <definedName name="solver_rel25" hidden="1">1</definedName>
    <definedName name="solver_rel26" hidden="1">1</definedName>
    <definedName name="solver_rel27" hidden="1">1</definedName>
    <definedName name="solver_rel28" hidden="1">1</definedName>
    <definedName name="solver_rel29" hidden="1">1</definedName>
    <definedName name="solver_rel30" hidden="1">1</definedName>
    <definedName name="solver_rel31" hidden="1">1</definedName>
    <definedName name="solver_rel32" hidden="1">1</definedName>
    <definedName name="solver_rel33" hidden="1">1</definedName>
    <definedName name="solver_rel34" hidden="1">1</definedName>
    <definedName name="solver_rel35" hidden="1">1</definedName>
    <definedName name="solver_rel36" hidden="1">1</definedName>
    <definedName name="solver_rel37" hidden="1">1</definedName>
    <definedName name="solver_rel38" hidden="1">1</definedName>
    <definedName name="solver_rel39" hidden="1">1</definedName>
    <definedName name="solver_rel40" hidden="1">1</definedName>
    <definedName name="solver_rel41" hidden="1">1</definedName>
    <definedName name="solver_rel42" hidden="1">1</definedName>
    <definedName name="solver_rel43" hidden="1">1</definedName>
    <definedName name="solver_rel44" hidden="1">1</definedName>
    <definedName name="solver_rel45" hidden="1">1</definedName>
    <definedName name="solver_rel46" hidden="1">1</definedName>
    <definedName name="solver_rel47" hidden="1">1</definedName>
    <definedName name="solver_rel48" hidden="1">1</definedName>
    <definedName name="solver_rel49" hidden="1">1</definedName>
    <definedName name="solver_rel50" hidden="1">1</definedName>
    <definedName name="solver_rel51" hidden="1">1</definedName>
    <definedName name="solver_rel52" hidden="1">1</definedName>
    <definedName name="solver_rel53" hidden="1">1</definedName>
    <definedName name="solver_rel54" hidden="1">1</definedName>
    <definedName name="solver_rel55" hidden="1">1</definedName>
    <definedName name="solver_rel56" hidden="1">1</definedName>
    <definedName name="solver_rel57" hidden="1">1</definedName>
    <definedName name="solver_rel58" hidden="1">1</definedName>
    <definedName name="solver_rel9" hidden="1">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19.66</definedName>
    <definedName name="SOMA1">#REF!</definedName>
    <definedName name="SOMA2">#REF!</definedName>
    <definedName name="SOMA3">#REF!</definedName>
    <definedName name="soma4">[91]Acomp!$CQ$28:$CQ$67</definedName>
    <definedName name="sqdsad">#N/A</definedName>
    <definedName name="ss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ssdfdf">#N/A</definedName>
    <definedName name="sssaaa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ssss" localSheetId="0">#REF!</definedName>
    <definedName name="ssss">#REF!</definedName>
    <definedName name="ssssssssss" hidden="1">#REF!</definedName>
    <definedName name="sssssssssss" hidden="1">#REF!</definedName>
    <definedName name="ssssssssssss" hidden="1">#REF!</definedName>
    <definedName name="sssw">#REF!</definedName>
    <definedName name="Sublanços_a" hidden="1">#REF!</definedName>
    <definedName name="Subs_Calculados_v" hidden="1">#REF!</definedName>
    <definedName name="Subs_Exploração" hidden="1">#REF!</definedName>
    <definedName name="Subs_Recebidos_v" hidden="1">#REF!</definedName>
    <definedName name="Subs_Taxas_v" hidden="1">#REF!</definedName>
    <definedName name="SUDENE">#N/A</definedName>
    <definedName name="Swvu.PLANILHA2." hidden="1">#REF!</definedName>
    <definedName name="t">#N/A</definedName>
    <definedName name="tab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TABELA">#REF!</definedName>
    <definedName name="Tabela_Areas_Serviço_Downpayment" hidden="1">#REF!</definedName>
    <definedName name="Tabela_Areas_Serviço_Fixas" hidden="1">#REF!</definedName>
    <definedName name="Tabela_Areas_Serviço_Proveitos_Diferidos" hidden="1">#REF!</definedName>
    <definedName name="Tabela_Areas_Serviço_Proveitos_Exercício" hidden="1">#REF!</definedName>
    <definedName name="Tabela_Custos_Exploração_Resumo" hidden="1">#REF!</definedName>
    <definedName name="Tabela_IVA" hidden="1">#REF!</definedName>
    <definedName name="Tabela_Lanços" hidden="1">#REF!</definedName>
    <definedName name="Tabela_Outros_Proveitos" hidden="1">#REF!</definedName>
    <definedName name="Tabela_Prazos_Médios" hidden="1">#REF!</definedName>
    <definedName name="TabelaActualizaçãoTarifária" hidden="1">#REF!</definedName>
    <definedName name="TAC_Ant">[92]Contratos_Exercicio!#REF!</definedName>
    <definedName name="Tac_Atual">[92]Contratos_Exercicio!#REF!</definedName>
    <definedName name="TAMANHO">#REF!</definedName>
    <definedName name="taxa">[93]Resumo_Cron_corrigido!#REF!</definedName>
    <definedName name="TAXAS">#REF!</definedName>
    <definedName name="TAXES">[35]Plan1!$H$1:$H$2</definedName>
    <definedName name="TBdbName" hidden="1">"88D5BF544BE111D2B8C5006097494125.mdb"</definedName>
    <definedName name="tec">[52]EDC!$I$573</definedName>
    <definedName name="TeiaCx_CHECK">#REF!</definedName>
    <definedName name="temp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tempo_depr">[52]EDC!$E$600</definedName>
    <definedName name="ter">#REF!</definedName>
    <definedName name="TERCEIROS">'[53]DIF FAT FEV 01'!$A$72:$X$109</definedName>
    <definedName name="TERR">#REF!</definedName>
    <definedName name="TEST0">#REF!</definedName>
    <definedName name="TEST1">#REF!</definedName>
    <definedName name="teste">'[74]CMAI spreads 2005'!$T$17:$T$19</definedName>
    <definedName name="teste1">#REF!</definedName>
    <definedName name="testesteste">#REF!</definedName>
    <definedName name="TESTHKEY">#REF!</definedName>
    <definedName name="TESTKEYS">#REF!</definedName>
    <definedName name="TESTVKEY">#REF!</definedName>
    <definedName name="TEXTO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7">#REF!</definedName>
    <definedName name="TextRefCopy18">#REF!</definedName>
    <definedName name="TextRefCopy19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2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6">#REF!</definedName>
    <definedName name="TextRefCopy67">#REF!</definedName>
    <definedName name="TextRefCopy68">#REF!</definedName>
    <definedName name="TextRefCopy7">#REF!</definedName>
    <definedName name="TextRefCopy8">#REF!</definedName>
    <definedName name="TextRefCopy9">#REF!</definedName>
    <definedName name="TextRefCopyRangeCount" hidden="1">68</definedName>
    <definedName name="th">#N/A</definedName>
    <definedName name="TIP">[10]Plan1!$G$1:$G$2</definedName>
    <definedName name="Tipo_de_Contratação">[56]listas!$D$9:$D$14</definedName>
    <definedName name="Tipo_de_Contratação_Ext">[56]listas!$D$18:$D$20</definedName>
    <definedName name="TÍTULO1">#REF!</definedName>
    <definedName name="TÍTULO2">#REF!</definedName>
    <definedName name="TÍTULO3">#REF!</definedName>
    <definedName name="TÍTULO4">#REF!</definedName>
    <definedName name="_xlnm.Print_Titles" localSheetId="1">PLANILHA!$1:$13</definedName>
    <definedName name="_xlnm.Print_Titles">#N/A</definedName>
    <definedName name="TK">#REF!</definedName>
    <definedName name="TMDA" hidden="1">#REF!</definedName>
    <definedName name="TMDA_kms_Exploração" hidden="1">#REF!</definedName>
    <definedName name="TMDA_Kms_Exploração_média" hidden="1">#REF!</definedName>
    <definedName name="TMDA_kms_Percorridos_Lanços" hidden="1">#REF!</definedName>
    <definedName name="TMDA_Receitas" hidden="1">#REF!</definedName>
    <definedName name="TMDA_Receitascl1" hidden="1">#REF!</definedName>
    <definedName name="TMDA_Receitascl2" hidden="1">#REF!</definedName>
    <definedName name="TMDA_Receitascl3" hidden="1">#REF!</definedName>
    <definedName name="TMDA_Receitascl4" hidden="1">#REF!</definedName>
    <definedName name="TMDA_ViasLanços" hidden="1">#REF!</definedName>
    <definedName name="TMDAcl1" hidden="1">#REF!</definedName>
    <definedName name="TMDAcl2" hidden="1">#REF!</definedName>
    <definedName name="TMDAcl3" hidden="1">#REF!</definedName>
    <definedName name="TMDAcl4" hidden="1">#REF!</definedName>
    <definedName name="TOLUENO">#REF!</definedName>
    <definedName name="TOTAL">#REF!</definedName>
    <definedName name="TOTAL_GERAL">#REF!</definedName>
    <definedName name="Total_Nós_média" hidden="1">#REF!</definedName>
    <definedName name="Total_Portagens_média" hidden="1">#REF!</definedName>
    <definedName name="TOTAL_RESUMO">#REF!</definedName>
    <definedName name="TOTAL1">#REF!</definedName>
    <definedName name="TOTAL2">#REF!</definedName>
    <definedName name="totee_3">#REF!</definedName>
    <definedName name="totee1">#REF!</definedName>
    <definedName name="totee2">#REF!</definedName>
    <definedName name="TOTMAT_EE1">#REF!</definedName>
    <definedName name="TOTMAT_EE2">#REF!</definedName>
    <definedName name="TOTMAT_EE3">#REF!</definedName>
    <definedName name="TOTSER_EE1">#REF!</definedName>
    <definedName name="TOTSER_EE2">#REF!</definedName>
    <definedName name="TOTSER_EE3">#REF!</definedName>
    <definedName name="tr">#N/A</definedName>
    <definedName name="TRANS">[88]Capa!$A$1:$D$137</definedName>
    <definedName name="TRÂNS_SEG_EMISS2">#REF!</definedName>
    <definedName name="TRÂNS_SEG_EMISS3">#REF!</definedName>
    <definedName name="TRÂNS_SEGU">#REF!</definedName>
    <definedName name="TRÂNS_SEGURANÇA">#REF!</definedName>
    <definedName name="transferencia">[88]Capa!$A$1:$D$137</definedName>
    <definedName name="TRAV_EMISS3_S">#REF!</definedName>
    <definedName name="trech" hidden="1">#REF!</definedName>
    <definedName name="trhfbnghmn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trtrt">#N/A</definedName>
    <definedName name="tt" hidden="1">{#N/A,#N/A,FALSE,"Plan1";#N/A,#N/A,FALSE,"Plan2"}</definedName>
    <definedName name="ttt" hidden="1">{#N/A,#N/A,FALSE,"Plan1";#N/A,#N/A,FALSE,"Plan2"}</definedName>
    <definedName name="tttt">#N/A</definedName>
    <definedName name="ttttt" hidden="1">{#N/A,#N/A,FALSE,"Plan1";#N/A,#N/A,FALSE,"Plan2"}</definedName>
    <definedName name="tttttt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TUDO">#REF!</definedName>
    <definedName name="TUDO2">#REF!</definedName>
    <definedName name="tx">#REF!</definedName>
    <definedName name="tx_br_equip">[52]EDC!$G$616</definedName>
    <definedName name="tx_br_frete">[6]EDC!$E$616</definedName>
    <definedName name="tx_br_serv">[6]EDC!$F$616</definedName>
    <definedName name="tx_crescimento">[6]EDC!$J$601</definedName>
    <definedName name="Tx_Dolar">[94]INPUTS!$D$5</definedName>
    <definedName name="Tx_Juros1">[95]Acomp!#REF!</definedName>
    <definedName name="Tx_Juros2">[95]Acomp!#REF!</definedName>
    <definedName name="tx_us_serv">[6]EDC!$F$615</definedName>
    <definedName name="tx_VPL_sem_alav">[6]EDC!$E$599</definedName>
    <definedName name="txDez00">#REF!</definedName>
    <definedName name="TYJUHGG" localSheetId="0">#REF!</definedName>
    <definedName name="TYJUHGG">#REF!</definedName>
    <definedName name="tyuityui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u">#N/A</definedName>
    <definedName name="ufg">#REF!</definedName>
    <definedName name="UFIR">[19]ATIVO!#REF!</definedName>
    <definedName name="UFIR94">[19]ATIVO!#REF!</definedName>
    <definedName name="uhu">#N/A</definedName>
    <definedName name="uiopuiop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uioyuio" hidden="1">{#N/A,#N/A,FALSE,"Plan1";#N/A,#N/A,FALSE,"Plan2"}</definedName>
    <definedName name="UJMU58213W" hidden="1">'[29]Série EMBI'!#REF!</definedName>
    <definedName name="under">#REF!</definedName>
    <definedName name="UNID">#REF!</definedName>
    <definedName name="UNID.BILHÃO">#REF!</definedName>
    <definedName name="UNID.CENTAVO">#REF!</definedName>
    <definedName name="UNID.MILHÃO">#REF!</definedName>
    <definedName name="UNID.MILHAR">#REF!</definedName>
    <definedName name="UNIDADE">#REF!</definedName>
    <definedName name="unit">[88]Capa!$A$1:$D$137</definedName>
    <definedName name="UNS">[43]Parametros!$H$1:$H$65536</definedName>
    <definedName name="URV">#REF!</definedName>
    <definedName name="uu">#N/A</definedName>
    <definedName name="uuu">#N/A</definedName>
    <definedName name="uuuu">#N/A</definedName>
    <definedName name="uuuuu">#N/A</definedName>
    <definedName name="uuuuuu">#N/A</definedName>
    <definedName name="uuuuuuuuuuuuuu" hidden="1">#REF!</definedName>
    <definedName name="uuuuuuuuuuuuuuuuuuuuuu" hidden="1">#REF!</definedName>
    <definedName name="uuuuuuuuuuuuuuuuuuuuuuuuuuuuuuuuuu" hidden="1">#REF!</definedName>
    <definedName name="uyrutryutryutr" hidden="1">#REF!</definedName>
    <definedName name="uyruyrutr" hidden="1">#REF!</definedName>
    <definedName name="uyruyuryu" hidden="1">#REF!</definedName>
    <definedName name="uytruytury" hidden="1">#REF!</definedName>
    <definedName name="uytruyuytu" hidden="1">#REF!</definedName>
    <definedName name="uyturyuytu" hidden="1">#REF!</definedName>
    <definedName name="uytuyt" hidden="1">#REF!</definedName>
    <definedName name="uytuytuyruyt" hidden="1">#REF!</definedName>
    <definedName name="uyuty" hidden="1">#REF!</definedName>
    <definedName name="v">#N/A</definedName>
    <definedName name="V15CS">#REF!</definedName>
    <definedName name="V15NITRO">#REF!</definedName>
    <definedName name="V15PROPPET">#REF!</definedName>
    <definedName name="V15PVC">#REF!</definedName>
    <definedName name="V42NITRO">#REF!</definedName>
    <definedName name="V42OPPCAM">#REF!</definedName>
    <definedName name="V42PROPPET">#REF!</definedName>
    <definedName name="V42PVC">#REF!</definedName>
    <definedName name="VALOR">#REF!</definedName>
    <definedName name="VALOR_MEDIO">[20]LT_12131415!#REF!</definedName>
    <definedName name="VALOR_MEDIO2">[20]LT_12131415!#REF!</definedName>
    <definedName name="VALOR2">[84]CANT_LC!#REF!</definedName>
    <definedName name="Variacao">[7]DIFERENCIAL!#REF!</definedName>
    <definedName name="vbnmvmnnbm" hidden="1">#REF!</definedName>
    <definedName name="venda_existente_cloro">#REF!</definedName>
    <definedName name="venda_existente_H2">#REF!</definedName>
    <definedName name="venda_existente_HCl">#REF!</definedName>
    <definedName name="venda_existente_hipo">#REF!</definedName>
    <definedName name="venda_existente_soda">#REF!</definedName>
    <definedName name="Venda_VIPE_Participação_Percentual">'[15]#REF'!$B$167:$C$167</definedName>
    <definedName name="VENDAS_DE_OUTROS_PRODUTOS">'[15]#REF'!$B$276:$O$338</definedName>
    <definedName name="VENDAS_MERCADO_EXTERNO">'[16]#REF'!$B$6:$O$49</definedName>
    <definedName name="VENDAS_MERCADO_INTERNO">'[16]#REF'!$B$56:$O$104</definedName>
    <definedName name="VENDAS_MERCADO_INTERNO_CONVENCIONAL">'[17]#REF'!$B$111:$O$159</definedName>
    <definedName name="VENDAS_MERCADO_INTERNO_VIPE">'[17]#REF'!$B$166:$O$214</definedName>
    <definedName name="VENDAS_MERCADO_TOTAL_CONSOLIDADO">'[17]#REF'!$B$221:$O$269</definedName>
    <definedName name="VENDAS_RESUMO_POR_FÁBRICA">'[17]#REF'!$B$343:$O$368</definedName>
    <definedName name="vfrt">#N/A</definedName>
    <definedName name="vgv_incorp">#REF!</definedName>
    <definedName name="VIEW_1">[96]Pilot!$A$1:$G$43</definedName>
    <definedName name="VIEW_2">[96]Pilot!$A$59:$G$101</definedName>
    <definedName name="VIEW_3">[96]Pilot!$A$122:$G$164</definedName>
    <definedName name="VIEW_4">[96]Pilot!$A$192:$G$234</definedName>
    <definedName name="VÍRGULA">#REF!</definedName>
    <definedName name="visões">[10]Plan1!$A$1:$A$2</definedName>
    <definedName name="vlr_mensal">[84]CANT_LC!#REF!</definedName>
    <definedName name="vove1">#REF!</definedName>
    <definedName name="VPL">#REF!</definedName>
    <definedName name="vv" hidden="1">#REF!</definedName>
    <definedName name="vvbb" hidden="1">{"tabela",#N/A,FALSE,"Tabela";"decoração",#N/A,FALSE,"Decor.";"Informações",#N/A,FALSE,"Inform."}</definedName>
    <definedName name="vvcbnb" hidden="1">{#N/A,#N/A,FALSE,"Plan1";#N/A,#N/A,FALSE,"Plan2"}</definedName>
    <definedName name="vvvvv" hidden="1">{#N/A,#N/A,FALSE,"Plan1";#N/A,#N/A,FALSE,"Plan2"}</definedName>
    <definedName name="vvvvvv" hidden="1">{#N/A,#N/A,FALSE,"Plan1";#N/A,#N/A,FALSE,"Plan2"}</definedName>
    <definedName name="vvvvvvv" hidden="1">#REF!</definedName>
    <definedName name="vvvvvvvvvvvv" hidden="1">#REF!</definedName>
    <definedName name="w">#N/A</definedName>
    <definedName name="wacc">#REF!</definedName>
    <definedName name="wawsqaq" hidden="1">#REF!</definedName>
    <definedName name="wdqdqws" hidden="1">#REF!</definedName>
    <definedName name="WERDFG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ERG">[7]DIFERENCIAL!#REF!</definedName>
    <definedName name="wertwertwetr" hidden="1">{#N/A,#N/A,FALSE,"Aging Summary";#N/A,#N/A,FALSE,"Ratio Analysis";#N/A,#N/A,FALSE,"Test 120 Day Accts";#N/A,#N/A,FALSE,"Tickmarks"}</definedName>
    <definedName name="wewe">#N/A</definedName>
    <definedName name="WK">[10]Plan1!$I$1:$I$2</definedName>
    <definedName name="wq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ewewq" hidden="1">#REF!</definedName>
    <definedName name="wqwq">#N/A</definedName>
    <definedName name="wrn.2" hidden="1">{#N/A,#N/A,FALSE,"Resumo";#N/A,#N/A,FALSE,"Gerencial";#N/A,#N/A,FALSE,"Evolução"}</definedName>
    <definedName name="wrn.Aging._.and._.Trend._.Analysis." hidden="1">{#N/A,#N/A,FALSE,"Aging Summary";#N/A,#N/A,FALSE,"Ratio Analysis";#N/A,#N/A,FALSE,"Test 120 Day Accts";#N/A,#N/A,FALSE,"Tickmarks"}</definedName>
    <definedName name="wrn.grace" hidden="1">{#N/A,#N/A,FALSE,"Resumo";#N/A,#N/A,FALSE,"Horas Extras"}</definedName>
    <definedName name="wrn.impresión.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SO." hidden="1">{#N/A,#N/A,FALSE,"Plan1";#N/A,#N/A,FALSE,"Plan2"}</definedName>
    <definedName name="wrn.Imprimir." hidden="1">{"tabela",#N/A,FALSE,"Tabela";"decoração",#N/A,FALSE,"Decor.";"Informações",#N/A,FALSE,"Inform."}</definedName>
    <definedName name="wrn.mapa." hidden="1">{#N/A,#N/A,FALSE,"Resumo";#N/A,#N/A,FALSE,"Gerencial";#N/A,#N/A,FALSE,"Estruturas";#N/A,#N/A,FALSE,"Evolução";#N/A,#N/A,FALSE,"Horas Extras"}</definedName>
    <definedName name="wrn.Model.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wrn.OPP." hidden="1">{#N/A,#N/A,FALSE,"Brazil Summary";#N/A,#N/A,FALSE,"SEA CIF Summary";#N/A,#N/A,FALSE,"USGC Contract";#N/A,#N/A,FALSE,"USGC Spot";#N/A,#N/A,FALSE,"Brazil Base Cycle ";#N/A,#N/A,FALSE,"Brazil Base Trend";#N/A,#N/A,FALSE,"Brazil Low Cycle";#N/A,#N/A,FALSE,"Brazil Low Trend";#N/A,#N/A,FALSE,"Variables"}</definedName>
    <definedName name="wrn.Orçamento." hidden="1">{#N/A,#N/A,FALSE,"Planilha";#N/A,#N/A,FALSE,"Resumo";#N/A,#N/A,FALSE,"Fisico";#N/A,#N/A,FALSE,"Financeiro";#N/A,#N/A,FALSE,"Financeiro"}</definedName>
    <definedName name="wrn.revisado." hidden="1">{#N/A,#N/A,FALSE,"Resumo";#N/A,#N/A,FALSE,"Gerencial";#N/A,#N/A,FALSE,"Evolução"}</definedName>
    <definedName name="wrn.un." hidden="1">{#N/A,#N/A,FALSE,"Resumo";#N/A,#N/A,FALSE,"Horas Extras"}</definedName>
    <definedName name="wrn.VENTAS.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s">#REF!</definedName>
    <definedName name="wsa">#N/A</definedName>
    <definedName name="wvu.PLANILHA2.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vu.Print_Todo.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Socios._.95.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q">#N/A</definedName>
    <definedName name="wwqq">#N/A</definedName>
    <definedName name="wwqqww">#N/A</definedName>
    <definedName name="www" hidden="1">{#N/A,#N/A,FALSE,"Plan1";#N/A,#N/A,FALSE,"Plan2"}</definedName>
    <definedName name="wwww">#N/A</definedName>
    <definedName name="wwwww">[7]DIFERENCIAL!#REF!</definedName>
    <definedName name="wwwwww">#N/A</definedName>
    <definedName name="wwwwwwww">#N/A</definedName>
    <definedName name="wwwwwwwwwwwww" hidden="1">#REF!</definedName>
    <definedName name="X">#REF!</definedName>
    <definedName name="xc">#REF!</definedName>
    <definedName name="XCFV" hidden="1">{#N/A,#N/A,FALSE,"Plan1";#N/A,#N/A,FALSE,"Plan2"}</definedName>
    <definedName name="XCV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xfgnfgh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">#REF!</definedName>
    <definedName name="xxwdw" hidden="1">#REF!</definedName>
    <definedName name="XXX">#REF!</definedName>
    <definedName name="XXXX">#REF!</definedName>
    <definedName name="xxxxxxxxx" hidden="1">#REF!</definedName>
    <definedName name="xxxxxxxxxxx" hidden="1">#REF!</definedName>
    <definedName name="xxxxxxxxxxxs" hidden="1">#REF!</definedName>
    <definedName name="xzc\z" hidden="1">#REF!</definedName>
    <definedName name="y">#N/A</definedName>
    <definedName name="yt">#N/A</definedName>
    <definedName name="yterytr" hidden="1">#REF!</definedName>
    <definedName name="ytyt">#N/A</definedName>
    <definedName name="ytytyt">#N/A</definedName>
    <definedName name="yy" hidden="1">{#N/A,#N/A,FALSE,"Plan1";#N/A,#N/A,FALSE,"Plan2"}</definedName>
    <definedName name="yyy" hidden="1">{#N/A,#N/A,FALSE,"Plan1";#N/A,#N/A,FALSE,"Plan2"}</definedName>
    <definedName name="yyyy">#N/A</definedName>
    <definedName name="yyyyy" hidden="1">{#N/A,#N/A,FALSE,"Plan1";#N/A,#N/A,FALSE,"Plan2"}</definedName>
    <definedName name="yyyyyy">#N/A</definedName>
    <definedName name="yyyyyyyy">#N/A</definedName>
    <definedName name="yyyyyyyyyyyyyy" hidden="1">#REF!</definedName>
    <definedName name="yyyyyyyyyyyyyyt" hidden="1">#REF!</definedName>
    <definedName name="zcd">'[1]CONSOL DRE GERAL'!$B$1:$G$40</definedName>
    <definedName name="zdfvsd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ZEROFIN.DESPFIN">#N/A</definedName>
    <definedName name="ZEROFIN.ZEROFIN">#N/A</definedName>
    <definedName name="zerofin1">#N/A</definedName>
    <definedName name="zvvczvcx" hidden="1">#REF!</definedName>
    <definedName name="zxc\xcz">#REF!</definedName>
    <definedName name="zxc\zxc\xc">#REF!</definedName>
    <definedName name="ZXD" hidden="1">{#N/A,#N/A,FALSE,"Plan1";#N/A,#N/A,FALSE,"Plan2"}</definedName>
    <definedName name="zzzzzzz" hidden="1">#REF!</definedName>
    <definedName name="zzzzzzzzz" hidden="1">#REF!</definedName>
  </definedNames>
  <calcPr calcId="145621"/>
</workbook>
</file>

<file path=xl/calcChain.xml><?xml version="1.0" encoding="utf-8"?>
<calcChain xmlns="http://schemas.openxmlformats.org/spreadsheetml/2006/main">
  <c r="F433" i="1" l="1"/>
  <c r="C433" i="1"/>
  <c r="B433" i="1"/>
  <c r="F119" i="1"/>
  <c r="F118" i="1"/>
  <c r="B118" i="1"/>
  <c r="F117" i="1"/>
  <c r="F116" i="1"/>
  <c r="B116" i="1"/>
  <c r="F115" i="1"/>
  <c r="B115" i="1"/>
  <c r="F114" i="1"/>
  <c r="F113" i="1"/>
  <c r="C113" i="1"/>
  <c r="B113" i="1"/>
  <c r="F112" i="1"/>
  <c r="C112" i="1"/>
  <c r="B112" i="1"/>
  <c r="B83" i="1"/>
  <c r="B58" i="1"/>
  <c r="B67" i="1"/>
  <c r="B28" i="1" l="1"/>
  <c r="B27" i="1"/>
  <c r="F16" i="1" l="1"/>
  <c r="F623" i="1" l="1"/>
  <c r="F620" i="1"/>
  <c r="F612" i="1" l="1"/>
  <c r="F616" i="1"/>
  <c r="F614" i="1"/>
  <c r="F617" i="1"/>
  <c r="F618" i="1"/>
  <c r="F622" i="1"/>
  <c r="F613" i="1"/>
  <c r="F621" i="1"/>
  <c r="F619" i="1"/>
  <c r="F615" i="1"/>
  <c r="F611" i="1"/>
  <c r="F609" i="1" l="1"/>
  <c r="F608" i="1"/>
  <c r="F610" i="1" l="1"/>
  <c r="F607" i="1" s="1"/>
  <c r="F596" i="1"/>
  <c r="F595" i="1"/>
  <c r="F594" i="1" l="1"/>
  <c r="F598" i="1" l="1"/>
  <c r="B4" i="66"/>
  <c r="F599" i="1" l="1"/>
  <c r="F600" i="1" l="1"/>
  <c r="F601" i="1" l="1"/>
  <c r="F161" i="1" l="1"/>
  <c r="F160" i="1"/>
  <c r="F490" i="1"/>
  <c r="F159" i="1"/>
  <c r="F509" i="1"/>
  <c r="F472" i="1"/>
  <c r="F488" i="1"/>
  <c r="F497" i="1"/>
  <c r="F502" i="1"/>
  <c r="F510" i="1"/>
  <c r="F489" i="1"/>
  <c r="F485" i="1"/>
  <c r="F453" i="1"/>
  <c r="F487" i="1"/>
  <c r="F493" i="1"/>
  <c r="F504" i="1"/>
  <c r="F498" i="1"/>
  <c r="F494" i="1"/>
  <c r="F503" i="1"/>
  <c r="F521" i="1"/>
  <c r="F517" i="1"/>
  <c r="F512" i="1"/>
  <c r="F507" i="1"/>
  <c r="F499" i="1"/>
  <c r="F495" i="1"/>
  <c r="F483" i="1"/>
  <c r="F455" i="1"/>
  <c r="F496" i="1"/>
  <c r="F505" i="1"/>
  <c r="F501" i="1"/>
  <c r="F486" i="1"/>
  <c r="F158" i="1" l="1"/>
  <c r="F480" i="1"/>
  <c r="F519" i="1"/>
  <c r="F514" i="1"/>
  <c r="F518" i="1"/>
  <c r="F516" i="1"/>
  <c r="F463" i="1"/>
  <c r="F459" i="1"/>
  <c r="F465" i="1"/>
  <c r="F447" i="1"/>
  <c r="F456" i="1"/>
  <c r="F522" i="1"/>
  <c r="F479" i="1"/>
  <c r="F473" i="1"/>
  <c r="F520" i="1" l="1"/>
  <c r="F466" i="1"/>
  <c r="F448" i="1"/>
  <c r="F460" i="1"/>
  <c r="F470" i="1"/>
  <c r="F469" i="1"/>
  <c r="F604" i="1" l="1"/>
  <c r="F602" i="1"/>
  <c r="F606" i="1" l="1"/>
  <c r="F605" i="1" l="1"/>
  <c r="F139" i="1" l="1"/>
  <c r="F143" i="1"/>
  <c r="F140" i="1"/>
  <c r="F136" i="1"/>
  <c r="F137" i="1"/>
  <c r="F144" i="1"/>
  <c r="F130" i="1"/>
  <c r="F135" i="1"/>
  <c r="F126" i="1"/>
  <c r="F131" i="1" l="1"/>
  <c r="F134" i="1"/>
  <c r="F557" i="1" l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6" i="1"/>
  <c r="F588" i="1"/>
  <c r="F556" i="1"/>
  <c r="F589" i="1" l="1"/>
  <c r="F587" i="1" l="1"/>
  <c r="F585" i="1"/>
  <c r="F592" i="1"/>
  <c r="F591" i="1" l="1"/>
  <c r="F108" i="1"/>
  <c r="F177" i="1" l="1"/>
  <c r="F193" i="1"/>
  <c r="F173" i="1" l="1"/>
  <c r="F192" i="1"/>
  <c r="F181" i="1"/>
  <c r="F183" i="1"/>
  <c r="F182" i="1"/>
  <c r="F178" i="1"/>
  <c r="F184" i="1"/>
  <c r="F187" i="1"/>
  <c r="F26" i="1"/>
  <c r="F590" i="1" l="1"/>
  <c r="F25" i="1" l="1"/>
  <c r="F38" i="1" l="1"/>
  <c r="F37" i="1"/>
  <c r="F36" i="1"/>
  <c r="F35" i="1"/>
  <c r="F34" i="1"/>
  <c r="F33" i="1"/>
  <c r="F32" i="1"/>
  <c r="F31" i="1"/>
  <c r="F17" i="1" l="1"/>
  <c r="F18" i="1"/>
  <c r="F15" i="1" l="1"/>
  <c r="F141" i="1" l="1"/>
  <c r="F491" i="1"/>
  <c r="F482" i="1"/>
  <c r="F468" i="1"/>
  <c r="F462" i="1"/>
  <c r="F603" i="1" l="1"/>
  <c r="F180" i="1"/>
  <c r="F481" i="1"/>
  <c r="F467" i="1"/>
  <c r="F464" i="1" s="1"/>
  <c r="F461" i="1"/>
  <c r="F450" i="1"/>
  <c r="F449" i="1"/>
  <c r="F189" i="1"/>
  <c r="F188" i="1"/>
  <c r="F142" i="1"/>
  <c r="F128" i="1"/>
  <c r="F127" i="1"/>
  <c r="F133" i="1"/>
  <c r="F132" i="1"/>
  <c r="F179" i="1"/>
  <c r="F175" i="1"/>
  <c r="F174" i="1"/>
  <c r="F548" i="1"/>
  <c r="F549" i="1"/>
  <c r="F550" i="1"/>
  <c r="F551" i="1"/>
  <c r="F552" i="1"/>
  <c r="F554" i="1"/>
  <c r="F545" i="1"/>
  <c r="F176" i="1" l="1"/>
  <c r="F597" i="1"/>
  <c r="F593" i="1" s="1"/>
  <c r="F546" i="1"/>
  <c r="F544" i="1" s="1"/>
  <c r="F547" i="1"/>
  <c r="F535" i="1"/>
  <c r="F525" i="1"/>
  <c r="F422" i="1" l="1"/>
  <c r="F348" i="1"/>
  <c r="F349" i="1"/>
  <c r="F347" i="1"/>
  <c r="F340" i="1"/>
  <c r="F475" i="1" l="1"/>
  <c r="F425" i="1"/>
  <c r="F418" i="1"/>
  <c r="F415" i="1"/>
  <c r="F413" i="1"/>
  <c r="F411" i="1"/>
  <c r="F410" i="1"/>
  <c r="F400" i="1"/>
  <c r="F395" i="1"/>
  <c r="F394" i="1"/>
  <c r="F382" i="1"/>
  <c r="F381" i="1"/>
  <c r="F380" i="1"/>
  <c r="F379" i="1"/>
  <c r="F364" i="1"/>
  <c r="F362" i="1"/>
  <c r="F361" i="1"/>
  <c r="F358" i="1"/>
  <c r="F343" i="1"/>
  <c r="F542" i="1"/>
  <c r="F539" i="1"/>
  <c r="F538" i="1"/>
  <c r="F532" i="1"/>
  <c r="F528" i="1"/>
  <c r="F527" i="1"/>
  <c r="F240" i="1"/>
  <c r="F211" i="1" l="1"/>
  <c r="F230" i="1"/>
  <c r="F359" i="1"/>
  <c r="F412" i="1"/>
  <c r="F341" i="1"/>
  <c r="F397" i="1"/>
  <c r="F363" i="1"/>
  <c r="F398" i="1"/>
  <c r="F356" i="1"/>
  <c r="F392" i="1"/>
  <c r="F345" i="1"/>
  <c r="F399" i="1"/>
  <c r="F409" i="1"/>
  <c r="F365" i="1"/>
  <c r="F369" i="1"/>
  <c r="F373" i="1"/>
  <c r="F396" i="1"/>
  <c r="F368" i="1"/>
  <c r="F372" i="1"/>
  <c r="F376" i="1"/>
  <c r="F367" i="1"/>
  <c r="F375" i="1"/>
  <c r="F384" i="1"/>
  <c r="F419" i="1"/>
  <c r="F366" i="1"/>
  <c r="F370" i="1"/>
  <c r="F374" i="1"/>
  <c r="F383" i="1"/>
  <c r="F401" i="1"/>
  <c r="F424" i="1"/>
  <c r="F213" i="1"/>
  <c r="F387" i="1"/>
  <c r="F404" i="1"/>
  <c r="F352" i="1"/>
  <c r="F329" i="1"/>
  <c r="F258" i="1"/>
  <c r="F225" i="1"/>
  <c r="F328" i="1"/>
  <c r="F216" i="1"/>
  <c r="F220" i="1"/>
  <c r="F325" i="1"/>
  <c r="F219" i="1"/>
  <c r="F238" i="1"/>
  <c r="F288" i="1"/>
  <c r="F309" i="1"/>
  <c r="F243" i="1"/>
  <c r="F252" i="1"/>
  <c r="F327" i="1"/>
  <c r="F270" i="1"/>
  <c r="F247" i="1"/>
  <c r="F265" i="1"/>
  <c r="F261" i="1"/>
  <c r="F303" i="1"/>
  <c r="F293" i="1"/>
  <c r="F285" i="1"/>
  <c r="F277" i="1"/>
  <c r="F300" i="1"/>
  <c r="F311" i="1"/>
  <c r="F250" i="1"/>
  <c r="F246" i="1"/>
  <c r="F255" i="1"/>
  <c r="F268" i="1"/>
  <c r="F264" i="1"/>
  <c r="F302" i="1"/>
  <c r="F317" i="1"/>
  <c r="F294" i="1"/>
  <c r="F312" i="1"/>
  <c r="F536" i="1"/>
  <c r="F541" i="1"/>
  <c r="F537" i="1"/>
  <c r="F540" i="1"/>
  <c r="F526" i="1"/>
  <c r="F529" i="1"/>
  <c r="F217" i="1"/>
  <c r="F337" i="1"/>
  <c r="F260" i="1"/>
  <c r="F315" i="1"/>
  <c r="F256" i="1"/>
  <c r="F253" i="1"/>
  <c r="F336" i="1"/>
  <c r="F208" i="1"/>
  <c r="F248" i="1"/>
  <c r="F244" i="1"/>
  <c r="F308" i="1"/>
  <c r="F318" i="1"/>
  <c r="F295" i="1"/>
  <c r="F291" i="1"/>
  <c r="F287" i="1"/>
  <c r="F279" i="1"/>
  <c r="F275" i="1"/>
  <c r="F212" i="1"/>
  <c r="F323" i="1"/>
  <c r="F283" i="1"/>
  <c r="F271" i="1"/>
  <c r="F314" i="1"/>
  <c r="F267" i="1"/>
  <c r="F263" i="1"/>
  <c r="F237" i="1"/>
  <c r="F229" i="1"/>
  <c r="F335" i="1"/>
  <c r="F330" i="1"/>
  <c r="F306" i="1"/>
  <c r="F214" i="1"/>
  <c r="F332" i="1"/>
  <c r="F305" i="1"/>
  <c r="F297" i="1"/>
  <c r="F320" i="1"/>
  <c r="F249" i="1"/>
  <c r="F272" i="1"/>
  <c r="F301" i="1"/>
  <c r="F324" i="1"/>
  <c r="F333" i="1"/>
  <c r="F321" i="1"/>
  <c r="F228" i="1"/>
  <c r="F290" i="1"/>
  <c r="F236" i="1"/>
  <c r="F274" i="1"/>
  <c r="F266" i="1"/>
  <c r="F282" i="1"/>
  <c r="F278" i="1"/>
  <c r="F298" i="1"/>
  <c r="F207" i="1"/>
  <c r="F262" i="1"/>
  <c r="F286" i="1"/>
  <c r="F280" i="1"/>
  <c r="F322" i="1"/>
  <c r="F334" i="1"/>
  <c r="F289" i="1"/>
  <c r="F281" i="1"/>
  <c r="F273" i="1"/>
  <c r="F197" i="1"/>
  <c r="F209" i="1"/>
  <c r="F221" i="1"/>
  <c r="F223" i="1"/>
  <c r="F304" i="1"/>
  <c r="F245" i="1"/>
  <c r="F292" i="1"/>
  <c r="F284" i="1"/>
  <c r="F276" i="1"/>
  <c r="F307" i="1"/>
  <c r="F299" i="1"/>
  <c r="F534" i="1" l="1"/>
  <c r="F416" i="1"/>
  <c r="F414" i="1" s="1"/>
  <c r="F408" i="1"/>
  <c r="F476" i="1"/>
  <c r="F390" i="1"/>
  <c r="F389" i="1"/>
  <c r="F407" i="1"/>
  <c r="F406" i="1"/>
  <c r="F234" i="1"/>
  <c r="F371" i="1"/>
  <c r="F313" i="1"/>
  <c r="F254" i="1"/>
  <c r="F451" i="1"/>
  <c r="F405" i="1"/>
  <c r="F388" i="1"/>
  <c r="F353" i="1"/>
  <c r="F231" i="1"/>
  <c r="F232" i="1"/>
  <c r="F202" i="1"/>
  <c r="F198" i="1"/>
  <c r="F474" i="1" l="1"/>
  <c r="F423" i="1"/>
  <c r="F421" i="1"/>
  <c r="F203" i="1"/>
  <c r="F205" i="1"/>
  <c r="F393" i="1"/>
  <c r="F355" i="1"/>
  <c r="F204" i="1"/>
  <c r="F354" i="1"/>
  <c r="F199" i="1"/>
  <c r="F239" i="1"/>
  <c r="F200" i="1"/>
  <c r="F233" i="1"/>
  <c r="F241" i="1"/>
  <c r="F235" i="1" l="1"/>
  <c r="F168" i="1" l="1"/>
  <c r="F165" i="1" l="1"/>
  <c r="F167" i="1" l="1"/>
  <c r="F166" i="1"/>
  <c r="F164" i="1" l="1"/>
  <c r="F191" i="1"/>
  <c r="F190" i="1"/>
  <c r="F186" i="1"/>
  <c r="F377" i="1" l="1"/>
  <c r="F157" i="1"/>
  <c r="F156" i="1"/>
  <c r="F155" i="1"/>
  <c r="F154" i="1"/>
  <c r="F153" i="1"/>
  <c r="F152" i="1"/>
  <c r="F150" i="1"/>
  <c r="F148" i="1"/>
  <c r="F147" i="1"/>
  <c r="F151" i="1" l="1"/>
  <c r="F149" i="1"/>
  <c r="F146" i="1" l="1"/>
  <c r="F172" i="1" l="1"/>
  <c r="F171" i="1"/>
  <c r="F125" i="1"/>
  <c r="F124" i="1"/>
  <c r="F170" i="1" l="1"/>
  <c r="F169" i="1" s="1"/>
  <c r="F429" i="1"/>
  <c r="F434" i="1" l="1"/>
  <c r="F428" i="1" l="1"/>
  <c r="F430" i="1" l="1"/>
  <c r="F432" i="1"/>
  <c r="F431" i="1"/>
  <c r="F41" i="1" l="1"/>
  <c r="F69" i="1"/>
  <c r="F68" i="1"/>
  <c r="F444" i="1" l="1"/>
  <c r="F82" i="1"/>
  <c r="F439" i="1"/>
  <c r="F53" i="1"/>
  <c r="F71" i="1"/>
  <c r="F70" i="1"/>
  <c r="F443" i="1"/>
  <c r="F72" i="1"/>
  <c r="F59" i="1"/>
  <c r="F441" i="1"/>
  <c r="F442" i="1"/>
  <c r="F440" i="1"/>
  <c r="F67" i="1"/>
  <c r="F74" i="1" l="1"/>
  <c r="F61" i="1"/>
  <c r="F65" i="1"/>
  <c r="F438" i="1"/>
  <c r="F63" i="1" l="1"/>
  <c r="F76" i="1"/>
  <c r="F66" i="1"/>
  <c r="F81" i="1"/>
  <c r="F79" i="1"/>
  <c r="F64" i="1"/>
  <c r="F62" i="1"/>
  <c r="F77" i="1"/>
  <c r="F75" i="1"/>
  <c r="F60" i="1" l="1"/>
  <c r="F102" i="1" l="1"/>
  <c r="F107" i="1" l="1"/>
  <c r="F89" i="1"/>
  <c r="F88" i="1"/>
  <c r="F98" i="1" l="1"/>
  <c r="F111" i="1"/>
  <c r="F109" i="1"/>
  <c r="F110" i="1"/>
  <c r="F86" i="1"/>
  <c r="F85" i="1"/>
  <c r="F94" i="1"/>
  <c r="F99" i="1"/>
  <c r="F91" i="1"/>
  <c r="F93" i="1"/>
  <c r="F92" i="1"/>
  <c r="F103" i="1"/>
  <c r="F104" i="1"/>
  <c r="F95" i="1"/>
  <c r="F101" i="1"/>
  <c r="F97" i="1" l="1"/>
  <c r="F100" i="1"/>
  <c r="F106" i="1"/>
  <c r="F96" i="1"/>
  <c r="F105" i="1"/>
  <c r="F87" i="1"/>
  <c r="F90" i="1"/>
  <c r="F83" i="1" l="1"/>
  <c r="F58" i="1"/>
  <c r="F48" i="1" l="1"/>
  <c r="F42" i="1"/>
  <c r="F44" i="1"/>
  <c r="F43" i="1" l="1"/>
  <c r="M65" i="11"/>
  <c r="F40" i="1" l="1"/>
  <c r="F39" i="1" s="1"/>
  <c r="F84" i="1" l="1"/>
  <c r="F57" i="1" l="1"/>
  <c r="F56" i="1"/>
  <c r="F54" i="1" l="1"/>
  <c r="F55" i="1"/>
  <c r="F49" i="1"/>
  <c r="F80" i="1"/>
  <c r="F78" i="1"/>
  <c r="F51" i="1"/>
  <c r="F52" i="1"/>
  <c r="F50" i="1"/>
  <c r="H22" i="11"/>
  <c r="I22" i="11"/>
  <c r="H23" i="11"/>
  <c r="I23" i="11"/>
  <c r="H24" i="11"/>
  <c r="I24" i="11"/>
  <c r="H25" i="11"/>
  <c r="I25" i="11"/>
  <c r="H26" i="11"/>
  <c r="I26" i="11"/>
  <c r="H27" i="11"/>
  <c r="I27" i="11"/>
  <c r="H28" i="11"/>
  <c r="I28" i="11"/>
  <c r="H29" i="11"/>
  <c r="I29" i="11"/>
  <c r="H30" i="11"/>
  <c r="I30" i="11"/>
  <c r="C19" i="12"/>
  <c r="D19" i="12" s="1"/>
  <c r="E19" i="12" s="1"/>
  <c r="J142" i="12"/>
  <c r="G142" i="12"/>
  <c r="E142" i="12"/>
  <c r="L142" i="12" s="1"/>
  <c r="J141" i="12"/>
  <c r="G141" i="12"/>
  <c r="E141" i="12"/>
  <c r="L141" i="12" s="1"/>
  <c r="J140" i="12"/>
  <c r="G140" i="12"/>
  <c r="E140" i="12"/>
  <c r="L140" i="12" s="1"/>
  <c r="J139" i="12"/>
  <c r="G139" i="12"/>
  <c r="E139" i="12"/>
  <c r="L139" i="12" s="1"/>
  <c r="J138" i="12"/>
  <c r="G138" i="12"/>
  <c r="E138" i="12"/>
  <c r="L138" i="12" s="1"/>
  <c r="J137" i="12"/>
  <c r="G137" i="12"/>
  <c r="E137" i="12"/>
  <c r="L137" i="12" s="1"/>
  <c r="J136" i="12"/>
  <c r="G136" i="12"/>
  <c r="E136" i="12"/>
  <c r="L136" i="12" s="1"/>
  <c r="H125" i="12"/>
  <c r="D125" i="12"/>
  <c r="F125" i="12" s="1"/>
  <c r="H124" i="12"/>
  <c r="D124" i="12"/>
  <c r="F124" i="12" s="1"/>
  <c r="H123" i="12"/>
  <c r="D123" i="12"/>
  <c r="F123" i="12" s="1"/>
  <c r="H122" i="12"/>
  <c r="D122" i="12"/>
  <c r="F122" i="12" s="1"/>
  <c r="H121" i="12"/>
  <c r="D121" i="12"/>
  <c r="F121" i="12" s="1"/>
  <c r="H120" i="12"/>
  <c r="D120" i="12"/>
  <c r="F120" i="12" s="1"/>
  <c r="H119" i="12"/>
  <c r="D119" i="12"/>
  <c r="F119" i="12" s="1"/>
  <c r="H118" i="12"/>
  <c r="D118" i="12"/>
  <c r="F118" i="12" s="1"/>
  <c r="H117" i="12"/>
  <c r="D117" i="12"/>
  <c r="F117" i="12" s="1"/>
  <c r="H116" i="12"/>
  <c r="D116" i="12"/>
  <c r="F116" i="12" s="1"/>
  <c r="H115" i="12"/>
  <c r="D115" i="12"/>
  <c r="F115" i="12" s="1"/>
  <c r="H114" i="12"/>
  <c r="D114" i="12"/>
  <c r="F114" i="12" s="1"/>
  <c r="H113" i="12"/>
  <c r="D113" i="12"/>
  <c r="F113" i="12" s="1"/>
  <c r="H112" i="12"/>
  <c r="D112" i="12"/>
  <c r="F112" i="12" s="1"/>
  <c r="H111" i="12"/>
  <c r="D111" i="12"/>
  <c r="F111" i="12" s="1"/>
  <c r="H110" i="12"/>
  <c r="D110" i="12"/>
  <c r="F110" i="12" s="1"/>
  <c r="H109" i="12"/>
  <c r="D109" i="12"/>
  <c r="F109" i="12" s="1"/>
  <c r="H108" i="12"/>
  <c r="D108" i="12"/>
  <c r="F108" i="12" s="1"/>
  <c r="H107" i="12"/>
  <c r="D107" i="12"/>
  <c r="F107" i="12" s="1"/>
  <c r="H106" i="12"/>
  <c r="D106" i="12"/>
  <c r="F106" i="12" s="1"/>
  <c r="H105" i="12"/>
  <c r="D105" i="12"/>
  <c r="F105" i="12" s="1"/>
  <c r="H104" i="12"/>
  <c r="D104" i="12"/>
  <c r="F104" i="12" s="1"/>
  <c r="H103" i="12"/>
  <c r="D103" i="12"/>
  <c r="F103" i="12" s="1"/>
  <c r="H102" i="12"/>
  <c r="D102" i="12"/>
  <c r="F102" i="12" s="1"/>
  <c r="G96" i="12"/>
  <c r="H94" i="12"/>
  <c r="F94" i="12"/>
  <c r="H93" i="12"/>
  <c r="F93" i="12"/>
  <c r="H92" i="12"/>
  <c r="F92" i="12"/>
  <c r="H91" i="12"/>
  <c r="F91" i="12"/>
  <c r="H90" i="12"/>
  <c r="F90" i="12"/>
  <c r="H89" i="12"/>
  <c r="F89" i="12"/>
  <c r="H88" i="12"/>
  <c r="F88" i="12"/>
  <c r="H87" i="12"/>
  <c r="F87" i="12"/>
  <c r="H86" i="12"/>
  <c r="D86" i="12"/>
  <c r="F86" i="12" s="1"/>
  <c r="R79" i="12"/>
  <c r="Q79" i="12"/>
  <c r="S75" i="12"/>
  <c r="N75" i="12"/>
  <c r="M75" i="12"/>
  <c r="K75" i="12"/>
  <c r="L75" i="12" s="1"/>
  <c r="I75" i="12"/>
  <c r="H75" i="12"/>
  <c r="G75" i="12"/>
  <c r="D75" i="12"/>
  <c r="F75" i="12" s="1"/>
  <c r="S74" i="12"/>
  <c r="N74" i="12"/>
  <c r="M74" i="12"/>
  <c r="K74" i="12"/>
  <c r="L74" i="12" s="1"/>
  <c r="I74" i="12"/>
  <c r="H74" i="12"/>
  <c r="G74" i="12"/>
  <c r="D74" i="12"/>
  <c r="F74" i="12" s="1"/>
  <c r="S73" i="12"/>
  <c r="N73" i="12"/>
  <c r="M73" i="12"/>
  <c r="K73" i="12"/>
  <c r="L73" i="12" s="1"/>
  <c r="I73" i="12"/>
  <c r="H73" i="12"/>
  <c r="G73" i="12"/>
  <c r="D73" i="12"/>
  <c r="F73" i="12" s="1"/>
  <c r="S72" i="12"/>
  <c r="N72" i="12"/>
  <c r="M72" i="12"/>
  <c r="K72" i="12"/>
  <c r="L72" i="12" s="1"/>
  <c r="I72" i="12"/>
  <c r="H72" i="12"/>
  <c r="G72" i="12"/>
  <c r="D72" i="12"/>
  <c r="F72" i="12" s="1"/>
  <c r="S71" i="12"/>
  <c r="N71" i="12"/>
  <c r="M71" i="12"/>
  <c r="K71" i="12"/>
  <c r="L71" i="12" s="1"/>
  <c r="I71" i="12"/>
  <c r="H71" i="12"/>
  <c r="G71" i="12"/>
  <c r="D71" i="12"/>
  <c r="F71" i="12" s="1"/>
  <c r="S70" i="12"/>
  <c r="N70" i="12"/>
  <c r="M70" i="12"/>
  <c r="K70" i="12"/>
  <c r="L70" i="12" s="1"/>
  <c r="I70" i="12"/>
  <c r="H70" i="12"/>
  <c r="G70" i="12"/>
  <c r="D70" i="12"/>
  <c r="F70" i="12" s="1"/>
  <c r="S69" i="12"/>
  <c r="N69" i="12"/>
  <c r="M69" i="12"/>
  <c r="K69" i="12"/>
  <c r="L69" i="12" s="1"/>
  <c r="I69" i="12"/>
  <c r="H69" i="12"/>
  <c r="G69" i="12"/>
  <c r="D69" i="12"/>
  <c r="F69" i="12" s="1"/>
  <c r="S68" i="12"/>
  <c r="N68" i="12"/>
  <c r="M68" i="12"/>
  <c r="K68" i="12"/>
  <c r="L68" i="12" s="1"/>
  <c r="I68" i="12"/>
  <c r="H68" i="12"/>
  <c r="G68" i="12"/>
  <c r="D68" i="12"/>
  <c r="F68" i="12" s="1"/>
  <c r="S67" i="12"/>
  <c r="N67" i="12"/>
  <c r="M67" i="12"/>
  <c r="K67" i="12"/>
  <c r="L67" i="12" s="1"/>
  <c r="I67" i="12"/>
  <c r="H67" i="12"/>
  <c r="G67" i="12"/>
  <c r="D67" i="12"/>
  <c r="F67" i="12" s="1"/>
  <c r="S66" i="12"/>
  <c r="N66" i="12"/>
  <c r="M66" i="12"/>
  <c r="K66" i="12"/>
  <c r="L66" i="12" s="1"/>
  <c r="I66" i="12"/>
  <c r="H66" i="12"/>
  <c r="G66" i="12"/>
  <c r="D66" i="12"/>
  <c r="F66" i="12" s="1"/>
  <c r="S65" i="12"/>
  <c r="N65" i="12"/>
  <c r="M65" i="12"/>
  <c r="K65" i="12"/>
  <c r="L65" i="12" s="1"/>
  <c r="I65" i="12"/>
  <c r="H65" i="12"/>
  <c r="G65" i="12"/>
  <c r="D65" i="12"/>
  <c r="F65" i="12" s="1"/>
  <c r="S64" i="12"/>
  <c r="N64" i="12"/>
  <c r="M64" i="12"/>
  <c r="K64" i="12"/>
  <c r="L64" i="12" s="1"/>
  <c r="I64" i="12"/>
  <c r="H64" i="12"/>
  <c r="G64" i="12"/>
  <c r="D64" i="12"/>
  <c r="F64" i="12" s="1"/>
  <c r="S63" i="12"/>
  <c r="N63" i="12"/>
  <c r="M63" i="12"/>
  <c r="K63" i="12"/>
  <c r="L63" i="12" s="1"/>
  <c r="I63" i="12"/>
  <c r="H63" i="12"/>
  <c r="G63" i="12"/>
  <c r="D63" i="12"/>
  <c r="F63" i="12" s="1"/>
  <c r="S62" i="12"/>
  <c r="N62" i="12"/>
  <c r="M62" i="12"/>
  <c r="K62" i="12"/>
  <c r="L62" i="12" s="1"/>
  <c r="I62" i="12"/>
  <c r="H62" i="12"/>
  <c r="G62" i="12"/>
  <c r="D62" i="12"/>
  <c r="F62" i="12" s="1"/>
  <c r="S61" i="12"/>
  <c r="N61" i="12"/>
  <c r="M61" i="12"/>
  <c r="K61" i="12"/>
  <c r="L61" i="12" s="1"/>
  <c r="I61" i="12"/>
  <c r="H61" i="12"/>
  <c r="G61" i="12"/>
  <c r="D61" i="12"/>
  <c r="F61" i="12" s="1"/>
  <c r="S60" i="12"/>
  <c r="N60" i="12"/>
  <c r="M60" i="12"/>
  <c r="K60" i="12"/>
  <c r="L60" i="12" s="1"/>
  <c r="I60" i="12"/>
  <c r="H60" i="12"/>
  <c r="G60" i="12"/>
  <c r="D60" i="12"/>
  <c r="F60" i="12" s="1"/>
  <c r="S59" i="12"/>
  <c r="N59" i="12"/>
  <c r="M59" i="12"/>
  <c r="K59" i="12"/>
  <c r="L59" i="12" s="1"/>
  <c r="I59" i="12"/>
  <c r="H59" i="12"/>
  <c r="G59" i="12"/>
  <c r="D59" i="12"/>
  <c r="F59" i="12" s="1"/>
  <c r="S58" i="12"/>
  <c r="N58" i="12"/>
  <c r="M58" i="12"/>
  <c r="K58" i="12"/>
  <c r="L58" i="12" s="1"/>
  <c r="I58" i="12"/>
  <c r="H58" i="12"/>
  <c r="G58" i="12"/>
  <c r="D58" i="12"/>
  <c r="F58" i="12" s="1"/>
  <c r="S57" i="12"/>
  <c r="N57" i="12"/>
  <c r="M57" i="12"/>
  <c r="K57" i="12"/>
  <c r="L57" i="12" s="1"/>
  <c r="I57" i="12"/>
  <c r="H57" i="12"/>
  <c r="G57" i="12"/>
  <c r="D57" i="12"/>
  <c r="F57" i="12" s="1"/>
  <c r="S56" i="12"/>
  <c r="N56" i="12"/>
  <c r="M56" i="12"/>
  <c r="K56" i="12"/>
  <c r="L56" i="12" s="1"/>
  <c r="I56" i="12"/>
  <c r="H56" i="12"/>
  <c r="G56" i="12"/>
  <c r="D56" i="12"/>
  <c r="F56" i="12" s="1"/>
  <c r="S55" i="12"/>
  <c r="N55" i="12"/>
  <c r="M55" i="12"/>
  <c r="K55" i="12"/>
  <c r="L55" i="12" s="1"/>
  <c r="I55" i="12"/>
  <c r="H55" i="12"/>
  <c r="G55" i="12"/>
  <c r="D55" i="12"/>
  <c r="F55" i="12" s="1"/>
  <c r="S54" i="12"/>
  <c r="N54" i="12"/>
  <c r="M54" i="12"/>
  <c r="K54" i="12"/>
  <c r="L54" i="12" s="1"/>
  <c r="I54" i="12"/>
  <c r="H54" i="12"/>
  <c r="G54" i="12"/>
  <c r="D54" i="12"/>
  <c r="F54" i="12" s="1"/>
  <c r="S53" i="12"/>
  <c r="N53" i="12"/>
  <c r="M53" i="12"/>
  <c r="K53" i="12"/>
  <c r="L53" i="12" s="1"/>
  <c r="I53" i="12"/>
  <c r="H53" i="12"/>
  <c r="G53" i="12"/>
  <c r="D53" i="12"/>
  <c r="F53" i="12" s="1"/>
  <c r="S52" i="12"/>
  <c r="N52" i="12"/>
  <c r="M52" i="12"/>
  <c r="K52" i="12"/>
  <c r="I52" i="12"/>
  <c r="H52" i="12"/>
  <c r="G52" i="12"/>
  <c r="D52" i="12"/>
  <c r="F52" i="12" s="1"/>
  <c r="B43" i="12"/>
  <c r="C41" i="12"/>
  <c r="D41" i="12" s="1"/>
  <c r="E41" i="12" s="1"/>
  <c r="C40" i="12"/>
  <c r="D40" i="12" s="1"/>
  <c r="E40" i="12" s="1"/>
  <c r="C39" i="12"/>
  <c r="D39" i="12" s="1"/>
  <c r="E39" i="12" s="1"/>
  <c r="C38" i="12"/>
  <c r="D38" i="12" s="1"/>
  <c r="E38" i="12" s="1"/>
  <c r="C37" i="12"/>
  <c r="D37" i="12" s="1"/>
  <c r="E37" i="12" s="1"/>
  <c r="C36" i="12"/>
  <c r="D36" i="12" s="1"/>
  <c r="E36" i="12" s="1"/>
  <c r="C35" i="12"/>
  <c r="D35" i="12" s="1"/>
  <c r="E35" i="12" s="1"/>
  <c r="C34" i="12"/>
  <c r="D34" i="12" s="1"/>
  <c r="E34" i="12" s="1"/>
  <c r="C33" i="12"/>
  <c r="D33" i="12" s="1"/>
  <c r="E33" i="12" s="1"/>
  <c r="C32" i="12"/>
  <c r="D32" i="12" s="1"/>
  <c r="E32" i="12" s="1"/>
  <c r="C31" i="12"/>
  <c r="D31" i="12" s="1"/>
  <c r="E31" i="12" s="1"/>
  <c r="C30" i="12"/>
  <c r="D30" i="12" s="1"/>
  <c r="E30" i="12" s="1"/>
  <c r="C29" i="12"/>
  <c r="D29" i="12" s="1"/>
  <c r="E29" i="12" s="1"/>
  <c r="C28" i="12"/>
  <c r="D28" i="12" s="1"/>
  <c r="E28" i="12" s="1"/>
  <c r="C27" i="12"/>
  <c r="D27" i="12" s="1"/>
  <c r="E27" i="12" s="1"/>
  <c r="C26" i="12"/>
  <c r="D26" i="12" s="1"/>
  <c r="E26" i="12" s="1"/>
  <c r="C25" i="12"/>
  <c r="D25" i="12" s="1"/>
  <c r="E25" i="12" s="1"/>
  <c r="C24" i="12"/>
  <c r="D24" i="12" s="1"/>
  <c r="E24" i="12" s="1"/>
  <c r="C23" i="12"/>
  <c r="D23" i="12" s="1"/>
  <c r="E23" i="12" s="1"/>
  <c r="C22" i="12"/>
  <c r="D22" i="12" s="1"/>
  <c r="E22" i="12" s="1"/>
  <c r="C21" i="12"/>
  <c r="D21" i="12" s="1"/>
  <c r="E21" i="12" s="1"/>
  <c r="C20" i="12"/>
  <c r="D20" i="12" s="1"/>
  <c r="E20" i="12" s="1"/>
  <c r="Q11" i="12"/>
  <c r="N9" i="12"/>
  <c r="L9" i="12"/>
  <c r="M9" i="12" s="1"/>
  <c r="J9" i="12"/>
  <c r="I9" i="12"/>
  <c r="H9" i="12"/>
  <c r="E9" i="12"/>
  <c r="G9" i="12" s="1"/>
  <c r="O9" i="12" s="1"/>
  <c r="N8" i="12"/>
  <c r="L8" i="12"/>
  <c r="M8" i="12" s="1"/>
  <c r="J8" i="12"/>
  <c r="I8" i="12"/>
  <c r="H8" i="12"/>
  <c r="E8" i="12"/>
  <c r="G8" i="12" s="1"/>
  <c r="N7" i="12"/>
  <c r="L7" i="12"/>
  <c r="M7" i="12" s="1"/>
  <c r="J7" i="12"/>
  <c r="I7" i="12"/>
  <c r="H7" i="12"/>
  <c r="E7" i="12"/>
  <c r="G7" i="12" s="1"/>
  <c r="N6" i="12"/>
  <c r="L6" i="12"/>
  <c r="J6" i="12"/>
  <c r="I6" i="12"/>
  <c r="H6" i="12"/>
  <c r="E6" i="12"/>
  <c r="G6" i="12" s="1"/>
  <c r="N5" i="12"/>
  <c r="L5" i="12"/>
  <c r="M5" i="12" s="1"/>
  <c r="J5" i="12"/>
  <c r="I5" i="12"/>
  <c r="H5" i="12"/>
  <c r="E5" i="12"/>
  <c r="G5" i="12" s="1"/>
  <c r="F73" i="1" l="1"/>
  <c r="F47" i="1"/>
  <c r="F46" i="1" s="1"/>
  <c r="P66" i="12"/>
  <c r="J56" i="12"/>
  <c r="P67" i="12"/>
  <c r="P69" i="12"/>
  <c r="P70" i="12"/>
  <c r="J55" i="12"/>
  <c r="P59" i="12"/>
  <c r="P60" i="12"/>
  <c r="P74" i="12"/>
  <c r="P75" i="12"/>
  <c r="K5" i="12"/>
  <c r="K79" i="12"/>
  <c r="J64" i="12"/>
  <c r="O64" i="12" s="1"/>
  <c r="P71" i="12"/>
  <c r="G148" i="12"/>
  <c r="J52" i="12"/>
  <c r="J60" i="12"/>
  <c r="O60" i="12" s="1"/>
  <c r="J61" i="12"/>
  <c r="J71" i="12"/>
  <c r="J73" i="12"/>
  <c r="L148" i="12"/>
  <c r="F137" i="12"/>
  <c r="N11" i="12"/>
  <c r="K9" i="12"/>
  <c r="M79" i="12"/>
  <c r="P54" i="12"/>
  <c r="P55" i="12"/>
  <c r="P63" i="12"/>
  <c r="J68" i="12"/>
  <c r="E43" i="12"/>
  <c r="D43" i="12"/>
  <c r="C43" i="12"/>
  <c r="H96" i="12"/>
  <c r="F136" i="12"/>
  <c r="H127" i="12"/>
  <c r="F139" i="12"/>
  <c r="F140" i="12"/>
  <c r="F141" i="12"/>
  <c r="F127" i="12"/>
  <c r="J148" i="12"/>
  <c r="L52" i="12"/>
  <c r="P52" i="12" s="1"/>
  <c r="P53" i="12"/>
  <c r="J54" i="12"/>
  <c r="J59" i="12"/>
  <c r="O59" i="12" s="1"/>
  <c r="J72" i="12"/>
  <c r="S79" i="12"/>
  <c r="J53" i="12"/>
  <c r="P57" i="12"/>
  <c r="J58" i="12"/>
  <c r="J63" i="12"/>
  <c r="O63" i="12" s="1"/>
  <c r="P65" i="12"/>
  <c r="J66" i="12"/>
  <c r="J67" i="12"/>
  <c r="O67" i="12" s="1"/>
  <c r="F96" i="12"/>
  <c r="N79" i="12"/>
  <c r="J57" i="12"/>
  <c r="O57" i="12" s="1"/>
  <c r="P61" i="12"/>
  <c r="O61" i="12" s="1"/>
  <c r="J62" i="12"/>
  <c r="P64" i="12"/>
  <c r="J65" i="12"/>
  <c r="P68" i="12"/>
  <c r="J69" i="12"/>
  <c r="O69" i="12" s="1"/>
  <c r="J70" i="12"/>
  <c r="P73" i="12"/>
  <c r="O73" i="12" s="1"/>
  <c r="J74" i="12"/>
  <c r="O74" i="12" s="1"/>
  <c r="J75" i="12"/>
  <c r="O75" i="12" s="1"/>
  <c r="P56" i="12"/>
  <c r="P58" i="12"/>
  <c r="P62" i="12"/>
  <c r="P72" i="12"/>
  <c r="O8" i="12"/>
  <c r="K6" i="12"/>
  <c r="K7" i="12"/>
  <c r="K8" i="12"/>
  <c r="L11" i="12"/>
  <c r="O5" i="12"/>
  <c r="O7" i="12"/>
  <c r="P9" i="12"/>
  <c r="O54" i="12"/>
  <c r="O71" i="12"/>
  <c r="G11" i="12"/>
  <c r="M6" i="12"/>
  <c r="O6" i="12" s="1"/>
  <c r="F138" i="12"/>
  <c r="F142" i="12"/>
  <c r="E148" i="12"/>
  <c r="F79" i="12"/>
  <c r="O66" i="12" l="1"/>
  <c r="F45" i="1"/>
  <c r="P8" i="12"/>
  <c r="O56" i="12"/>
  <c r="O70" i="12"/>
  <c r="O55" i="12"/>
  <c r="O68" i="12"/>
  <c r="P5" i="12"/>
  <c r="O72" i="12"/>
  <c r="L79" i="12"/>
  <c r="O65" i="12"/>
  <c r="F148" i="12"/>
  <c r="P79" i="12"/>
  <c r="O52" i="12"/>
  <c r="J79" i="12"/>
  <c r="O58" i="12"/>
  <c r="O62" i="12"/>
  <c r="O53" i="12"/>
  <c r="K11" i="12"/>
  <c r="P7" i="12"/>
  <c r="P6" i="12"/>
  <c r="O11" i="12"/>
  <c r="M11" i="12"/>
  <c r="P11" i="12" l="1"/>
  <c r="O79" i="12"/>
  <c r="H77" i="11"/>
  <c r="I77" i="11"/>
  <c r="H78" i="11"/>
  <c r="I78" i="11"/>
  <c r="H79" i="11"/>
  <c r="I79" i="11"/>
  <c r="H80" i="11"/>
  <c r="I80" i="11"/>
  <c r="H81" i="11"/>
  <c r="I81" i="11"/>
  <c r="H82" i="11"/>
  <c r="I82" i="11"/>
  <c r="I76" i="11"/>
  <c r="H76" i="11"/>
  <c r="H65" i="11"/>
  <c r="I65" i="11"/>
  <c r="H66" i="11"/>
  <c r="I66" i="11"/>
  <c r="H67" i="11"/>
  <c r="I67" i="11"/>
  <c r="H68" i="11"/>
  <c r="I68" i="11"/>
  <c r="H69" i="11"/>
  <c r="I69" i="11"/>
  <c r="H70" i="11"/>
  <c r="I70" i="11"/>
  <c r="H71" i="11"/>
  <c r="I71" i="11"/>
  <c r="H10" i="11"/>
  <c r="I10" i="11"/>
  <c r="H11" i="11"/>
  <c r="I11" i="11"/>
  <c r="H12" i="11"/>
  <c r="I12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1" i="11"/>
  <c r="I21" i="11"/>
  <c r="H59" i="11"/>
  <c r="I59" i="11"/>
  <c r="I92" i="11"/>
  <c r="H92" i="11"/>
  <c r="I91" i="11"/>
  <c r="H91" i="11"/>
  <c r="I90" i="11"/>
  <c r="H90" i="11"/>
  <c r="I89" i="11"/>
  <c r="H89" i="11"/>
  <c r="I88" i="11"/>
  <c r="H88" i="11"/>
  <c r="I87" i="11"/>
  <c r="H87" i="11"/>
  <c r="I86" i="11"/>
  <c r="H86" i="11"/>
  <c r="I85" i="11"/>
  <c r="H85" i="11"/>
  <c r="I84" i="11"/>
  <c r="H84" i="11"/>
  <c r="I75" i="11"/>
  <c r="H75" i="11"/>
  <c r="I74" i="11"/>
  <c r="H74" i="11"/>
  <c r="I73" i="11"/>
  <c r="H73" i="11"/>
  <c r="I72" i="11"/>
  <c r="H72" i="11"/>
  <c r="I64" i="11"/>
  <c r="H64" i="11"/>
  <c r="I61" i="11"/>
  <c r="H61" i="11"/>
  <c r="I60" i="11"/>
  <c r="H60" i="11"/>
  <c r="I9" i="11"/>
  <c r="H9" i="11"/>
  <c r="I93" i="11" l="1"/>
  <c r="H93" i="11"/>
  <c r="F435" i="1" l="1"/>
  <c r="F437" i="1" l="1"/>
  <c r="F436" i="1" l="1"/>
  <c r="F427" i="1" s="1"/>
  <c r="C30" i="66" l="1"/>
  <c r="F555" i="1" l="1"/>
  <c r="F553" i="1" s="1"/>
  <c r="F543" i="1" s="1"/>
  <c r="F420" i="1" l="1"/>
  <c r="F417" i="1" s="1"/>
  <c r="F403" i="1" s="1"/>
  <c r="F402" i="1" s="1"/>
  <c r="F391" i="1" s="1"/>
  <c r="F386" i="1" s="1"/>
  <c r="F385" i="1" s="1"/>
  <c r="F378" i="1" s="1"/>
  <c r="F360" i="1" s="1"/>
  <c r="F357" i="1" s="1"/>
  <c r="F351" i="1" s="1"/>
  <c r="F346" i="1" l="1"/>
  <c r="F344" i="1" s="1"/>
  <c r="F342" i="1" s="1"/>
  <c r="F339" i="1" s="1"/>
  <c r="F350" i="1"/>
  <c r="F331" i="1"/>
  <c r="F326" i="1" s="1"/>
  <c r="F319" i="1" s="1"/>
  <c r="F316" i="1" s="1"/>
  <c r="F310" i="1" s="1"/>
  <c r="F296" i="1" s="1"/>
  <c r="F269" i="1" s="1"/>
  <c r="F259" i="1" s="1"/>
  <c r="F257" i="1" s="1"/>
  <c r="F251" i="1" s="1"/>
  <c r="F242" i="1" s="1"/>
  <c r="F227" i="1" s="1"/>
  <c r="F226" i="1" s="1"/>
  <c r="F338" i="1" l="1"/>
  <c r="F224" i="1"/>
  <c r="F222" i="1" s="1"/>
  <c r="F218" i="1" s="1"/>
  <c r="F215" i="1" s="1"/>
  <c r="F210" i="1" s="1"/>
  <c r="F206" i="1" s="1"/>
  <c r="F201" i="1" s="1"/>
  <c r="F196" i="1" s="1"/>
  <c r="F195" i="1" l="1"/>
  <c r="F533" i="1" l="1"/>
  <c r="F530" i="1" l="1"/>
  <c r="F531" i="1"/>
  <c r="F524" i="1" l="1"/>
  <c r="F523" i="1" s="1"/>
  <c r="F138" i="1" l="1"/>
  <c r="F129" i="1"/>
  <c r="F123" i="1"/>
  <c r="F515" i="1"/>
  <c r="F513" i="1"/>
  <c r="F511" i="1"/>
  <c r="F508" i="1"/>
  <c r="F506" i="1"/>
  <c r="F500" i="1"/>
  <c r="F492" i="1"/>
  <c r="F484" i="1"/>
  <c r="F478" i="1"/>
  <c r="F471" i="1"/>
  <c r="F458" i="1"/>
  <c r="F454" i="1"/>
  <c r="F452" i="1"/>
  <c r="F446" i="1"/>
  <c r="F185" i="1"/>
  <c r="F163" i="1" s="1"/>
  <c r="F477" i="1" l="1"/>
  <c r="F122" i="1"/>
  <c r="F121" i="1" s="1"/>
  <c r="F145" i="1"/>
  <c r="F445" i="1"/>
  <c r="F457" i="1"/>
  <c r="F426" i="1" l="1"/>
  <c r="F120" i="1"/>
  <c r="F162" i="1" l="1"/>
  <c r="F194" i="1"/>
  <c r="F30" i="1" l="1"/>
  <c r="F29" i="1" s="1"/>
  <c r="F28" i="1" l="1"/>
  <c r="F23" i="1" l="1"/>
  <c r="F21" i="1"/>
  <c r="F24" i="1"/>
  <c r="F22" i="1"/>
  <c r="F20" i="1"/>
  <c r="F27" i="1" l="1"/>
  <c r="F19" i="1" l="1"/>
  <c r="F14" i="1" l="1"/>
  <c r="F624" i="1" l="1"/>
</calcChain>
</file>

<file path=xl/comments1.xml><?xml version="1.0" encoding="utf-8"?>
<comments xmlns="http://schemas.openxmlformats.org/spreadsheetml/2006/main">
  <authors>
    <author>Fábio Marques de Carvalho</author>
  </authors>
  <commentList>
    <comment ref="B341" authorId="0">
      <text>
        <r>
          <rPr>
            <b/>
            <sz val="9"/>
            <color indexed="81"/>
            <rFont val="Tahoma"/>
            <family val="2"/>
          </rPr>
          <t>Fábio Marques de Carvalho:</t>
        </r>
        <r>
          <rPr>
            <sz val="9"/>
            <color indexed="81"/>
            <rFont val="Tahoma"/>
            <family val="2"/>
          </rPr>
          <t xml:space="preserve">
SUBSTITUI A MOREIA=20 M² / AGAPANTO=58 M² / CLOROFITO = 73M² / LÍRIO AMARELO = 88 M² / GRAMA AMENDOIM=126 M²</t>
        </r>
      </text>
    </comment>
    <comment ref="B343" authorId="0">
      <text>
        <r>
          <rPr>
            <b/>
            <sz val="9"/>
            <color indexed="81"/>
            <rFont val="Tahoma"/>
            <family val="2"/>
          </rPr>
          <t>Fábio Marques de Carvalho:</t>
        </r>
        <r>
          <rPr>
            <sz val="9"/>
            <color indexed="81"/>
            <rFont val="Tahoma"/>
            <family val="2"/>
          </rPr>
          <t xml:space="preserve">
=26 PALMITO JUSSARA / 34 PATA DE VACA / 10 QUARESMEIRA / 11 PAU FERRO / 6 IPE AMARELO</t>
        </r>
      </text>
    </comment>
    <comment ref="B345" authorId="0">
      <text>
        <r>
          <rPr>
            <b/>
            <sz val="9"/>
            <color indexed="81"/>
            <rFont val="Tahoma"/>
            <family val="2"/>
          </rPr>
          <t>Fábio Marques de Carvalho:</t>
        </r>
        <r>
          <rPr>
            <sz val="9"/>
            <color indexed="81"/>
            <rFont val="Tahoma"/>
            <family val="2"/>
          </rPr>
          <t xml:space="preserve">
=99 APLINA / 176 ORELHA DE ONÇA / 143 GUAIMBÊ
</t>
        </r>
      </text>
    </comment>
  </commentList>
</comments>
</file>

<file path=xl/sharedStrings.xml><?xml version="1.0" encoding="utf-8"?>
<sst xmlns="http://schemas.openxmlformats.org/spreadsheetml/2006/main" count="1884" uniqueCount="1084">
  <si>
    <t>ITEM</t>
  </si>
  <si>
    <t>DESCRIÇÃO</t>
  </si>
  <si>
    <t>UN.</t>
  </si>
  <si>
    <t xml:space="preserve">QUANT. </t>
  </si>
  <si>
    <t>KG</t>
  </si>
  <si>
    <t>M</t>
  </si>
  <si>
    <t>DRENAGEM</t>
  </si>
  <si>
    <t>M2</t>
  </si>
  <si>
    <t>UN</t>
  </si>
  <si>
    <t>M3</t>
  </si>
  <si>
    <t>M3XKM</t>
  </si>
  <si>
    <t>LASTRO DE BRITA</t>
  </si>
  <si>
    <t>PAVIMENTAÇÃO</t>
  </si>
  <si>
    <t>H</t>
  </si>
  <si>
    <t>ALTURA</t>
  </si>
  <si>
    <t>LEVANTAMENTO DE ESCADAS</t>
  </si>
  <si>
    <t>Identificação</t>
  </si>
  <si>
    <t xml:space="preserve">Obra: </t>
  </si>
  <si>
    <t xml:space="preserve">Data.: </t>
  </si>
  <si>
    <t xml:space="preserve">Resp.: </t>
  </si>
  <si>
    <t xml:space="preserve">Ver.:  </t>
  </si>
  <si>
    <t>Patamares</t>
  </si>
  <si>
    <t>Largura</t>
  </si>
  <si>
    <t>Comprimento</t>
  </si>
  <si>
    <t>Altura</t>
  </si>
  <si>
    <t>Nº DE REPETIÇÕES</t>
  </si>
  <si>
    <t xml:space="preserve">  Vol. Concr.</t>
  </si>
  <si>
    <t>Área forma</t>
  </si>
  <si>
    <t>lajes</t>
  </si>
  <si>
    <t>l (m)</t>
  </si>
  <si>
    <t>c (m)</t>
  </si>
  <si>
    <t>h (m)</t>
  </si>
  <si>
    <t>(m3)</t>
  </si>
  <si>
    <t>(m²)</t>
  </si>
  <si>
    <t>Degraus e lajes embaixo dos degraus</t>
  </si>
  <si>
    <t xml:space="preserve">Altura do </t>
  </si>
  <si>
    <t>Largura do</t>
  </si>
  <si>
    <t>Comprim.</t>
  </si>
  <si>
    <t>Quantid.</t>
  </si>
  <si>
    <t>degrau h (m)</t>
  </si>
  <si>
    <t>degrau l (m)</t>
  </si>
  <si>
    <t xml:space="preserve"> q (un)</t>
  </si>
  <si>
    <t>Espessura  de laje</t>
  </si>
  <si>
    <t xml:space="preserve">1 - O levantamento das dimensões da laje é feito com as faces internas as vigas e pilares que sustentam </t>
  </si>
  <si>
    <t>a mesma</t>
  </si>
  <si>
    <t xml:space="preserve">2 - Quando as lajes não forem retangulares ou quadradas , deve-se lançar o valor da área diretamente na </t>
  </si>
  <si>
    <t>coluna de áreas ( A )</t>
  </si>
  <si>
    <t>3 - Considerar no comprimento a inclinação das lajes.</t>
  </si>
  <si>
    <t>Área de forma p/ laje                    =  ( l x c ) - d    ou   A - d</t>
  </si>
  <si>
    <t>Volume de concreto p/ laje            =  l x c x h      ou    A x h</t>
  </si>
  <si>
    <t>Área de forma p/ degrau               =  ( h x c ) x q</t>
  </si>
  <si>
    <t>Volume de concreto p/ degrau       =  (( h x l ) / 2 )  x c x q</t>
  </si>
  <si>
    <t>TOTAL GERAL</t>
  </si>
  <si>
    <t xml:space="preserve">Total </t>
  </si>
  <si>
    <t xml:space="preserve">BLOCOS </t>
  </si>
  <si>
    <t>QUANTIDADES</t>
  </si>
  <si>
    <t>COMPRIMENTO (M)</t>
  </si>
  <si>
    <t>LARGURA (M)</t>
  </si>
  <si>
    <t>ÁREA (M2)</t>
  </si>
  <si>
    <t>ALTURA (M)</t>
  </si>
  <si>
    <t>VOLUME DE CONCRETO(M3)</t>
  </si>
  <si>
    <t>LARGURA</t>
  </si>
  <si>
    <t>COMPRIMENTO</t>
  </si>
  <si>
    <t>VOLUME ESCAVAÇÃO(M3)</t>
  </si>
  <si>
    <t>APILOAMENTO (M2)</t>
  </si>
  <si>
    <t>LASTRO BRITA/CONCRETO (M3)</t>
  </si>
  <si>
    <t>FORMA (M2)</t>
  </si>
  <si>
    <t>REATERRO (M3)</t>
  </si>
  <si>
    <t>CARGA E REMOÇÃO (M3)</t>
  </si>
  <si>
    <t>AÇO (KG)</t>
  </si>
  <si>
    <t xml:space="preserve">QTDE </t>
  </si>
  <si>
    <t>VOLUME DE ESCAVAÇÃO (M³)</t>
  </si>
  <si>
    <t>VOLUME DE CONCRETO(M³)</t>
  </si>
  <si>
    <t>CA-50</t>
  </si>
  <si>
    <t>CA-60</t>
  </si>
  <si>
    <t>TOTAIS</t>
  </si>
  <si>
    <t xml:space="preserve">VIGAS BALDRAMES </t>
  </si>
  <si>
    <t>LASTRO BRITA / CONCRETO (M3)</t>
  </si>
  <si>
    <t>IMPERMEABILIZAÇÃO (M2)</t>
  </si>
  <si>
    <t>EMBASAMENTO (M3)</t>
  </si>
  <si>
    <t xml:space="preserve">ESTRUTURA - VIGAS </t>
  </si>
  <si>
    <t>VOLUME (M3)</t>
  </si>
  <si>
    <t xml:space="preserve">ESTRUTURA - PILARES </t>
  </si>
  <si>
    <t xml:space="preserve">ESTRUTURA - LAJES </t>
  </si>
  <si>
    <t>ESPESSURA (M)</t>
  </si>
  <si>
    <t>TELA Q138 (KG/M2)</t>
  </si>
  <si>
    <t>VOLUME CONCRETO (M3)</t>
  </si>
  <si>
    <t>PÉ-DIREITO</t>
  </si>
  <si>
    <t>CIMBRAMENTO (M3)</t>
  </si>
  <si>
    <t>COMPRIMENTO   (M)</t>
  </si>
  <si>
    <t>BROCAS PARA FUNDAÇÃO DAS ESCADAS</t>
  </si>
  <si>
    <t>*</t>
  </si>
  <si>
    <t>BROCAS</t>
  </si>
  <si>
    <t>2 UNIDADES DE BROCA Ø 20 CM A CADA 2 M, COM 3 M DE PROFUNDIDADE</t>
  </si>
  <si>
    <t>PREFEITURA DO MUNICÍPIO DE MAUÁ</t>
  </si>
  <si>
    <t>Secretaria de Obras</t>
  </si>
  <si>
    <t>ESCADA</t>
  </si>
  <si>
    <t>AREA ESCADAS</t>
  </si>
  <si>
    <t>ESPELHOS</t>
  </si>
  <si>
    <t>REATERRO MANUAL COM APILOAMENTO MECÂNICO</t>
  </si>
  <si>
    <t>EXECUÇÃO DE LASTRO EM CONCRETO (1:2,5:6), PREPARO MANUAL</t>
  </si>
  <si>
    <t>CONCRETO USINADO BOMBEADO FCK=15MPA, INCLUSIVE LANCAMENTO E ADENSAMENTO</t>
  </si>
  <si>
    <t>REATERRO APILOADO EM CAMADAS 0,20M, UTILIZANDO MATERIAL ARGILO-ARENOSO ADQUIRIDO EM JAZIDA, JÁ CONSIDERANDO UM ACRÉSCIMO DE 25% NO VOLUME DO MATERIAL ADQUIRIDO, NÃO CONSIDERANDO O TRANSPORTE ATÉ O REATERRO</t>
  </si>
  <si>
    <t>ARMACAO ACO CA-50, DIAM. 6,3 (1/4) À 12,5MM(1/2) -FORNECIMENTO/ CORTE(PERDA DE 10%) / DOBRA / COLOCAÇÃO.</t>
  </si>
  <si>
    <t>FUNDAÇÃO</t>
  </si>
  <si>
    <t>LASTRO DE CONCRETO, PREPARO MECANICO</t>
  </si>
  <si>
    <t>FORMA TABUA PARA CONCRETO EM FUNDACAO, C/ REAPROVEITAMENTO 2X</t>
  </si>
  <si>
    <t>CONCRETO USINADO BOMBEADO FCK=25MPA, INCLUSIVE LANCAMENTO E ADENSAMENTO</t>
  </si>
  <si>
    <t>SERVIÇOS PRELIMINARES</t>
  </si>
  <si>
    <t>SERVIÇO DE DESCARGA NO BOTA-FORA</t>
  </si>
  <si>
    <t>TRANSPORTE COMERCIAL COM CAMINHAO BASCULANTE 6 M3, RODOVIA COM REVESTI MENTO PRIMÁRIO</t>
  </si>
  <si>
    <t xml:space="preserve">ESCAVACAO MANUAL EM SOLO-PROF. ATE 1,50 M </t>
  </si>
  <si>
    <t xml:space="preserve">IMPRIMACAO DE BASE DE PAVIMENTACAO COM EMULSAO CM-30 </t>
  </si>
  <si>
    <t>FABRICAÇÃO E APLICAÇÃO DE CONCRETO BETUMINOSO USINADO A QUENTE(CBUQ), CAP 50/70, EXCLUSIVE TRANSPORTE</t>
  </si>
  <si>
    <t>T</t>
  </si>
  <si>
    <t xml:space="preserve">CARGA, MANOBRAS E DESCARGA DE MISTURA BETUMINOSA A QUENTE, COM CAMINHAO BASCULANTE </t>
  </si>
  <si>
    <t>TRANSPORTE QQ NAT CAM BASCULANTE 30 KM/H 8.00 T EXCL DESPESA CARGA/DESC ESPERA DO CAMINHAO/SERVENTE/E OU EQUIP AUX.</t>
  </si>
  <si>
    <t>T/KM</t>
  </si>
  <si>
    <t xml:space="preserve">PINTURA DE LIGACAO COM EMULSAO RR-1C </t>
  </si>
  <si>
    <t>AJUDANTE DE OPERACAO EM GERAL</t>
  </si>
  <si>
    <t>POCO DE VISITA PARA DRENAGEM PLUVIAL, EM CONCRETO ESTRUTURAL, DIMENSOES INTERNAS DE 90X150X80CM (LARGXCOMPXALT), PARA REDE DE 600 MM, EXCLUSOS TAMPAO E CHAMINE.</t>
  </si>
  <si>
    <t xml:space="preserve">SARJETA EM CONCRETO, PREPARO MANUAL, COM SEIXO ROLADO, ESPESSURA = 8CM </t>
  </si>
  <si>
    <t>CONCRETO USINADO BOMBEADO FCK=30MPA, INCLUSIVE LANCAMENTO E ADENSAMENTO</t>
  </si>
  <si>
    <t>TUBO CONCRETO ARMADO CLASSE PA-2 PB NBR-8890/2007 DN 600 MM PARA ÁGUAS PLUVIAIS</t>
  </si>
  <si>
    <t>IMPERMEABILIZACAO DE ESTRUTURAS ENTERRADAS, COM TINTA ASFALTICA, DUAS DEMÃOS</t>
  </si>
  <si>
    <t>TUBO PVC D=2 COM MATERIAL DRENANTE PARA DRENO/BARBACA - FORNECIMENTO E INSTALACAO</t>
  </si>
  <si>
    <t>CONCRETO GROUT, PREPARADO NO LOCAL, LANCADO E ADENSADO</t>
  </si>
  <si>
    <t>PLANTIO DE GRAMA ESMERALDA EM ROLO</t>
  </si>
  <si>
    <t>ESCAVACAO MANUAL DE VALA EM MATERIAL DE 1A CATEGORIA ATE 1,5M EXCLUINDO ESGOTAMENTO / ESCORAMENTO</t>
  </si>
  <si>
    <t>REATERRO E COMPACTACAO MECANICO DE VALA COM COMPACTADOR MANUAL TIPO SOQUETE VIBRATORIO</t>
  </si>
  <si>
    <t>EMBASAMENTO DE MATERIAL GRANULAR - RACHAO</t>
  </si>
  <si>
    <t>CARGA, MANOBRAS E DESCARGA DE AREIA, BRITA, PEDRA DE MAO E SOLOS COM C T 0,54 AMINHAO BASCULANTE 6 M3 (DESCARGA LIVRE)</t>
  </si>
  <si>
    <t xml:space="preserve">ESCORAMENTO DE VALAS DESCONTINUO </t>
  </si>
  <si>
    <t xml:space="preserve">LASTRO DE BRITA </t>
  </si>
  <si>
    <t>TAMPAO FOFO ARTICULADO83KG CARGA MAX 12500KG DIAM ABERT 600MM P/ POCO VISITA DE REDE AGUA PLUVIAL, ESGOTO ETC</t>
  </si>
  <si>
    <t xml:space="preserve">CHAMINE P/ POCO DE VISITA EM ALVENARIA, EXCLUSOS TAMPAO E ANEL </t>
  </si>
  <si>
    <t xml:space="preserve">ASSENTAMENTO DE TAMPAO DE FERRO FUNDIDO 600 MM </t>
  </si>
  <si>
    <t xml:space="preserve">TUBO CONCRETO ARMADO CLASSE PA-2 PB NBR-8890/2007 DN 1000 MM PARA ÁGUAS PLUVIAIS </t>
  </si>
  <si>
    <t xml:space="preserve">ESCORAMENTO DE VALAS COM PRANCHOES METALICOS - AREA CRAVADA </t>
  </si>
  <si>
    <t>EXECUCAO DE CIMBRAMENTO PARA ESCORAMENTO DE FORMAS ELEVADAS DE MADEIRA (LAJES E VIGAS), ACIMA DE 3,30 M DE PE DIREITO, COM PONTALETES (8,0 X 8,0 CM) DE MADEIRA DE LEI 1A QUALIDADE E PECAS DE MADEIRA DE 2,5 X 10 ,0 CM DE 2A QUALIDADE, NAO APARELHADA.</t>
  </si>
  <si>
    <t xml:space="preserve">TUBO CONCRETO ARMADO CLASSE PA-2 PB NBR-8890/2007 DN 800 MM PARA ÁGUAS PLUVIAIS </t>
  </si>
  <si>
    <t>ASSENTAMENTO DE TUBOS DE CONCRETO DIAMETRO = 1000MM, SIMPLES OU ARMADO , JUNTA EM ARGAMASSA 1:3 CIMENTO:AREIA</t>
  </si>
  <si>
    <t>ASSENTAMENTO DE TUBOS DE CONCRETO DIAMETRO = 500MM, SIMPLES OU ARMADO, JUNTA EM ARGAMASSA 1:3 CIMENTO:AREIA</t>
  </si>
  <si>
    <t xml:space="preserve">TUBO CONCRETO ARMADO CLASSE PA-1 PB NBR-8890/2007 DN 500MM PARA ÁGUAS PLUVIAIS </t>
  </si>
  <si>
    <t>ASSENTAMENTO DE TUBOS DE CONCRETO DIAMETRO = 800MM, SIMPLES OU ARMADO, JUNTA EM ARGAMASSA 1:3 CIMENTO:AREIA</t>
  </si>
  <si>
    <t>GRELHA EM FERRO FUNDIDO, DIMENSÕES 30X90CM, 85KG PARA CX RALO, FORNECIDA E ASSENTADA COM ARGAMASSA 1:4 CIMENTO:AREIA.</t>
  </si>
  <si>
    <t>FORMA TABUAS MADEIRA 3A P/ PEÇAS CONCRETO ARM, REAPR 2X,  MONTAGEM E DESMONTAGEM</t>
  </si>
  <si>
    <t xml:space="preserve">EMBASAMENTO DE MATERIAL GRANULAR - RACHAO </t>
  </si>
  <si>
    <t xml:space="preserve">BASE PARA PAVIMENTACAO COM BRITA CORRIDA, INCLUSIVE COMPACTACAO </t>
  </si>
  <si>
    <t>1</t>
  </si>
  <si>
    <t>1.1</t>
  </si>
  <si>
    <t>1.2</t>
  </si>
  <si>
    <t>2</t>
  </si>
  <si>
    <t>3</t>
  </si>
  <si>
    <t>3.1</t>
  </si>
  <si>
    <t>TRÁFEGO PESADO</t>
  </si>
  <si>
    <t>3.1.1</t>
  </si>
  <si>
    <t>CONCRETO BETUMINOSO USINADO A QUENTE COM CAP 50/70, BINDER, INCLUSO USINAGEM E APLICACAO, EXCLUSIVE TRANSPORTE</t>
  </si>
  <si>
    <t>3.1.2</t>
  </si>
  <si>
    <t>TRÁFEGO LEVE</t>
  </si>
  <si>
    <t>BASE ESTABILIZADA GRANUL. C/ MISTURA SOLO-BRITA</t>
  </si>
  <si>
    <t>REFORÇO DO SUBLEITO</t>
  </si>
  <si>
    <t>3.2</t>
  </si>
  <si>
    <t>CONCR.CIMENTO PORTLAND C/EQUIP.PEQUENO PORTE AC/BC</t>
  </si>
  <si>
    <t>MEIO-FIO DE CONCRETO PRE-MOLDADO 12 X 30 CM, SOBRE BASE DE CONCRETO SIMPLES E REJUNTADO COM ARGAMASSA TRACO 1:3 (CIMENTO E AREIA)</t>
  </si>
  <si>
    <t xml:space="preserve">EXECUÇÃO DE LASTRO EM CONCRETO (1:2,5:6), PREPARO MANUAL </t>
  </si>
  <si>
    <t xml:space="preserve">CONCRETO USINADO BOMBEADO FCK=20MPA, INCLUSIVE LANCAMENTO E ADENSAMENTO </t>
  </si>
  <si>
    <t xml:space="preserve">CORTE E PREPARO EM CABECA DE ESTACA </t>
  </si>
  <si>
    <t>ESTACA A TRADO(BROCA) D=25CM C/CONCRETO FCK=15MPA+20KG ACO/M3 MO LD.IN-LOCO</t>
  </si>
  <si>
    <t xml:space="preserve">FORMA TABUA P/CONCRETO EM FUNDACAO S/REAPROVEITAMENTO </t>
  </si>
  <si>
    <t>PISO CIMENTADO TRACO 1:4 (CIMENTO E AREIA) ACABAMENTO LISO ESPESSURA 2,5CM PREPARO MANUAL DA ARGAMASSA</t>
  </si>
  <si>
    <t xml:space="preserve">ESCADAS </t>
  </si>
  <si>
    <t xml:space="preserve">GUIAS, SARJETAS, PASSEIOS </t>
  </si>
  <si>
    <t>1.1.1</t>
  </si>
  <si>
    <t>1.2.1</t>
  </si>
  <si>
    <t>2.1</t>
  </si>
  <si>
    <t>2.2</t>
  </si>
  <si>
    <t>2.3</t>
  </si>
  <si>
    <t>2.4</t>
  </si>
  <si>
    <t>2.5</t>
  </si>
  <si>
    <t>3.1.2.1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</si>
  <si>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</si>
  <si>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</si>
  <si>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</si>
  <si>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</si>
  <si>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</si>
  <si>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</si>
  <si>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</si>
  <si>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</si>
  <si>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</si>
  <si>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</si>
  <si>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</si>
  <si>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</si>
  <si>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</si>
  <si>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</si>
  <si>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</si>
  <si>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</si>
  <si>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</si>
  <si>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</si>
  <si>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</si>
  <si>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</si>
  <si>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</si>
  <si>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</si>
  <si>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3.1.2.12</t>
  </si>
  <si>
    <t>3.2.1</t>
  </si>
  <si>
    <t>3.2.2</t>
  </si>
  <si>
    <t>3.2.3</t>
  </si>
  <si>
    <t>3.2.4</t>
  </si>
  <si>
    <t>3.2.5</t>
  </si>
  <si>
    <t>3.2.6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</si>
  <si>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</si>
  <si>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</si>
  <si>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</si>
  <si>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</si>
  <si>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</si>
  <si>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</si>
  <si>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</si>
  <si>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</si>
  <si>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</si>
  <si>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</si>
  <si>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</si>
  <si>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</si>
  <si>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</si>
  <si>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</si>
  <si>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</si>
  <si>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</si>
  <si>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</si>
  <si>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</si>
  <si>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</si>
  <si>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</si>
  <si>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</si>
  <si>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</si>
  <si>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</si>
  <si>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</si>
  <si>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</si>
  <si>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</si>
  <si>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</si>
  <si>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</si>
  <si>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</si>
  <si>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4.31</t>
  </si>
  <si>
    <t>4.32</t>
  </si>
  <si>
    <t>4.33</t>
  </si>
  <si>
    <t>4.34</t>
  </si>
  <si>
    <t>4.35</t>
  </si>
  <si>
    <t>4.36</t>
  </si>
  <si>
    <t>5</t>
  </si>
  <si>
    <t>5.1</t>
  </si>
  <si>
    <t>5.1.1</t>
  </si>
  <si>
    <t>5.1.2</t>
  </si>
  <si>
    <t>PERFURAÇÃO PARA DRENO SUB-HORIZONTAL MAT. 1A CAT</t>
  </si>
  <si>
    <t>DRENO HORIZONTAL PROFUNDO</t>
  </si>
  <si>
    <t>DRENO SUBHORIZONTAL - DSH 01</t>
  </si>
  <si>
    <t>5.1.1.1</t>
  </si>
  <si>
    <t>5.1.1.2</t>
  </si>
  <si>
    <t>5.1.2.1</t>
  </si>
  <si>
    <t>5.1.2.2</t>
  </si>
  <si>
    <t>CORTINA ATIRANTADA</t>
  </si>
  <si>
    <t>MURO A FLEXÃO</t>
  </si>
  <si>
    <t>5.2</t>
  </si>
  <si>
    <t>CONTENÇÃO</t>
  </si>
  <si>
    <t>6</t>
  </si>
  <si>
    <t>6.1</t>
  </si>
  <si>
    <t>TAXA DE MOBILIZAÇÃO ESTACA RAIZ</t>
  </si>
  <si>
    <t>ESTACA TIPO RAIZ, 200MM, COM PERFURAÇÃO EM SOLO - 50T</t>
  </si>
  <si>
    <t>1.1.2</t>
  </si>
  <si>
    <t>1.1.3</t>
  </si>
  <si>
    <t>1.3.2</t>
  </si>
  <si>
    <t>TIRANTES</t>
  </si>
  <si>
    <t>1.3</t>
  </si>
  <si>
    <t>1.3.1</t>
  </si>
  <si>
    <t>1.3.3</t>
  </si>
  <si>
    <t>1.3.4</t>
  </si>
  <si>
    <t>1.3.5</t>
  </si>
  <si>
    <t>1.3.6</t>
  </si>
  <si>
    <t>1.3.7</t>
  </si>
  <si>
    <t>1.3.8</t>
  </si>
  <si>
    <t>1.3.9</t>
  </si>
  <si>
    <t>7</t>
  </si>
  <si>
    <t>PAISAGISMO E URBANISMO</t>
  </si>
  <si>
    <t>ESCAVAÇÕES</t>
  </si>
  <si>
    <t>FUNDAÇÕES (SAPATA CORRIDA)</t>
  </si>
  <si>
    <t>CONCRETO FCK=15MPA (1:2,5:3) , INCLUIDO PREPARO MECANICO, LANCAMENTO E ADENSAMENTO.</t>
  </si>
  <si>
    <t>ESTRUTURA</t>
  </si>
  <si>
    <t>HIDRÁULICA</t>
  </si>
  <si>
    <t>TORNEIRA CROMADA 1/2" OU 3/4" PARA TANQUE, PADRÃO POPULAR - FORNECIMENTO E INSTALAÇÃO. AF_12/2013</t>
  </si>
  <si>
    <t>ESQUADRIAS</t>
  </si>
  <si>
    <t>GRADE DE FERRO EM BARRA CHATA 3/16"</t>
  </si>
  <si>
    <t>COBERTURA COM TELHA DE CHAPA DE AÇO ZINCADO, ONDULADA, ESPESSURA DE 0,5MM</t>
  </si>
  <si>
    <t>RUFO EM CHAPA DE ACO GALVANIZADO NUMERO 24, DESENVOLVIMENTO DE 16CM</t>
  </si>
  <si>
    <t>REVESTIMENTOS</t>
  </si>
  <si>
    <t>7.1</t>
  </si>
  <si>
    <t>8</t>
  </si>
  <si>
    <t>PINTURA</t>
  </si>
  <si>
    <t>8.1</t>
  </si>
  <si>
    <t>PINTURA ESMALTE BRILHANTE (2 DEMAOS) SOBRE SUPERFICIE METALICA, INCLUSIVE PROTECAO COM ZARCAO (1 DEMAO)</t>
  </si>
  <si>
    <t/>
  </si>
  <si>
    <t>PLACA DE OBRA EM CHAPA DE ACO GALVANIZADO</t>
  </si>
  <si>
    <t>TAPUME DE CHAPA DE MADEIRA COMPENSADA (6MM) - PINTURA A CAL- APROVEITAMENTO 2 X</t>
  </si>
  <si>
    <t>LOCACAO CONVENCIONAL DE OBRA, ATRAVÉS DE GABARITO DE TABUAS CORRIDAS PONTALETADAS, COM REAPROVEITAMENTO DE 10 VEZES.</t>
  </si>
  <si>
    <t>ESCAVACAO MANUAL EM SOLO-PROF. ATE 1,50 M</t>
  </si>
  <si>
    <t>ESPALHAMENTO DE MATERIAL EM BOTA FORA, COM UTILIZACAO DE TRATOR DE ESTEIRAS DE 165 HP</t>
  </si>
  <si>
    <t>FUNDAÇÕES</t>
  </si>
  <si>
    <t>LASTRO DE CONCRETO, PREPARO MECANICO, INCLUSO ADITIVO IMPERMEABILIZANTE</t>
  </si>
  <si>
    <t>ESTACA PRE-MOLDADA CONCRETO ARMADO 20 T, INCLUSIVE CRAVACAO/EMENDAS.</t>
  </si>
  <si>
    <t>ESTACA CONCRETO ARMADO CENTRIFUGADO D=20 CM, 25 A 30T INCL CRAVACAO/EMENDAS</t>
  </si>
  <si>
    <t>ESCADA EM CONCRETO ARMADO, FCK = 15 MPA, MOLDADA IN LOCO</t>
  </si>
  <si>
    <t>LAJE PRE-MOLDADA P/PISO, SOBRECARGA 200KG/M2, VAOS ATE 3,50M/E=8CM, C/LAJOTAS E CAP.C/CONC FCK=20MPA, 4CM, INTER-EIXO 38CM, C/ESCORAMENTO (REAPR.3X) E FERRAGEM NEGATIVA</t>
  </si>
  <si>
    <t>VEDOS</t>
  </si>
  <si>
    <t>PORTA DE FERRO DE ABRIR TIPO BARRA CHATA, COM REQUADRO E GUARNICAO COMPLETA</t>
  </si>
  <si>
    <t>PORTA DE MADEIRA COMPENSADA LISA PARA PINTURA, 0,80X2,10M, INCLUSO ADUELA 2A, ALIZAR 2A E DOBRADICA</t>
  </si>
  <si>
    <t>PORTA DE MADEIRA COMPENSADA LISA PARA PINTURA, 70X210X3,5CM, INCLUSO ADUELA 2A, ALIZAR 2A E DOBRADICAS</t>
  </si>
  <si>
    <t>FECHADURA DE EMBUTIR COMPLETA, PARA PORTAS EXTERNAS, PADRAO DE ACABAMENTO POPULAR</t>
  </si>
  <si>
    <t>JANELA BASCULANTE DE FERRO EM CANTONEIRA 5/8"X1/8", LINHA POPULAR</t>
  </si>
  <si>
    <t>VIDRO FANTASIA TIPO CANELADO, ESPESSURA 4MM</t>
  </si>
  <si>
    <t>VIDRO FANTASIA MARTELADO 4MM</t>
  </si>
  <si>
    <t>GUARDA-CORPO EM TUBO DE ACO GALVANIZADO 1 1/2"</t>
  </si>
  <si>
    <t>CORRIMAO EM TUBO ACO GALVANIZADO 3/4" COM BRACADEIRA</t>
  </si>
  <si>
    <t>INSTALAÇÕES HIDRÁULICAS</t>
  </si>
  <si>
    <t>7.2</t>
  </si>
  <si>
    <t>KIT CAVALETE PVC COM REGISTRO 3/4" - FORNECIMENTO E INSTALRAMAL PREDIAL</t>
  </si>
  <si>
    <t>7.3</t>
  </si>
  <si>
    <t>HIDROMETRO 5,00M3/H, D=3/4" - FORNECIMENTO E INSTALACAO</t>
  </si>
  <si>
    <t>7.4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</si>
  <si>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</si>
  <si>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7.5</t>
  </si>
  <si>
    <t>RAMAL PREDIAL DE ESGOTO EM TUBO PVC ESGOTO DN 100MM - FORNECIMENTO, INSTALACAO, ESCAVACAO E REATERRO</t>
  </si>
  <si>
    <t>BANCADA DE MÁRMORE SINTÉTICO 120 X 60CM, COM CUBA INTEGRADA - FORNECIMENTO E INSTALAÇÃO. AF_12/2013_P</t>
  </si>
  <si>
    <t>TORNEIRA CROMADA LONGA, DE PAREDE, 1/2" OU 3/4", PARA PIA DE COZINHA,PADRÃO POPULAR - FORNECIMENTO E INSTALAÇÃO. AF_12/2013</t>
  </si>
  <si>
    <t>TANQUE DE MÁRMORE SINTÉTICO SUSPENSO, 22L OU EQUIVALENTE - FORNECIMENTO E INSTALAÇÃO. AF_12/2013_P</t>
  </si>
  <si>
    <t>LAVATÓRIO LOUÇA BRANCA SUSPENSO, 29,5 X 39CM OU EQUIVALENTE, PADRÃO POPULAR - FORNECIMENTO E INSTALAÇÃO. AF_12/2013_P</t>
  </si>
  <si>
    <t>TORNEIRA CROMADA DE MESA, 1/2" OU 3/4", PARA LAVATÓRIO, PADRÃO POPULAR - FORNECIMENTO E INSTALAÇÃO. AF_12/2013</t>
  </si>
  <si>
    <t>ENGATE OU RABICHO FLEXIVEL PLASTICO (PVC OU ABS) BRANCO 1/2" X 40CM</t>
  </si>
  <si>
    <t>SIFÃO DO TIPO GARRAFA EM PVC 1.1/4" - FORNECIMENTO E INSTALAÇÃO. AF_12/2013</t>
  </si>
  <si>
    <t>VÁLVULA EM PLÁSTICO 1" PARA PIA, TANQUE OU LAVATÓRIO, COM OU SEM LADRÃO - FORNECIMENTO E INSTALAÇÃO. AF_12/2013</t>
  </si>
  <si>
    <t>VASO SANITÁRIO SIFONADO COM CAIXA ACOPLADA LOUÇA BRANCA - PADRÃO MÉDIO - FORNECIMENTO E INSTALAÇÃO. AF_12/2013_P</t>
  </si>
  <si>
    <t>TORNEIRA DE BOIA VAZAO TOTAL 3/4 COM BALAO PLASTICO - FORNECIMENTO EINSTALACAO</t>
  </si>
  <si>
    <t>ADAPTADOR PVC ROSCAVEL C/ FLANGES E ANEL DE VEDACAO P/ CAIXA D' AGUA 3/4"</t>
  </si>
  <si>
    <t>INSTALAÇÕES ELÉTRICAS</t>
  </si>
  <si>
    <t>QUADRO DE DISTRIBUICAO DE ENERGIA P/ 6 DISJUNTORES TERMOMAGNETICOS MONOPOLARES SEM BARRAMENTO, DE EMBUTIR, EM CHAPA METALICA - FORNECIMENTO E INSTALACAO</t>
  </si>
  <si>
    <t>8.2</t>
  </si>
  <si>
    <t>DISJUNTOR TERMOMAGNETICO BIPOLAR PADRAO NEMA (AMERICANO) 10 A 50A 240V , FORNECIMENTO E INSTALACAO</t>
  </si>
  <si>
    <t>8.3</t>
  </si>
  <si>
    <t>TOMADA PARA TELEFONE DE 4 POLOS PADRAO TELEBRAS - FORNECIMENTO E INSTALACAO</t>
  </si>
  <si>
    <t>8.4</t>
  </si>
  <si>
    <t>INTERRUPTOR PULSADOR DE CAMPAINHA OU MINUTERIA 2A/250V C/ CAIXA - FORNECIMENTO E INSTALACAO</t>
  </si>
  <si>
    <t>INTERRUPTOR SIMPLES DE EMBUTIR 10A/250V 1 TECLA, SEM PLACA - FORNECIMENTO E INSTALACAO</t>
  </si>
  <si>
    <t>TOMADA DE EMBUTIR 2P+T 10A/250V C/ PLACA - FORNECIMENTO E INSTALACAO</t>
  </si>
  <si>
    <t>TOMADA DE EMBUTIR 2P+T 20A/250V C/ PLACA - FORNECIMENTO E INSTALACAO</t>
  </si>
  <si>
    <t>BOCAL/SOQUETE/RECEPTACULO DE PORCELANA</t>
  </si>
  <si>
    <t>CABO DE COBRE ISOLAMENTO TERMOPLASTICO 0,6/1KV 2,5MM2 ANTI-CHAMA - FORNECIMENTO E INSTALACAO</t>
  </si>
  <si>
    <t>CABO DE COBRE ISOLAMENTO TERMOPLASTICO 0,6/1KV 4MM2 ANTI-CHAMA - FORNECIMENTO E INSTALACAO</t>
  </si>
  <si>
    <t>CABO DE COBRE ISOLAMENTO TERMOPLASTICO 0,6/1KV 6MM2 ANTI-CHAMA - FORNECIMENTO E INSTALACAO</t>
  </si>
  <si>
    <t>CABO DE COBRE ISOLAMENTO TERMOPLASTICO 0,6/1KV 10MM2 ANTI-CHAMA - FORNECIMENTO E INSTALACAO</t>
  </si>
  <si>
    <t>ELETRODUTO DE ACO GALVANIZADO ELETROLITICO DN 20MM (3/4"), TIPO LEVE, INCLUSIVE CONEXOES - FORNECIMENTO E INSTALACAO</t>
  </si>
  <si>
    <t>9.1</t>
  </si>
  <si>
    <t>9.2</t>
  </si>
  <si>
    <t>9.3</t>
  </si>
  <si>
    <t>9.4</t>
  </si>
  <si>
    <t>FORRO DE GESSO EM PLACAS 60X60CM, ESPESSURA 1,2CM, INCLUSIVE FIXACAO COM ARAME</t>
  </si>
  <si>
    <t>PISOS</t>
  </si>
  <si>
    <t>PISO CIMENTADO E=1,5CM C/ARGAMASSA 1:3 CIMENTO AREIA ALISADO COLHERSOBRE BASE EXISTENTE.</t>
  </si>
  <si>
    <t xml:space="preserve">PINTURA </t>
  </si>
  <si>
    <t>PINTURA EM VERNIZ SINTETICO BRILHANTE EM MADEIRA, TRES DEMAOS</t>
  </si>
  <si>
    <t>VERNIZ POLIURETANO BRILHANTE EM CONCRETO OU TIJOLO, TRES DEMAOS</t>
  </si>
  <si>
    <t>LOCACAO MENSAL DE ANDAIME METALICO TIPO FACHADEIRO, INCLUSIVE MONTAGEM</t>
  </si>
  <si>
    <t>COBERTURA</t>
  </si>
  <si>
    <t>ESTRUTURA EM MADEIRA APARELHADA, PARA TELHA ONDULADA DE FIBROCIMENTO, ALUMINIO OU PLASTICA, APOIADA EM LAJE OU PAREDE</t>
  </si>
  <si>
    <t>COBERTURA COM TELHA DE FIBROCIMENTO ONDULADA, ESPESSURA 4 MM, INCLUSOS ACESSORIOS DE FIXACAO, EXCLUINDO MADEIRAMENTO</t>
  </si>
  <si>
    <t>TUBO PVC DN 100 MM PARA DRENAGEM - FORNECIMENTO E INSTALACAO</t>
  </si>
  <si>
    <t>IMPERMEABILIZAÇÕES</t>
  </si>
  <si>
    <t>IMPERMEABILIZACAO DE SUPERFICIE COM ARGAMASSA DE CIMENTO E AREIA (MEDIA), TRACO 1:3, COM ADITIVO IMPERMEABILIZANTE, E=2CM.</t>
  </si>
  <si>
    <t>RALO SEMI-ESFERICO FOFO TP ABACAXI D = 100MM P/ LAJES, CALHAS ETC</t>
  </si>
  <si>
    <t>LIMPEZA FINAL DA OBRA</t>
  </si>
  <si>
    <t>CALHA EM MEIO TUBO DE CONCRETO SIMPLES, COM D = 30 CM</t>
  </si>
  <si>
    <t>DEMOLIÇÕES DE MORADIAS</t>
  </si>
  <si>
    <t>DEMOLICAO DE ALVENARIA DE TIJOLOS FURADOS S/REAPROVEITAMENTO</t>
  </si>
  <si>
    <t>DEMOLIÇÃO DE CONCRETO SIMPLES</t>
  </si>
  <si>
    <t>DEMOLICAO MANUAL DE ESTRUTURA DE CONCRETO ARMADO</t>
  </si>
  <si>
    <t>DEMOLICAO DE TELHAS ONDULADAS</t>
  </si>
  <si>
    <t>CARGA E DESCARGA MECANIZADAS DE ENTULHO EM CAMINHAO BASCULANTE 6 M3</t>
  </si>
  <si>
    <t>RECUPERAÇÃO DE ÁREAS DEGRADADAS</t>
  </si>
  <si>
    <t>PAVIMENTACAO EM BLOCOS DE CONCRETO SEXTAVADO ESPESSURA 8 CM, ASSENTADO  SOBRE COLCHAO DE PO DE PEDRA, REJUNTE COM ARGAMASSA TRACO 1:4 (CIMENTO E AREIA)</t>
  </si>
  <si>
    <t>CAMADA DRENANTE COM BRITA NUM 3</t>
  </si>
  <si>
    <t>COLCHAO DRENANTE C/ 30CM PEDRA BRITADA N.3/FILTRO TRANSICAO MANTA GEOTEXTIL 100% POLIPROPILENO OU POLIESTER INCL FORNEC/COLOCMAT</t>
  </si>
  <si>
    <t>PLANTIO DE ARVORE REGIONAL, ALTURA MAIOR QUE 2,00M, EM CAVAS DE 80X80X80CM</t>
  </si>
  <si>
    <t>ALAMBRADO EM TUBOS DE ACO GALVANIZADO, COM COSTURA, DIN 2440, DIAMETRO 2", ALTURA 3M, FIXADOS A CADA 2M EM BLOCOS DE CONCRETO, COM TELA DE ARAME GALVANIZADO REVESTIDO COM PVC, FIO 12 BWG E MALHA 7,5X7,5CM</t>
  </si>
  <si>
    <t>PLANTIO DE CERCA VIVA COM ARBUSTOS DE ALTURA 50 A 100CM, COM 4UN/M</t>
  </si>
  <si>
    <t>MURO DE ARRIMO H=1,40M, COM DRENAGEM</t>
  </si>
  <si>
    <t>REBAIXAMENTO DE GUIA</t>
  </si>
  <si>
    <t>TERRA PREPARADA PARA PLANTIO</t>
  </si>
  <si>
    <t>TOPÓGRAFO</t>
  </si>
  <si>
    <t>FORRAÇÃO</t>
  </si>
  <si>
    <t>PLANTIO DE GRAMA SAO CARLOS EM LEIVAS</t>
  </si>
  <si>
    <t>ÁRVORES</t>
  </si>
  <si>
    <t>ARBUSTOS</t>
  </si>
  <si>
    <t>PLANTIO DE ARBUSTO, ALTURA MAIOR QUE 1,00M, EM CAVAS DE 80X80X80CM</t>
  </si>
  <si>
    <t>PISOS E ESCADAS</t>
  </si>
  <si>
    <t xml:space="preserve">PISO DE CONCRETO ACABAMENTO RÚSTICO ESPESSURA 7CM </t>
  </si>
  <si>
    <t>PAVIMENTACAO EM BLOCOS DE CONCRETO SEXTAVADO, ESPESSURA 6 CM, JUNTA RÍGIDA, COM ARGAMASSA NO TRACO 1:4 (CIMENTO E AREIA), ASSENTADOS SOBRE COLCHAO DE PO DE PEDRA, COM APOIO DE CAMINHÃO TOCO.</t>
  </si>
  <si>
    <t>REATERRO DE VALAS / CAVAS, COMPACTADA A MAÇO, EM CAMADAS DE ATÉ 30 CM.</t>
  </si>
  <si>
    <t>ESTACA A TRADO (BROCA) DIAMETRO = 20 CM, EM CONCRETO MOLDADO IN LOCO, 15 MPA, SEM ARMACAO.</t>
  </si>
  <si>
    <t>ARMACAO DE ACO CA-60 DIAM. 3,4 A 6,0MM.- FORNECIMENTO / CORTE (C/PERDADE 10%) / DOBRA / COLOCAÇÃO.</t>
  </si>
  <si>
    <t>FORMA TABUA PARA CONCRETO EM FUNDACAO C/ REAPROVEITAMENTO 5X</t>
  </si>
  <si>
    <t>FORMA CURVA EM TABUA 3A P/VIGA, PILAR E PAREDE.</t>
  </si>
  <si>
    <t>LAJE PRE-MOLDADA P/FORRO, SOBRECARGA 100KG/M2, VAOS ATE 3,50M/E=8CM, C/LAJOTAS E CAP.C/CONC FCK=20MPA, 3CM, INTER-EIXO 38CM, C/ESCORAMENTO (REAPR.3X) E FERRAGEM NEGATIVA</t>
  </si>
  <si>
    <t>CONCRETO FCK=15MPA, VIRADO EM BETONEIRA, SEM LANCAMENTO, COM IMPERMEABILIZANTE</t>
  </si>
  <si>
    <t>SIFÃO DO TIPO GARRAFA EM METAL CROMADO 1 X 1.1/2" - FORNECIMENTO E INSTALAÇÃO. AF_12/2013</t>
  </si>
  <si>
    <t>VÁLVULA EM PLÁSTICO CROMADO TIPO AMERICANA 3.1/2" X 1.1/2" SEM ADAPTADOR PARA PIA - FORNECIMENTO E INSTALAÇÃO. AF_12/2013</t>
  </si>
  <si>
    <t>TORNEIRA CROMADA 1/2" OU 3/4" PARA TANQUE, PADRÃO MÉDIO - FORNECIMENTO E INSTALAÇÃO. AF_12/2013</t>
  </si>
  <si>
    <t>GRELHA DE FERRO PERFILADO PARA CANALETA</t>
  </si>
  <si>
    <t>CONCRETO FCK=15MPA, PREPARO COM BETONEIRA, SEM LANCAMENTO</t>
  </si>
  <si>
    <t>FORMA PARA ESTRUTURAS DE CONCRETO (PILAR, VIGA E LAJE) EM CHAPA DE MADEIRA COMPENSADA RESINADA, DE 1,10 X 2,20, ESPESSURA = 12 MM, 03 UTILIZACOES. (FABRICACAO, MONTAGEM E DESMONTAGEM)</t>
  </si>
  <si>
    <t>PISO CIMENTADO TRACO 1:3 (CIMENTO/AREIA) ACABAMENTO LISO PREPARO MANUAL DA ARGAMASSA INCLUSO ADITIVO IMPERMEABILIZANTE</t>
  </si>
  <si>
    <t>LIXEIRA JUNTO AO ALINHAMENTO COM REVESTIMENTO INTERNO EM AZULEJOS</t>
  </si>
  <si>
    <t>POSTE METALICO DECORATIVO EXTERNO P/ JARDIM H = 2,50M D = 75MM C/ 2 LUMINARIA PARA LAMPADA INCANDESCENTE - FORNECIMENTO E INSTALACAO</t>
  </si>
  <si>
    <t xml:space="preserve">FONTE </t>
  </si>
  <si>
    <t>VIELAS TIPO 1 - CALÇAMENTO E ESCADAS SOBRE PERFIL DE SOLO EXISTENTE</t>
  </si>
  <si>
    <t>EXECUÇÃO DE PASSEIO (CALÇADA) EM CONCRETO 12 MPA, TRAÇO 1:3:5, ESPESSURA 7CM, COM JUNTA DE DILATAÇÃO
EM MADEIRA, INCLUSO LANÇAMENTO E ADENSAMENTO, INCLUSO CAMADA DE BRITA N1 E N2</t>
  </si>
  <si>
    <t>REATERRO COMPACTADO MANUALMENTE (VALAS DE FUNDAÇÕES)</t>
  </si>
  <si>
    <t>MURETA DE ARRIMO EM BLOCOS DE CONCRETO, H=1,00 M</t>
  </si>
  <si>
    <t>PAISAGISMO E URBANISMO EXTERNOS</t>
  </si>
  <si>
    <t>EXECUCAO DE DRENOS DE CHORUME EM TUBOS DRENANTES, PVC, DIAM=100 MM, ENVOLTOS EM BRITA E GEOTEXTIL</t>
  </si>
  <si>
    <t>7.1.1</t>
  </si>
  <si>
    <t>ABRIGOS DE LIXO</t>
  </si>
  <si>
    <t>7.1.1.1</t>
  </si>
  <si>
    <t>7.1.2</t>
  </si>
  <si>
    <t>7.1.3</t>
  </si>
  <si>
    <t>7.1.4</t>
  </si>
  <si>
    <t>7.1.5</t>
  </si>
  <si>
    <t>7.1.6</t>
  </si>
  <si>
    <t>7.1.7</t>
  </si>
  <si>
    <t>7.1.8</t>
  </si>
  <si>
    <t>7.1.2.1</t>
  </si>
  <si>
    <t>7.1.3.1</t>
  </si>
  <si>
    <t>7.1.3.2</t>
  </si>
  <si>
    <t>7.1.3.3</t>
  </si>
  <si>
    <t>7.1.4.1</t>
  </si>
  <si>
    <t>7.1.4.2</t>
  </si>
  <si>
    <t>7.1.4.3</t>
  </si>
  <si>
    <t>7.1.4.4</t>
  </si>
  <si>
    <t>7.1.5.1</t>
  </si>
  <si>
    <t>7.1.5.2</t>
  </si>
  <si>
    <t>7.1.7.1</t>
  </si>
  <si>
    <t>7.1.8.1</t>
  </si>
  <si>
    <t>CASAS SOBREPOSTAS</t>
  </si>
  <si>
    <t>7.2.1</t>
  </si>
  <si>
    <t>7.2.1.1</t>
  </si>
  <si>
    <t>7.2.1.2</t>
  </si>
  <si>
    <t>7.2.1.3</t>
  </si>
  <si>
    <t>7.2.1.4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</si>
  <si>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</si>
  <si>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</si>
  <si>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</si>
  <si>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</si>
  <si>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</si>
  <si>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</si>
  <si>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</si>
  <si>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</si>
  <si>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</si>
  <si>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</si>
  <si>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</si>
  <si>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</si>
  <si>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7.2.2.1</t>
  </si>
  <si>
    <t>7.2.2.2</t>
  </si>
  <si>
    <t>7.2.2.3</t>
  </si>
  <si>
    <t>7.2.2.5</t>
  </si>
  <si>
    <t>7.2.2.6</t>
  </si>
  <si>
    <t>7.2.2.7</t>
  </si>
  <si>
    <t>7.2.3.1</t>
  </si>
  <si>
    <t>7.2.3.2</t>
  </si>
  <si>
    <t>7.2.3.3</t>
  </si>
  <si>
    <t>7.2.3.4</t>
  </si>
  <si>
    <t>7.2.3.5</t>
  </si>
  <si>
    <t>7.2.3.6</t>
  </si>
  <si>
    <t>7.2.3.7</t>
  </si>
  <si>
    <t>7.2.3.8</t>
  </si>
  <si>
    <t>7.2.4.1</t>
  </si>
  <si>
    <t>7.2.5.1</t>
  </si>
  <si>
    <t>7.2.7.1</t>
  </si>
  <si>
    <t>7.2.6.1</t>
  </si>
  <si>
    <t>7.2.4.2</t>
  </si>
  <si>
    <t>7.2.4.3</t>
  </si>
  <si>
    <t>7.2.4.4</t>
  </si>
  <si>
    <t>7.2.4.5</t>
  </si>
  <si>
    <t>7.2.6.2</t>
  </si>
  <si>
    <t>7.2.6.3</t>
  </si>
  <si>
    <t>7.2.6.4</t>
  </si>
  <si>
    <t>7.2.6.5</t>
  </si>
  <si>
    <t>7.2.6.6</t>
  </si>
  <si>
    <t>7.2.6.7</t>
  </si>
  <si>
    <t>7.2.6.8</t>
  </si>
  <si>
    <t>7.2.6.9</t>
  </si>
  <si>
    <t>7.2.7.2</t>
  </si>
  <si>
    <t>7.2.7.3</t>
  </si>
  <si>
    <t>7.2.7.4</t>
  </si>
  <si>
    <t>7.2.7.5</t>
  </si>
  <si>
    <t>7.2.7.6</t>
  </si>
  <si>
    <t>7.2.7.7</t>
  </si>
  <si>
    <t>7.2.7.8</t>
  </si>
  <si>
    <t>7.2.7.9</t>
  </si>
  <si>
    <t>7.2.7.10</t>
  </si>
  <si>
    <t>7.2.7.11</t>
  </si>
  <si>
    <t>7.2.7.12</t>
  </si>
  <si>
    <t>7.2.7.13</t>
  </si>
  <si>
    <t>7.2.7.14</t>
  </si>
  <si>
    <t>7.2.7.15</t>
  </si>
  <si>
    <t>7.2.7.16</t>
  </si>
  <si>
    <t>7.2.7.17</t>
  </si>
  <si>
    <t>7.2.7.18</t>
  </si>
  <si>
    <t>7.2.7.19</t>
  </si>
  <si>
    <t>7.2.7.20</t>
  </si>
  <si>
    <t>7.2.7.21</t>
  </si>
  <si>
    <t>7.2.7.22</t>
  </si>
  <si>
    <t>7.2.7.23</t>
  </si>
  <si>
    <t>7.2.7.24</t>
  </si>
  <si>
    <t>7.2.7.25</t>
  </si>
  <si>
    <t>7.2.7.26</t>
  </si>
  <si>
    <t>7.2.8.1</t>
  </si>
  <si>
    <t>7.2.8.2</t>
  </si>
  <si>
    <t>7.2.8.3</t>
  </si>
  <si>
    <t>7.2.8.4</t>
  </si>
  <si>
    <t>7.2.8.5</t>
  </si>
  <si>
    <t>7.2.8.6</t>
  </si>
  <si>
    <t>7.2.8.7</t>
  </si>
  <si>
    <t>7.2.8.8</t>
  </si>
  <si>
    <t>7.2.8.9</t>
  </si>
  <si>
    <t>7.2.8.10</t>
  </si>
  <si>
    <t>7.2.8.11</t>
  </si>
  <si>
    <t>7.2.8.12</t>
  </si>
  <si>
    <t>7.2.8.13</t>
  </si>
  <si>
    <t>7.2.9.1</t>
  </si>
  <si>
    <t>7.2.9.2</t>
  </si>
  <si>
    <t>7.2.9.3</t>
  </si>
  <si>
    <t>7.2.9.4</t>
  </si>
  <si>
    <t>7.2.9.5</t>
  </si>
  <si>
    <t>7.2.10.1</t>
  </si>
  <si>
    <t>7.2.10.2</t>
  </si>
  <si>
    <t>7.2.11.1</t>
  </si>
  <si>
    <t>7.2.11.2</t>
  </si>
  <si>
    <t>7.2.11.3</t>
  </si>
  <si>
    <t>7.2.11.4</t>
  </si>
  <si>
    <t>7.2.11.5</t>
  </si>
  <si>
    <t>7.2.11.6</t>
  </si>
  <si>
    <t>7.2.12.1</t>
  </si>
  <si>
    <t>7.2.12.2</t>
  </si>
  <si>
    <t>7.2.12.3</t>
  </si>
  <si>
    <t>7.2.12.4</t>
  </si>
  <si>
    <t>7.2.13.1</t>
  </si>
  <si>
    <t>7.2.13.2</t>
  </si>
  <si>
    <t>7.2.13.3</t>
  </si>
  <si>
    <t>7.2.13.4</t>
  </si>
  <si>
    <t>7.2.13.5</t>
  </si>
  <si>
    <t>7.2.13.6</t>
  </si>
  <si>
    <t>PARQUE EUGÊNIO NEGRI</t>
  </si>
  <si>
    <t>7.3.1</t>
  </si>
  <si>
    <t>7.3.2</t>
  </si>
  <si>
    <t>7.3.4</t>
  </si>
  <si>
    <t>7.3.5</t>
  </si>
  <si>
    <t>7.3.6</t>
  </si>
  <si>
    <t>7.3.1.1</t>
  </si>
  <si>
    <t>7.3.3</t>
  </si>
  <si>
    <t>7.3.7</t>
  </si>
  <si>
    <t>7.3.8</t>
  </si>
  <si>
    <t>7.3.9</t>
  </si>
  <si>
    <t>7.3.10</t>
  </si>
  <si>
    <t>7.3.11</t>
  </si>
  <si>
    <t>7.3.11.1</t>
  </si>
  <si>
    <t>7.3.11.2</t>
  </si>
  <si>
    <t>7.3.11.3</t>
  </si>
  <si>
    <t>7.3.11.4</t>
  </si>
  <si>
    <t>7.3.11.5</t>
  </si>
  <si>
    <t>7.3.10.1</t>
  </si>
  <si>
    <t>7.3.10.2</t>
  </si>
  <si>
    <t>7.3.9.1</t>
  </si>
  <si>
    <t>7.3.9.2</t>
  </si>
  <si>
    <t>7.3.8.1</t>
  </si>
  <si>
    <t>7.3.8.2</t>
  </si>
  <si>
    <t>7.3.7.1</t>
  </si>
  <si>
    <t>7.3.7.2</t>
  </si>
  <si>
    <t>7.3.6.1</t>
  </si>
  <si>
    <t>7.3.6.2</t>
  </si>
  <si>
    <t>7.3.6.3</t>
  </si>
  <si>
    <t>7.3.6.4</t>
  </si>
  <si>
    <t>7.3.6.5</t>
  </si>
  <si>
    <t>7.3.6.6</t>
  </si>
  <si>
    <t>7.3.5.1</t>
  </si>
  <si>
    <t>7.3.5.2</t>
  </si>
  <si>
    <t>7.3.5.3</t>
  </si>
  <si>
    <t>7.3.4.1</t>
  </si>
  <si>
    <t>7.3.4.2</t>
  </si>
  <si>
    <t>7.3.4.3</t>
  </si>
  <si>
    <t>7.3.3.1</t>
  </si>
  <si>
    <t>7.3.1.2</t>
  </si>
  <si>
    <t>7.4.1</t>
  </si>
  <si>
    <t>7.4.2</t>
  </si>
  <si>
    <t>7.4.3</t>
  </si>
  <si>
    <t>7.4.3.1</t>
  </si>
  <si>
    <t>7.4.3.2</t>
  </si>
  <si>
    <t>7.4.3.3</t>
  </si>
  <si>
    <t>7.4.3.1.1</t>
  </si>
  <si>
    <t>7.4.3.2.1</t>
  </si>
  <si>
    <t>7.4.3.3.1</t>
  </si>
  <si>
    <t>7.4.3.1.2</t>
  </si>
  <si>
    <t>7.4.3.3.2</t>
  </si>
  <si>
    <t>7.4.1.1</t>
  </si>
  <si>
    <t>7.4.2.1</t>
  </si>
  <si>
    <t>7.4.1.2</t>
  </si>
  <si>
    <t>7.4.2.2</t>
  </si>
  <si>
    <t>7.4.2.3</t>
  </si>
  <si>
    <t>DEMOLIÇÕES E RECUPERAÇÃO AMBIENTAL</t>
  </si>
  <si>
    <t>7.5.1</t>
  </si>
  <si>
    <t>7.5.2</t>
  </si>
  <si>
    <t>7.5.1.1</t>
  </si>
  <si>
    <t>7.5.2.1</t>
  </si>
  <si>
    <t>7.5.2.2</t>
  </si>
  <si>
    <t>7.5.2.3</t>
  </si>
  <si>
    <t>7.5.2.4</t>
  </si>
  <si>
    <t>7.5.2.5</t>
  </si>
  <si>
    <t>7.5.2.6</t>
  </si>
  <si>
    <t>7.5.2.7</t>
  </si>
  <si>
    <t>7.5.2.8</t>
  </si>
  <si>
    <t>7.5.1.2</t>
  </si>
  <si>
    <t>7.5.1.3</t>
  </si>
  <si>
    <t>7.5.1.4</t>
  </si>
  <si>
    <t>7.5.1.5</t>
  </si>
  <si>
    <t>7.5.1.6</t>
  </si>
  <si>
    <t>7.5.1.7</t>
  </si>
  <si>
    <t>7.5.1.8</t>
  </si>
  <si>
    <t>LOCAÇÃO DE ADUTORAS, COLETORES TRONCO E INTERCEPTORES - ATÉ DN 500 MM, INCLUSIVE TOPOGRAFO</t>
  </si>
  <si>
    <t xml:space="preserve">LOCAÇÃO DE ADUTORAS, COLETORES-TRONCO E INTERCEPTORES (ACIMA DIÂM. 500 MM) </t>
  </si>
  <si>
    <t>ESCAVACAO MECANICA, A CEU ABERTO, EM MATERIAL DE 1A CATEGORIA, COM ESCAVADEIRA HIDRAULICA, CAPACIDADE DE 0,78 M3</t>
  </si>
  <si>
    <t>ESCORAMENTOS</t>
  </si>
  <si>
    <t>REMANEJAMENTO DE ADUTORA</t>
  </si>
  <si>
    <t>ASSENTAMENTO PARA REDES DE ÁGUA, TUBOS E PEÇAS, DN 600 MM, EM FºFº (A)</t>
  </si>
  <si>
    <t xml:space="preserve">ASSENTAMENTO PARA REDES DE ÁGUA, TUBOS E PEÇAS, DN 500 MM, EM FºFº </t>
  </si>
  <si>
    <t>TUBO FOFO COM PONTA E BOLSA JE - K9 - DN = 400 MM - (94,70 KG/M) - ÁGUA</t>
  </si>
  <si>
    <t xml:space="preserve">ASSENTAMENTO PARA REDES DE ÁGUA, TUBOS E PEÇAS, DN 400 MM, EM FºFº </t>
  </si>
  <si>
    <t>ADUTORA</t>
  </si>
  <si>
    <t>8.1.1</t>
  </si>
  <si>
    <t>8.1.2</t>
  </si>
  <si>
    <t>8.2.1</t>
  </si>
  <si>
    <t>8.2.2</t>
  </si>
  <si>
    <t>8.2.3</t>
  </si>
  <si>
    <t>8.2.4</t>
  </si>
  <si>
    <t>8.2.5</t>
  </si>
  <si>
    <t>8.3.1</t>
  </si>
  <si>
    <t>8.4.1</t>
  </si>
  <si>
    <t>CANTEIRO</t>
  </si>
  <si>
    <t>7.1.1.2</t>
  </si>
  <si>
    <t>7.1.1.3</t>
  </si>
  <si>
    <t>7.1.1.4</t>
  </si>
  <si>
    <t>7.1.2.2</t>
  </si>
  <si>
    <t>7.1.2.3</t>
  </si>
  <si>
    <t>7.1.2.4</t>
  </si>
  <si>
    <t xml:space="preserve">REVESTIMENTO CERÂMICO PARA PAREDES INTERNAS </t>
  </si>
  <si>
    <t>ALVENARIA DE VEDAÇÃO DE BLOCOS VAZADOS DE CONCRETO DE 9X19X39CM  ARGAMASSA DE ASSENTAMENTO COM PREPARO MANUAL.</t>
  </si>
  <si>
    <t xml:space="preserve">CHAPISCO APLICADO SOMENTE EM PILARES E VIGAS DAS PAREDES INTERNAS, COM ARGAMASSA TRAÇO 1:3 COM PREPARO EM MISTURADOR </t>
  </si>
  <si>
    <t>REBOCO ARGAMASSA TRACO 1:2 (CAL E AREIA FINA PENEIRADA), ESPESSURA 0,5 CM, PREPARO MANUAL DA ARGAMASSA</t>
  </si>
  <si>
    <t>APLICAÇÃO MANUAL DE GESSO DESEMPENADO (SEM TALISCAS) , COM ESPESSURA DE 0,5CM</t>
  </si>
  <si>
    <t xml:space="preserve">REVESTIMENTO CERÂMICO PARA PISO COM PLACAS TIPO GRÊS DE DIMENSÕES 35X35 CM </t>
  </si>
  <si>
    <t>APLICAÇÃO DE FUNDO SELADOR ACRÍLICO EM PAREDES, UMA DEMÃO</t>
  </si>
  <si>
    <t>APLICAÇÃO MANUAL DE PINTURA COM TINTA LÁTEX ACRÍLICA EM PAREDES, DUAS DEMÃOS</t>
  </si>
  <si>
    <t>EMBOÇO, PARA RECEBIMENTO DE CERÂMICA, EM ARGAMASSA TRAÇO 1:2:8, PREPAR O MECÂNICO , APLICADO MANUALMENTE EM FACES INTERNAS DE PAREDES  ESPESSURA DE 20MM</t>
  </si>
  <si>
    <t>CONTRAPISO EM ARGAMASSA TRAÇO 1:4 (CIMENTO E AREIA), PREPARO MECÂNICO , APLICADO EM ÁREAS MOLHADAS SOBRE LAJE, ADERIDO, ESPESSURA 2CM</t>
  </si>
  <si>
    <t xml:space="preserve">PROJETO EXECUTIVO </t>
  </si>
  <si>
    <t>TERRAPLENAGEM</t>
  </si>
  <si>
    <t>SERVIÇOS PRELIMINARES- LIMPEZA DE TERRENO</t>
  </si>
  <si>
    <t>CONTENÇÃO - ÁREA DE RISCO</t>
  </si>
  <si>
    <t>CONTENÇÕES</t>
  </si>
  <si>
    <t>SERVIÇOS PRELIMINARES - LIMPEZA DO TERRENO</t>
  </si>
  <si>
    <t>SERVIÇOS PRELIMINARES  - LIMPEZA DO TERRENO , LOCAÇÃO  E DEMAIS SERVIÇOS</t>
  </si>
  <si>
    <t xml:space="preserve">BANCO DE CONCRETO </t>
  </si>
  <si>
    <t>FLOREIRA</t>
  </si>
  <si>
    <t xml:space="preserve">ARQUIBANCADA </t>
  </si>
  <si>
    <t>GUARDA-CORPO</t>
  </si>
  <si>
    <t xml:space="preserve">BACIA DE RETENÇÃO </t>
  </si>
  <si>
    <t>MOBILIÁRIO</t>
  </si>
  <si>
    <t>SERVIÇOS PRELIMINARES - LIMPEZA DO TERRENO E LOCAÇÃO</t>
  </si>
  <si>
    <t>7.3.5.1.1</t>
  </si>
  <si>
    <t>7.3.5.1.2</t>
  </si>
  <si>
    <t>7.3.5.2.1</t>
  </si>
  <si>
    <t>7.3.5.2.2</t>
  </si>
  <si>
    <t>7.3.5.3.1</t>
  </si>
  <si>
    <t>7.3.5.3.2</t>
  </si>
  <si>
    <t>7.3.5.3.3</t>
  </si>
  <si>
    <t>7.3.5.3.4</t>
  </si>
  <si>
    <t>7.3.5.3.5</t>
  </si>
  <si>
    <t>7.3.5.3.6</t>
  </si>
  <si>
    <t>7.3.5.3.7</t>
  </si>
  <si>
    <t>7.3.5.3.8</t>
  </si>
  <si>
    <t>7.3.5.3.9</t>
  </si>
  <si>
    <t>7.3.5.3.10</t>
  </si>
  <si>
    <t>7.3.5.3.11</t>
  </si>
  <si>
    <t>7.3.5.3.12</t>
  </si>
  <si>
    <t>7.3.5.3.13</t>
  </si>
  <si>
    <t>7.3.5.3.14</t>
  </si>
  <si>
    <t>7.3.5.3.15</t>
  </si>
  <si>
    <t>7.3.5.3.16</t>
  </si>
  <si>
    <t>7.3.5.3.17</t>
  </si>
  <si>
    <t>ADMINISTRAÇÃO LOCAL</t>
  </si>
  <si>
    <t>ENGENHEIRO DE OBRA PLENO</t>
  </si>
  <si>
    <t>ENGENHEIRO DE OBRA JUNIOR</t>
  </si>
  <si>
    <t xml:space="preserve">MESTRE DE OBRAS </t>
  </si>
  <si>
    <t>ALMOXARIFE</t>
  </si>
  <si>
    <t>VIGIA NOTURNO</t>
  </si>
  <si>
    <t>MOTORISTA DE VEICULO LEVE</t>
  </si>
  <si>
    <t>AUXILIAR DE TOPÓGRAFO</t>
  </si>
  <si>
    <t xml:space="preserve">UN </t>
  </si>
  <si>
    <t xml:space="preserve">DESENHISTA PROJETISTA </t>
  </si>
  <si>
    <t>INSTAL/LIGACAO PROVISORIA ELETRICA BAIXA TENSAO P/CANT OBRA ,M3-CHAVE 100A CARGA 3KWH,20CV EXCL FORN MEDIDOR</t>
  </si>
  <si>
    <t>7.2.1.5</t>
  </si>
  <si>
    <t>7.2.1.6</t>
  </si>
  <si>
    <t>7.2.1.7</t>
  </si>
  <si>
    <t>7.3.5.1.3</t>
  </si>
  <si>
    <t>7.3.5.1.4</t>
  </si>
  <si>
    <t>7.3.5.1.5</t>
  </si>
  <si>
    <t>7.4.3.1.3</t>
  </si>
  <si>
    <t>7.4.3.1.4</t>
  </si>
  <si>
    <t>7.4.3.1.5</t>
  </si>
  <si>
    <t>7.5.1.9</t>
  </si>
  <si>
    <t xml:space="preserve">DESENHISTA COPISTA </t>
  </si>
  <si>
    <t xml:space="preserve">ENGENHEIRO DE OBRA JUNIOR </t>
  </si>
  <si>
    <t xml:space="preserve">ENGENHEIRO DE OBRA PLENO </t>
  </si>
  <si>
    <t xml:space="preserve">ENGENHEIRO DE OBRA SENIOR </t>
  </si>
  <si>
    <t xml:space="preserve">CARGA E DESCARGA MECANICA DE SOLO UTILIZANDO CAMINHAO BASCULANTE 5,0M3 </t>
  </si>
  <si>
    <t xml:space="preserve">ESCAVACAO MECANICA, A CEU ABERTO, EM MATERIAL DE 1A CATEGORIA, COM ESCAVADEIRA HIDRAULICA, CAPACIDADE DE 0,78 M3 </t>
  </si>
  <si>
    <t>ESCAVACAO MECANICA CAMPO ABERTO EM SOLO EXCETO ROCHA ATE 2,00M PROFUNDIDADE</t>
  </si>
  <si>
    <t>DESMATAMENTO E LIMPEZA MECANIZADA DE TERRENO COM ARVORES ATE Ø 15CM, UTILIZANDO TRATOR DE ESTEIRAS</t>
  </si>
  <si>
    <t>LIMPEZA MECANIZADA DE TERRENO COM REMOCAO DE CAMADA VEGETAL, UTILIZANDO MOTONIVELADORA</t>
  </si>
  <si>
    <t>EXECUÇÃO DE TIRANTE PROTENDIDO CORTINA ATIRANTADA</t>
  </si>
  <si>
    <t xml:space="preserve">PLANTIO DE GRAMA ESMERALDA EM ROLO </t>
  </si>
  <si>
    <t>BARRACAO DE OBRA PARA ALOJAMENTO/ESCRITORIO, PISO EM PINHO 3A, PAREDES  EM COMPENSADO 10MM, COBERTURA EM TELHA AMIANTO 6MM, INCLUSO INSTALACO ES ELETRICAS E ESQUADRIAS</t>
  </si>
  <si>
    <t>BARRACAO PARA DEPOSITO EM TABUAS DE MADEIRA, COBERTURA EM FIBROCIMENTO  4 MM, INCLUSO PISO ARGAMASSA TRAÇO 1:6 (CIMENTO E AREIA)</t>
  </si>
  <si>
    <t xml:space="preserve">CURVA FOFO COM BOLSAS JE JGS - 22º30' - DN = 400 MM (63,10 KG) </t>
  </si>
  <si>
    <t xml:space="preserve">CURVA FOFO COM BOLSAS JE JGS - 11º15' - DN = 400 MM (56,10 KG) </t>
  </si>
  <si>
    <t xml:space="preserve">CURVA FOFO COM BOLSAS JE JGS - 22º30' - DN = 500 MM (97,40 KG) </t>
  </si>
  <si>
    <t xml:space="preserve">CURVA FOFO COM BOLSAS JE JGS - 11º15' - DN = 500 MM (81,60 KG) </t>
  </si>
  <si>
    <t xml:space="preserve">CURVA FOFO 45º COM BOLSAS JGS D = 600 MM </t>
  </si>
  <si>
    <t xml:space="preserve">LUVA DE CORRER FOFO COM BOLSAS JM - DN = 400 MM (133,50 KG) </t>
  </si>
  <si>
    <t xml:space="preserve">MONTAGEM DE EXTREMIDADES DE FºFº TIPO JE/F - Ø 400 MM </t>
  </si>
  <si>
    <t xml:space="preserve">EXTREMIDADE FOFO FLANGE E BOLSA JE JGS - PN-10 - DN = 400 MM (53,10 KG) </t>
  </si>
  <si>
    <t xml:space="preserve">CURVA FOFO COM BOLSAS JE JGS - 45º - DN = 400 MM (83,00 KG) </t>
  </si>
  <si>
    <t xml:space="preserve">MONTAGEM DE EXTREMIDADES DE FºFº TIPO FP - Ø 500 MM </t>
  </si>
  <si>
    <t xml:space="preserve">EXTREMIDADE FOFO FLANGE/BOLSA D = 500mm </t>
  </si>
  <si>
    <t xml:space="preserve">LUVA FOFO JGS D = 500 MM </t>
  </si>
  <si>
    <t xml:space="preserve">MONTAGEM DE EXTREMIDADES DE FºFº TIPO JE/F - Ø 500 MM </t>
  </si>
  <si>
    <t xml:space="preserve">CURVA FOFO COM BOLSAS JE JGS - 45º - DN = 500 MM (128,00 KG) </t>
  </si>
  <si>
    <t xml:space="preserve">MONTAGEM DE EXTREMIDADES DE FºFº TIPO FP - Ø 600 MM </t>
  </si>
  <si>
    <t xml:space="preserve">EXTREMIDADE FOFO FLANGE/BOLSA D = 600mm </t>
  </si>
  <si>
    <t>LUVA DE CORRER FOFO JM D = 600 MM (271,10 KG)</t>
  </si>
  <si>
    <t xml:space="preserve">MONTAGEM DE EXTREMIDADES DE FºFº TIPO JE/F - Ø 600 MM </t>
  </si>
  <si>
    <t xml:space="preserve">ESCORAMENTO DE VALAS CONTINUO </t>
  </si>
  <si>
    <t>LASTRO DE AREIA MEDIA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</si>
  <si>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</si>
  <si>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</si>
  <si>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</si>
  <si>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</si>
  <si>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</si>
  <si>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</si>
  <si>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</si>
  <si>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</si>
  <si>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</si>
  <si>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</si>
  <si>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</si>
  <si>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</si>
  <si>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</si>
  <si>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</si>
  <si>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</si>
  <si>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</si>
  <si>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</si>
  <si>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</si>
  <si>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</si>
  <si>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</si>
  <si>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</si>
  <si>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</si>
  <si>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</si>
  <si>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</si>
  <si>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</si>
  <si>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</si>
  <si>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</si>
  <si>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</si>
  <si>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</si>
  <si>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</si>
  <si>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</si>
  <si>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</si>
  <si>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</si>
  <si>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</si>
  <si>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</si>
  <si>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</si>
  <si>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PERFURAÇÃO PARA DRENO SUB-HORIZONTAL MAT. 1A CAT (TIRANTES)</t>
  </si>
  <si>
    <t>TRABALHO SOCIAL</t>
  </si>
  <si>
    <t xml:space="preserve">TOTAL </t>
  </si>
  <si>
    <t>9</t>
  </si>
  <si>
    <t>REDE DE ABASTECIMENTO DE ÁGUA</t>
  </si>
  <si>
    <t>SERVIÇOS TÉCNICOS</t>
  </si>
  <si>
    <t>LOCAÇÃO DE REDES DE ÁGUA OU DE ESGOTO, INCLUSIVE TOPOGRAFO</t>
  </si>
  <si>
    <t>CADASTRO DE REDES, INCLUSIVE TOPOGRAFO E DESENHISTA</t>
  </si>
  <si>
    <t>ESCORAMENTO</t>
  </si>
  <si>
    <t>TUBULAÇÃO</t>
  </si>
  <si>
    <t>9.1.1</t>
  </si>
  <si>
    <t>9.2.1</t>
  </si>
  <si>
    <t>9.1.2</t>
  </si>
  <si>
    <t>9.2.2</t>
  </si>
  <si>
    <t>9.2.3</t>
  </si>
  <si>
    <t>9.2.4</t>
  </si>
  <si>
    <t>9.2.5</t>
  </si>
  <si>
    <t>9.2.6</t>
  </si>
  <si>
    <t>9.4.1</t>
  </si>
  <si>
    <t>CALÇAMENTO SIMPLES</t>
  </si>
  <si>
    <t>7.4.1.3</t>
  </si>
  <si>
    <t>ESCADAS COM DEGRAUS DE ALVENARIA DE BLOCOS DE CONCRETO ESTRUTURAL</t>
  </si>
  <si>
    <t>VIELAS TIPO 2 - ESCADAS E PATAMARES SOBRE MUROS DE ARRIMO</t>
  </si>
  <si>
    <t>MUROS DE ARRIMO</t>
  </si>
  <si>
    <t>VIELA TIPO 3 - MÓDULO CONSTRUTIVO DE 7,20M X 4,30M</t>
  </si>
  <si>
    <t>7.4.4</t>
  </si>
  <si>
    <t>GUARDA-CORPO E PINTURA</t>
  </si>
  <si>
    <t>7.4.4.1</t>
  </si>
  <si>
    <t>GUARDA-CORPO COM CORRIMAO EM FERRO BARRA CHATA 3/16"</t>
  </si>
  <si>
    <t>7.4.4.2</t>
  </si>
  <si>
    <t>PINTURA COM TINTA PROTETORA ACABAMENTO GRAFITE ESMALTE SOBRE SUPERFICIE METALICA, 2 DEMAOS</t>
  </si>
  <si>
    <t>R$</t>
  </si>
  <si>
    <t>5.1.1.1.1</t>
  </si>
  <si>
    <t>5.1.1.1.2</t>
  </si>
  <si>
    <t>5.1.1.1.3</t>
  </si>
  <si>
    <t>5.1.1.1.4</t>
  </si>
  <si>
    <t>5.1.1.1.5</t>
  </si>
  <si>
    <t>5.1.1.2.1</t>
  </si>
  <si>
    <t>5.1.1.2.2</t>
  </si>
  <si>
    <t>5.1.1.2.3</t>
  </si>
  <si>
    <t>5.1.1.2.4</t>
  </si>
  <si>
    <t>5.1.1.2.5</t>
  </si>
  <si>
    <t>5.1.1.2.6</t>
  </si>
  <si>
    <t>5.1.1.2.7</t>
  </si>
  <si>
    <t>5.1.1.2.8</t>
  </si>
  <si>
    <t>5.1.2.3</t>
  </si>
  <si>
    <t>5.1.2.4</t>
  </si>
  <si>
    <t>5.1.2.5</t>
  </si>
  <si>
    <t>5.1.2.6</t>
  </si>
  <si>
    <t>5.2.1</t>
  </si>
  <si>
    <t>5.2.2</t>
  </si>
  <si>
    <t>5.2.1.1</t>
  </si>
  <si>
    <t>5.2.1.2</t>
  </si>
  <si>
    <t>5.2.1.3</t>
  </si>
  <si>
    <t>5.2.1.4</t>
  </si>
  <si>
    <t>5.2.1.5</t>
  </si>
  <si>
    <t>5.2.1.6</t>
  </si>
  <si>
    <t>5.2.1.7</t>
  </si>
  <si>
    <t>5.2.1.8</t>
  </si>
  <si>
    <t>5.2.1.9</t>
  </si>
  <si>
    <t>5.2.1.10</t>
  </si>
  <si>
    <t>5.2.1.11</t>
  </si>
  <si>
    <t>5.2.2.1</t>
  </si>
  <si>
    <t>5.2.2.2</t>
  </si>
  <si>
    <t>5.2.2.3</t>
  </si>
  <si>
    <t>6.1.1</t>
  </si>
  <si>
    <t>7.1.6.1</t>
  </si>
  <si>
    <t>7.1.6.2</t>
  </si>
  <si>
    <t>7.1.6.3</t>
  </si>
  <si>
    <t>7.3.7.1.1</t>
  </si>
  <si>
    <t>7.3.7.2.1</t>
  </si>
  <si>
    <t>7.3.7.1.2</t>
  </si>
  <si>
    <t>7.3.7.1.3</t>
  </si>
  <si>
    <t>7.3.7.1.4</t>
  </si>
  <si>
    <t>7.3.7.2.2</t>
  </si>
  <si>
    <t>7.3.7.2.3</t>
  </si>
  <si>
    <t>7.3.7.2.4</t>
  </si>
  <si>
    <t>7.3.7.2.5</t>
  </si>
  <si>
    <t>7.3.7.2.6</t>
  </si>
  <si>
    <t>7.3.7.2.7</t>
  </si>
  <si>
    <t>7.3.7.2.8</t>
  </si>
  <si>
    <t>7.3.7.2.9</t>
  </si>
  <si>
    <t>7.3.7.2.10</t>
  </si>
  <si>
    <t>7.3.8.1.1</t>
  </si>
  <si>
    <t>7.3.8.2.1</t>
  </si>
  <si>
    <t>7.3.8.1.2</t>
  </si>
  <si>
    <t>7.3.8.1.3</t>
  </si>
  <si>
    <t>7.3.8.1.4</t>
  </si>
  <si>
    <t>ARQUIBANCADA</t>
  </si>
  <si>
    <t>7.3.8.2.2</t>
  </si>
  <si>
    <t>7.3.8.2.3</t>
  </si>
  <si>
    <t>7.3.8.2.4</t>
  </si>
  <si>
    <t>7.3.8.2.5</t>
  </si>
  <si>
    <t>PROJETO EXECUTIVO</t>
  </si>
  <si>
    <t>INSTALAÇÃO DE CANTEIRO DE OBRA</t>
  </si>
  <si>
    <t>MOBILIZAÇÃO E DESMOBILIZAÇÃO</t>
  </si>
  <si>
    <t>PRODUÇÃO E AQUISIÇÃO DE UNIDADES HABITACIONAIS DENTRO DA ÁREA DE INTERVENÇÃO</t>
  </si>
  <si>
    <t>PRODUÇÃO E AQUISIÇÃO DE UNIDADES HABITACIONAIS FORA DA ÁREA DE INTERVENÇÃO</t>
  </si>
  <si>
    <t>MELHORIA DE UNIDADES HABITACIONAIS</t>
  </si>
  <si>
    <t>ABASTECIMENTO DE ÁGUA POTÁVEL</t>
  </si>
  <si>
    <t>PAVIMENTAÇÃO DE OBRAS VIÁRIAS</t>
  </si>
  <si>
    <t>ENERGIA ELÉTRICA E ILUMINAÇÃO</t>
  </si>
  <si>
    <t>ESGOTAMENTO SANITÁRIO</t>
  </si>
  <si>
    <t>DRENAGEM DE ÁGUAS PLUVIAIS</t>
  </si>
  <si>
    <t>PROTEÇÃO, CONTENÇÃO E ESTABILIZAÇÃO DO SOLO</t>
  </si>
  <si>
    <t>RECUPERAÇÃO DE ÁREA DEGRADADA / PAISAGISMO</t>
  </si>
  <si>
    <t>RESÍDUOS SÓLIDOS</t>
  </si>
  <si>
    <t>EQUIPAMENTO COMUNITÁRIO</t>
  </si>
  <si>
    <t>ASSISTÊNCIA TÉCNICA</t>
  </si>
  <si>
    <t>REGULARIZAÇÃO FUNDIÁRIA</t>
  </si>
  <si>
    <t>PLANILHA RESUMO QCI</t>
  </si>
  <si>
    <t>PAVIMENTO FLEXÍVEL</t>
  </si>
  <si>
    <t>4.29</t>
  </si>
  <si>
    <t>ASSENTAMENTO DE TUBOS DE CONCRETO DIAMETRO = 600MM, SIMPLES OU ARMADO, JUNTA EM ARGAMASSA 1:3 CIMENTO:AREIA</t>
  </si>
  <si>
    <t>REDUÇÃO FOFO COM FLANGES - PN16 - DN = 500 X 450 MM (165,00 KG)  (NA AUSÊNCIA DO ITEM DE 600 X 500 MM, FOI UTILIZADO O VALOR DO ITEM DE 500 X 450 MM )</t>
  </si>
  <si>
    <t xml:space="preserve">REATERRO DE VALA COM MATERIAL GRANULAR REAPROVEITADO ADENSADO E VIBRADO </t>
  </si>
  <si>
    <t xml:space="preserve">REATERRO DE VALA COM MATERIAL GRANULAR DE EMPRESTIMO ADENSADO E VIBRADO </t>
  </si>
  <si>
    <t>COMPACTACAO MECANICA C/ CONTROLE DO GC&gt;=95% DO PN (AREAS) (C/MONIVELADORA)</t>
  </si>
  <si>
    <t>9.2.7</t>
  </si>
  <si>
    <t xml:space="preserve">LASTRO DE AREIA MEDIA </t>
  </si>
  <si>
    <t xml:space="preserve">ESCORAMENTO DE MADEIRA EM VALAS, TIPO PONTALETEAMENTO </t>
  </si>
  <si>
    <t xml:space="preserve">CAIXA PARA HIDROMETRO CONCRETO PRE-MOLDADO - FORNECIMENTO E INSTALACAO </t>
  </si>
  <si>
    <t>ARMACAO DE ACO CA-60 DIAM.7,0 A 8,0MM - FORNECIMENTO / CORTE (C/ PERDA DE 10%) / DOBRA / COLOCACAO.</t>
  </si>
  <si>
    <t>JUNTA GIBAULT FOFO DN 100</t>
  </si>
  <si>
    <t xml:space="preserve">TAMPÃO EM FERRO FUNDIDO DÚCTIL COM ARO - DN 200 MM - NTS 033 </t>
  </si>
  <si>
    <t xml:space="preserve">CAIXA FF C/ TAMPA ARTICULADA P/ VÁLV. (NTS 033 - T5) </t>
  </si>
  <si>
    <t>REDUÇÃO CONCÊNTRICA EM FERRO FUNDIDO, COM FLANGES, CLASSE PN-10, DN= 100MM X 80MM</t>
  </si>
  <si>
    <t>MEDIDOR DE VAZÃO TIPO CALHA PARSHALL COM GARGANTA W= 6´</t>
  </si>
  <si>
    <t>VÁLVULA DE GAVETA EM FERRO FUNDIDO COM BOLSA, DN= 100MM</t>
  </si>
  <si>
    <t>FILTRO ´Y´ EM AÇO CARBONO, CLASSE 150 LIBRAS PARA VAPOR SATURADO, COM EXTREMIDADES FLANGEADAS, DN= 4´</t>
  </si>
  <si>
    <t>VÁLVULA DE RETENÇÃO VERTICAL EM FERRO FUNDIDO COM FLANGE, CLASSE 125 LIBRAS, DN= 4´</t>
  </si>
  <si>
    <t>VÁLVULA DE DESCARGA MONOBLOCO EM LATÃO FUNDIDO PASSAGEM PLENA, ACIONAMENTO COM ALAVANCA, DN= 3/4´</t>
  </si>
  <si>
    <t>VÁLVULA DE DESCARGA MONOBLOCO EM LATÃO FUNDIDO PASSAGEM PLENA, ACIONAMENTO COM ALAVANCA, DN= 4´</t>
  </si>
  <si>
    <t>ESCADAS E VIELAS</t>
  </si>
  <si>
    <t>3.2.7</t>
  </si>
  <si>
    <t>3.2.8</t>
  </si>
  <si>
    <t>3.2.9</t>
  </si>
  <si>
    <t>3.2.10</t>
  </si>
  <si>
    <t>7.4.1.4</t>
  </si>
  <si>
    <t>7.4.1.5</t>
  </si>
  <si>
    <t>7.4.1.6</t>
  </si>
  <si>
    <t>7.4.1.7</t>
  </si>
  <si>
    <t>7.4.1.8</t>
  </si>
  <si>
    <t>7.4.1.9</t>
  </si>
  <si>
    <t>7.4.1.10</t>
  </si>
  <si>
    <t>7.4.2.4</t>
  </si>
  <si>
    <t>7.4.2.5</t>
  </si>
  <si>
    <t>7.4.2.6</t>
  </si>
  <si>
    <t>7.4.4.1.1</t>
  </si>
  <si>
    <t>7.4.4.1.2</t>
  </si>
  <si>
    <t>7.4.4.1.3</t>
  </si>
  <si>
    <t>7.4.4.1.4</t>
  </si>
  <si>
    <t>7.4.4.1.5</t>
  </si>
  <si>
    <t>7.4.4.2.1</t>
  </si>
  <si>
    <t>7.4.4.2.2</t>
  </si>
  <si>
    <t>7.4.4.2.3</t>
  </si>
  <si>
    <t>7.4.4.2.4</t>
  </si>
  <si>
    <t>7.4.4.2.5</t>
  </si>
  <si>
    <t>7.4.4.2.6</t>
  </si>
  <si>
    <t>7.4.4.3</t>
  </si>
  <si>
    <t>7.4.4.3.1</t>
  </si>
  <si>
    <t>7.4.4.3.2</t>
  </si>
  <si>
    <t>7.4.4.3.3</t>
  </si>
  <si>
    <t>7.4.4.3.3.1</t>
  </si>
  <si>
    <t>7.4.4.3.3.2</t>
  </si>
  <si>
    <t>7.4.5</t>
  </si>
  <si>
    <t>7.4.5.1</t>
  </si>
  <si>
    <t>7.4.5.1.1</t>
  </si>
  <si>
    <t>7.4.5.1.2</t>
  </si>
  <si>
    <t>7.4.5.1.3</t>
  </si>
  <si>
    <t>7.4.5.1.4</t>
  </si>
  <si>
    <t>7.4.5.1.5</t>
  </si>
  <si>
    <t>7.4.5.2</t>
  </si>
  <si>
    <t>7.4.5.2.1</t>
  </si>
  <si>
    <t>7.4.5.2.2</t>
  </si>
  <si>
    <t>7.4.5.2.3</t>
  </si>
  <si>
    <t>7.4.5.2.4</t>
  </si>
  <si>
    <t>7.4.5.2.5</t>
  </si>
  <si>
    <t>7.4.5.2.6</t>
  </si>
  <si>
    <t>7.4.5.2.7</t>
  </si>
  <si>
    <t>7.4.5.3</t>
  </si>
  <si>
    <t>7.4.5.3.1</t>
  </si>
  <si>
    <t>7.4.5.3.2</t>
  </si>
  <si>
    <t>7.4.5.3.3</t>
  </si>
  <si>
    <t>7.4.5.3.4</t>
  </si>
  <si>
    <t>7.4.5.3.5</t>
  </si>
  <si>
    <t>7.4.5.3.6</t>
  </si>
  <si>
    <t>7.4.5.3.7</t>
  </si>
  <si>
    <t>7.4.5.4</t>
  </si>
  <si>
    <t>7.4.5.4.1</t>
  </si>
  <si>
    <t>7.4.5.4.2</t>
  </si>
  <si>
    <t>7.4.5.4.3</t>
  </si>
  <si>
    <t>7.4.5.4.4</t>
  </si>
  <si>
    <t>7.4.5.4.5</t>
  </si>
  <si>
    <t>7.4.5.5</t>
  </si>
  <si>
    <t>7.4.5.5.1</t>
  </si>
  <si>
    <t>PLANTIO DE GRAMA</t>
  </si>
  <si>
    <t xml:space="preserve">TUBO CPRFV DEFOFO - PN10 PBJEI - RIGIDEZ SN 2,5 KN/M2 - DN 500 MM </t>
  </si>
  <si>
    <t xml:space="preserve">TUBO CPRFV DEFOFO - PN10 PBJEI - RIGIDEZ SN 2,5 KN/M2 - DN 600 MM </t>
  </si>
  <si>
    <t xml:space="preserve">APILOAMENTO COM MACO DE 30KG </t>
  </si>
  <si>
    <t>6.1.1.1</t>
  </si>
  <si>
    <t>6.1.1.2</t>
  </si>
  <si>
    <t>6.1.1.3</t>
  </si>
  <si>
    <t>6.1.1.4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</si>
  <si>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</si>
  <si>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</si>
  <si>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</si>
  <si>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</si>
  <si>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</si>
  <si>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</si>
  <si>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</si>
  <si>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</si>
  <si>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PAVIMENTO DE CONCRETO - VIAS</t>
  </si>
  <si>
    <t>ALVENARIA DE BLOCOS DE CONCRETO ESTRUTURAL 14X19X39 CM, (ESPESSURA 14 CM) FBK = 14,0 MPA, PARA PAREDES COM ÁREA LÍQUIDA MAIOR OU IGUAL A 6M² , COM VÃOS, UTILIZANDO PALHETA. AF_12/2014</t>
  </si>
  <si>
    <t>CAIXA SIFONADA, PVC, DN 100 X 100 X 50 MM, JUNTA ELÁSTICA, FORNECIDA E  INSTALADA EM RAMAL DE DESCARGA OU EM RAMAL DE ESGOTO SANITÁRIO</t>
  </si>
  <si>
    <t>ESCAVACAO MECANICA DE VALA EM MATERIAL 2A. CATEGORIA DE 2,01 ATE 4,00 M DE PROFUNDIDADE COM UTILIZACAO DE ESCAVADEIRA HIDRAULICA</t>
  </si>
  <si>
    <t>REGISTRO GAVETA BRUTO EM LATAO FORJADO, BITOLA 3/4 "</t>
  </si>
  <si>
    <t xml:space="preserve">REGISTRO GAVETA COM ACABAMENTO E CANOPLA CROMADOS, SIMPLES, BITOLA 3/4 " </t>
  </si>
  <si>
    <t>REGISTRO GAVETA 3" BRUTO LATAO - FORNECIMENTO E INSTALACAO</t>
  </si>
  <si>
    <t xml:space="preserve">REGISTRO GAVETA 4" BRUTO LATAO - FORNECIMENTO E INSTALACAO </t>
  </si>
  <si>
    <t xml:space="preserve">REGISTRO PRESSAO COM ACABAMENTO E CANOPLA CROMADA, SIMPLES, BITOLA 3/4 " </t>
  </si>
  <si>
    <t xml:space="preserve">TAMPAO FOFO 170KG CARGA MAX 30000KG DIAM ABERT 900MM P/ POCO VISITA </t>
  </si>
  <si>
    <t>TUBO PVC, SERIE NORMAL, ESGOTO PREDIAL, DN 40 MM, FORNECIDO E INSTALADO</t>
  </si>
  <si>
    <t>TUBO PVC, SERIE NORMAL, ESGOTO PREDIAL, DN 100 MM, FORNECIDO E INSTALADO</t>
  </si>
  <si>
    <t>TUBO PVC, SERIE NORMAL, ESGOTO PREDIAL, DN 50 MM, FORNECIDO E INSTALADO</t>
  </si>
  <si>
    <t>TUBO PVC, SERIE NORMAL, ESGOTO PREDIAL, DN 75 MM, FORNECIDO E INSTALADO</t>
  </si>
  <si>
    <t>TUBO, PVC, SOLDÁVEL, DN 85MM, INSTALADO EM PRUMADA DE ÁGUA -  FORNECIMENTO E INSTALAÇÃO</t>
  </si>
  <si>
    <t>TUBO, PVC, SOLDÁVEL, DN 60MM, INSTALADO EM PRUMADA DE ÁGUA -  FORNECIMENTO E INSTALAÇÃO</t>
  </si>
  <si>
    <t>TUBO, PVC, SOLDÁVEL, DN 25MM, INSTALADO EM RAMAL DE DISTRIBUIÇÃO DE ÁGUA</t>
  </si>
  <si>
    <t>7.4.5.6</t>
  </si>
  <si>
    <t>7.4.5.6.1</t>
  </si>
  <si>
    <t>7.4.5.7</t>
  </si>
  <si>
    <t>7.4.5.6.2</t>
  </si>
  <si>
    <t>7.4.5.7.1</t>
  </si>
  <si>
    <t>7.4.5.8</t>
  </si>
  <si>
    <t>7.4.5.8.1</t>
  </si>
  <si>
    <t>7.4.5.9</t>
  </si>
  <si>
    <t>7.4.5.9.1</t>
  </si>
  <si>
    <t>7.4.5.9.2</t>
  </si>
  <si>
    <t>7.4.5.9.3</t>
  </si>
  <si>
    <t>7.4.5.9.4</t>
  </si>
  <si>
    <t>7.4.6</t>
  </si>
  <si>
    <t>7.4.6.1</t>
  </si>
  <si>
    <t>7.4.6.2</t>
  </si>
  <si>
    <t>6.1.2</t>
  </si>
  <si>
    <t>6.1.2.1</t>
  </si>
  <si>
    <t>6.1.2.1.1</t>
  </si>
  <si>
    <t>6.1.2.1.2</t>
  </si>
  <si>
    <t>6.1.2.1.3</t>
  </si>
  <si>
    <t>6.1.2.1.4</t>
  </si>
  <si>
    <t>6.1.2.1.5</t>
  </si>
  <si>
    <t>6.1.2.2</t>
  </si>
  <si>
    <t>6.1.2.2.1</t>
  </si>
  <si>
    <t>6.1.2.2.2</t>
  </si>
  <si>
    <t>6.1.2.2.3</t>
  </si>
  <si>
    <t>6.1.2.2.4</t>
  </si>
  <si>
    <t>6.1.2.2.5</t>
  </si>
  <si>
    <t>6.1.2.2.6</t>
  </si>
  <si>
    <t>6.1.2.2.7</t>
  </si>
  <si>
    <t>6.1.2.2.8</t>
  </si>
  <si>
    <t>6.1.3</t>
  </si>
  <si>
    <t>6.1.3.1</t>
  </si>
  <si>
    <t>6.1.3.2</t>
  </si>
  <si>
    <t>6.1.3.3</t>
  </si>
  <si>
    <t>6.1.3.4</t>
  </si>
  <si>
    <t>6.1.3.5</t>
  </si>
  <si>
    <t>6.1.3.6</t>
  </si>
  <si>
    <t>6.1.4</t>
  </si>
  <si>
    <t>6.1.1.5</t>
  </si>
  <si>
    <t>9.3.1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</si>
  <si>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</si>
  <si>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</si>
  <si>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</si>
  <si>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</si>
  <si>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</si>
  <si>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</si>
  <si>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</si>
  <si>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</si>
  <si>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</si>
  <si>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</si>
  <si>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</si>
  <si>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9.4.13</t>
  </si>
  <si>
    <t>9.4.14</t>
  </si>
  <si>
    <t>9.4.15</t>
  </si>
  <si>
    <t>9.4.16</t>
  </si>
  <si>
    <t xml:space="preserve">CANTEIRO, PROJETOS E ADMINISTRAÇÃO </t>
  </si>
  <si>
    <t>VALOR UNIT</t>
  </si>
  <si>
    <t xml:space="preserve">DISCRIMINAÇÃO </t>
  </si>
  <si>
    <t xml:space="preserve">                                    PREFEITURA DO MUNICÍPIO DE MAUÁ</t>
  </si>
  <si>
    <t xml:space="preserve">Base: </t>
  </si>
  <si>
    <r>
      <t xml:space="preserve">OBJETO:  </t>
    </r>
    <r>
      <rPr>
        <sz val="10"/>
        <rFont val="Arial"/>
        <family val="2"/>
      </rPr>
      <t>URBANIZAÇÃO DO ASSENTAMENTO PRECÁRIO CHAFIK-MACUCO 1ª ETAPA</t>
    </r>
  </si>
  <si>
    <t xml:space="preserve">VALOR TOTAL </t>
  </si>
  <si>
    <t xml:space="preserve">                                    SECRETARIA DE OBRAS</t>
  </si>
  <si>
    <t>CONCORRÊNCIA Nº  12/2015</t>
  </si>
  <si>
    <t xml:space="preserve">PLANILHA DE QUANTIDADES E PREÇOS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</si>
</sst>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6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0.000"/>
    <numFmt numFmtId="168" formatCode="#,##0.00\ ;&quot; (&quot;#,##0.00\);&quot; -&quot;#\ ;@\ "/>
    <numFmt numFmtId="169" formatCode="_(* #,##0.00_);_(* \(#,##0.00\);_(* \-??_);_(@_)"/>
    <numFmt numFmtId="170" formatCode="_(&quot;R$ &quot;* #,##0.00_);_(&quot;R$ &quot;* \(#,##0.00\);_(&quot;R$ &quot;* \-??_);_(@_)"/>
    <numFmt numFmtId="171" formatCode="_-* #,##0.00\ &quot;R$&quot;_-;\-* #,##0.00\ &quot;R$&quot;_-;_-* &quot;-&quot;??\ &quot;R$&quot;_-;_-@_-"/>
    <numFmt numFmtId="172" formatCode="_-* #,##0.00_-;\-* #,##0.00_-;_-* \-??_-;_-@_-"/>
    <numFmt numFmtId="173" formatCode="* #,##0.00\ ;* \(#,##0.00\);* \-#\ ;@\ "/>
    <numFmt numFmtId="174" formatCode="&quot;$&quot;#,##0_);[Red]\(&quot;$&quot;#,##0\)"/>
    <numFmt numFmtId="175" formatCode="_(* #,##0.0_);_(* \(#,##0.0\);_(* &quot;-&quot;??_);_(@_)"/>
    <numFmt numFmtId="176" formatCode="00"/>
    <numFmt numFmtId="177" formatCode="_-* #,##0.00\ _€_-;\-* #,##0.00\ _€_-;_-* &quot;-&quot;??\ _€_-;_-@_-"/>
    <numFmt numFmtId="178" formatCode="&quot;Ativar&quot;;&quot;Ativar&quot;;&quot;Desativar&quot;"/>
    <numFmt numFmtId="179" formatCode="_(&quot;R$ &quot;* #.##0.00_);_(&quot;R$ &quot;* \(#.##0.00\);_(&quot;R$ &quot;* \-??_);_(@_)"/>
    <numFmt numFmtId="180" formatCode="#,##0.000"/>
    <numFmt numFmtId="181" formatCode="0.00000"/>
    <numFmt numFmtId="182" formatCode="[$R$-416]\ #,##0.00;[Red]\-[$R$-416]\ #,##0.00"/>
    <numFmt numFmtId="183" formatCode="\$#,##0\ ;\(\$#,##0\)"/>
    <numFmt numFmtId="184" formatCode="#,##0.0"/>
    <numFmt numFmtId="185" formatCode="_ [$€]* #,##0.00_ ;_ [$€]* \-#,##0.00_ ;_ [$€]* &quot;-&quot;??_ ;_ @_ "/>
    <numFmt numFmtId="186" formatCode="\£\ #,##0_);[Red]\(\£\ #,##0\)"/>
    <numFmt numFmtId="187" formatCode="\¥\ #,##0_);[Red]\(\¥\ #,##0\)"/>
    <numFmt numFmtId="188" formatCode="[Blue]#,##0_);[Red]\(#,##0\)"/>
    <numFmt numFmtId="189" formatCode="General_)"/>
    <numFmt numFmtId="190" formatCode="#,##0.0_);\(#,##0.0\)"/>
    <numFmt numFmtId="191" formatCode="#\ ###\ ###\ ##0\ "/>
    <numFmt numFmtId="192" formatCode="\•\ \ @"/>
    <numFmt numFmtId="193" formatCode="###0_);[Red]\(###0\)"/>
    <numFmt numFmtId="194" formatCode="0.000&quot;  &quot;"/>
    <numFmt numFmtId="195" formatCode="0.0000&quot;  &quot;"/>
    <numFmt numFmtId="196" formatCode="0.00000&quot;  &quot;"/>
    <numFmt numFmtId="197" formatCode="_(* #,##0_);_(* \(#,##0\);_(* &quot;-&quot;_);_(@_)"/>
    <numFmt numFmtId="198" formatCode="#,##0%_);\(#,##0%\)"/>
    <numFmt numFmtId="199" formatCode="#,##0_);[Blue]\(#,##0\)"/>
    <numFmt numFmtId="200" formatCode="&quot;$&quot;#,##0.0_);[Red]\(&quot;$&quot;#,##0.0\)"/>
    <numFmt numFmtId="201" formatCode="&quot;$&quot;#,##0.00_);[Red]\(&quot;$&quot;#,##0.00\)"/>
    <numFmt numFmtId="202" formatCode="#,##0.000_);\(#,##0.000\)"/>
    <numFmt numFmtId="203" formatCode="#,##0.0000_);[Blue]\(#,##0.0000\)"/>
    <numFmt numFmtId="204" formatCode="_(\ #,##0_);_(\ \(#,##0\);_(\ &quot;-&quot;??_);_(@_)"/>
    <numFmt numFmtId="205" formatCode="\ \ _•\–\ \ \ \ @"/>
    <numFmt numFmtId="206" formatCode="[$-416]mmmm\-yy;@"/>
    <numFmt numFmtId="207" formatCode="#,##0.0_);[Red]\(#,##0.0\)"/>
    <numFmt numFmtId="208" formatCode="mmm\-d\-yyyy"/>
    <numFmt numFmtId="209" formatCode="mmm\-yyyy"/>
    <numFmt numFmtId="210" formatCode="#,##0.0%_);\(#,##0.0%\)"/>
    <numFmt numFmtId="211" formatCode="d\-mmm\-yyyy"/>
    <numFmt numFmtId="212" formatCode="d\-mmm\-yyyy\ \ h:mm"/>
    <numFmt numFmtId="213" formatCode="dd\ mmm\ yyyy_);;&quot;-  &quot;;&quot; &quot;@"/>
    <numFmt numFmtId="214" formatCode="dd\ mmm\ yy_);;&quot;-  &quot;;&quot; &quot;@"/>
    <numFmt numFmtId="215" formatCode="_-* #,##0\ _D_M_-;\-* #,##0\ _D_M_-;_-* &quot;-&quot;\ _D_M_-;_-@_-"/>
    <numFmt numFmtId="216" formatCode="&quot;$&quot;#,##0.00_);\(&quot;$&quot;#,##0.00\)"/>
    <numFmt numFmtId="217" formatCode="_(* #,##0_);_(* \(#,##0\);_(* &quot;-&quot;??_);_(@_)"/>
    <numFmt numFmtId="218" formatCode="#,##0."/>
    <numFmt numFmtId="219" formatCode="#,##0.0000_);\(#,##0.0000\);&quot;-  &quot;;&quot; &quot;@"/>
    <numFmt numFmtId="220" formatCode="_(#,##0_);\(#,##0\)"/>
    <numFmt numFmtId="221" formatCode="###0_);\(###0\)"/>
    <numFmt numFmtId="222" formatCode="0.0%"/>
    <numFmt numFmtId="223" formatCode="0.0_)"/>
    <numFmt numFmtId="224" formatCode="0.00_)"/>
    <numFmt numFmtId="225" formatCode="_-* #,##0.0000_-;\-* #,##0.0000_-;_-* &quot;-&quot;??_-;_-@_-"/>
    <numFmt numFmtId="226" formatCode="&quot;$&quot;#,##0.0_);\(&quot;$&quot;#,##0.0\)"/>
    <numFmt numFmtId="227" formatCode="_-* #,##0_-;_-* #,##0\-;_-* &quot;-&quot;_-;_-@_-"/>
    <numFmt numFmtId="228" formatCode="_-* #,##0.00_-;_-* #,##0.00\-;_-* &quot;-&quot;??_-;_-@_-"/>
    <numFmt numFmtId="229" formatCode="mmmm\-yy"/>
    <numFmt numFmtId="230" formatCode="#,###.##000"/>
    <numFmt numFmtId="231" formatCode="#,##0.0000000000000000000_);\(#,##0.0000000000000000000\)"/>
    <numFmt numFmtId="232" formatCode="_ * #,##0.00_ ;_ * \-#,##0.00_ ;_ * &quot;-&quot;??_ ;_ @_ "/>
    <numFmt numFmtId="233" formatCode="#,##0.00\ &quot;€&quot;;\-#,##0.00\ &quot;€&quot;"/>
    <numFmt numFmtId="234" formatCode="#,##0.000;\(#,##0.000\)"/>
    <numFmt numFmtId="235" formatCode="_(&quot;$&quot;* #,##0_);_(&quot;$&quot;* \(#,##0\);_(&quot;$&quot;* &quot;-&quot;_);_(@_)"/>
    <numFmt numFmtId="236" formatCode="#,##0\x;\(#,##0\x\)"/>
    <numFmt numFmtId="237" formatCode="#,##0%;\(#,##0%\)"/>
    <numFmt numFmtId="238" formatCode="_(&quot;Cr$&quot;\ * #,##0_);_(&quot;Cr$&quot;\ * \(#,##0\);_(&quot;Cr$&quot;\ * &quot;-&quot;_);_(@_)"/>
    <numFmt numFmtId="239" formatCode="_(&quot;$&quot;\ * #,##0_);_(&quot;$&quot;\ * \(#,##0\);_(&quot;$&quot;\ * &quot;-&quot;_);_(@_)"/>
    <numFmt numFmtId="240" formatCode="_(&quot;$&quot;\ * #,##0.00_);_(&quot;$&quot;\ * \(#,##0.00\);_(&quot;$&quot;\ * &quot;-&quot;??_);_(@_)"/>
    <numFmt numFmtId="241" formatCode="#,##0;\(0,000\)"/>
    <numFmt numFmtId="242" formatCode="_(* #,##0\x_);_(* \(#,##0\x\);_(* &quot;0x&quot;_);_(@_)"/>
    <numFmt numFmtId="243" formatCode="_(* #,##0.0\x_);_(* \(#,##0.0\x\);_(* &quot;0,0x&quot;_);_(@_)"/>
    <numFmt numFmtId="244" formatCode="_(* #,##0.00\x_);_(* \(#,##0.00\x\);_(* &quot;0,00x&quot;_);_(@_)"/>
    <numFmt numFmtId="245" formatCode="#,##0.0_);[Red]\(#,##0.0\);&quot;N/A &quot;"/>
    <numFmt numFmtId="246" formatCode="#,##0.000_);[Red]\(#,##0.000\)"/>
    <numFmt numFmtId="247" formatCode="[$-416]d\ \ \ mmmm\,\ yyyy;@"/>
    <numFmt numFmtId="248" formatCode="[$-409]d\-mmm\-yy;@"/>
    <numFmt numFmtId="249" formatCode="#,##0.0_)\ \ ;[Red]\(#,##0.0\)\ \ "/>
    <numFmt numFmtId="250" formatCode="#,##0.0000000"/>
    <numFmt numFmtId="251" formatCode="mmmm/yyyy"/>
    <numFmt numFmtId="252" formatCode="0.0%&quot;NetPPE/sales&quot;"/>
    <numFmt numFmtId="253" formatCode="_(* #,##0_);_(* \(#,##0\);_(* &quot;0&quot;_);_(@_)"/>
    <numFmt numFmtId="254" formatCode="_(* #,##0.0_);_(* \(#,##0.0\);_(* &quot;0,0&quot;_);_(@_)"/>
    <numFmt numFmtId="255" formatCode="_(* #,##0.00_);_(* \(#,##0.00\);_(* &quot;0,00&quot;_);_(@_)"/>
    <numFmt numFmtId="256" formatCode="0.0%&quot;NWI/Sls&quot;"/>
    <numFmt numFmtId="257" formatCode=";;;"/>
    <numFmt numFmtId="258" formatCode="_(* #,##0_);_(* \(#,##0\);_(* 0_);_(@_)"/>
    <numFmt numFmtId="259" formatCode="_-&quot;TL&quot;* #,##0_-;\-&quot;TL&quot;* #,##0_-;_-&quot;TL&quot;* &quot;-&quot;_-;_-@_-"/>
    <numFmt numFmtId="260" formatCode="_-&quot;TL&quot;* #,##0.00_-;\-&quot;TL&quot;* #,##0.00_-;_-&quot;TL&quot;* &quot;-&quot;??_-;_-@_-"/>
    <numFmt numFmtId="261" formatCode="0%;[Red]\(0%\)"/>
    <numFmt numFmtId="262" formatCode="_-* #,##0.0_-;\-* #,##0.0_-;_-* &quot;-&quot;??_-;_-@_-"/>
    <numFmt numFmtId="263" formatCode="0.0%;[Red]\(0.0%\)"/>
    <numFmt numFmtId="264" formatCode="0.0%&quot;Sales&quot;"/>
    <numFmt numFmtId="265" formatCode="#,"/>
    <numFmt numFmtId="266" formatCode="#,##0&quot;£&quot;_);[Red]\(#,##0&quot;£&quot;\)"/>
    <numFmt numFmtId="267" formatCode="_(&quot;R$ &quot;* #,##0_);_(&quot;R$ &quot;* \(#,##0\);_(&quot;R$ &quot;* &quot;-&quot;_);_(@_)"/>
    <numFmt numFmtId="268" formatCode="_(* #,##0.0000_);_(* \(#,##0.0000\);_(* &quot;-&quot;??_);_(@_)"/>
    <numFmt numFmtId="269" formatCode="_-* #,##0_-;\-* #,##0_-;_-* &quot;-&quot;??_-;_-@_-"/>
    <numFmt numFmtId="270" formatCode="&quot;R$ &quot;#,##0_);[Red]\(&quot;R$ &quot;#,##0\)"/>
    <numFmt numFmtId="271" formatCode="0.0&quot; meses&quot;"/>
    <numFmt numFmtId="272" formatCode="0.0%&quot; a.a.&quot;"/>
    <numFmt numFmtId="273" formatCode="\+0%"/>
    <numFmt numFmtId="274" formatCode="&quot;$&quot;#,##0\ ;\(&quot;$&quot;#,##0\)"/>
    <numFmt numFmtId="275" formatCode="#,##0.00\x"/>
    <numFmt numFmtId="276" formatCode="#,###;\(#,###\);\-\-\-\-"/>
    <numFmt numFmtId="277" formatCode="0____"/>
    <numFmt numFmtId="278" formatCode="_-&quot;F&quot;\ * #,##0_-;_-&quot;F&quot;\ * #,##0\-;_-&quot;F&quot;\ * &quot;-&quot;_-;_-@_-"/>
    <numFmt numFmtId="279" formatCode="_-&quot;F&quot;\ * #,##0.00_-;_-&quot;F&quot;\ * #,##0.00\-;_-&quot;F&quot;\ * &quot;-&quot;??_-;_-@_-"/>
    <numFmt numFmtId="280" formatCode="_-* #,##0\ &quot;DM&quot;_-;\-* #,##0\ &quot;DM&quot;_-;_-* &quot;-&quot;\ &quot;DM&quot;_-;_-@_-"/>
    <numFmt numFmtId="281" formatCode="_-* #,##0.00\ &quot;DM&quot;_-;\-* #,##0.00\ &quot;DM&quot;_-;_-* &quot;-&quot;??\ &quot;DM&quot;_-;_-@_-"/>
    <numFmt numFmtId="282" formatCode="0.0\x;&quot;NM&quot;"/>
    <numFmt numFmtId="283" formatCode="_ * #,##0_ ;_ * \-#,##0_ ;_ * &quot;-&quot;_ ;_ @_ "/>
    <numFmt numFmtId="284" formatCode="_-&quot;£&quot;* #,##0_-;\-&quot;£&quot;* #,##0_-;_-&quot;£&quot;* &quot;-&quot;_-;_-@_-"/>
    <numFmt numFmtId="285" formatCode="_-&quot;£&quot;* #,##0.00_-;\-&quot;£&quot;* #,##0.00_-;_-&quot;£&quot;* &quot;-&quot;??_-;_-@_-"/>
  </numFmts>
  <fonts count="20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theme="9" tint="-0.499984740745262"/>
      <name val="Arial"/>
      <family val="2"/>
    </font>
    <font>
      <sz val="9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9"/>
      <color rgb="FF000000"/>
      <name val="Arial"/>
      <family val="2"/>
    </font>
    <font>
      <sz val="9"/>
      <color theme="8" tint="-0.24994659260841701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8"/>
      <color indexed="56"/>
      <name val="Cambria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i/>
      <sz val="8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sz val="6"/>
      <color indexed="2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0"/>
      <name val="Courier"/>
      <family val="3"/>
    </font>
    <font>
      <b/>
      <sz val="9"/>
      <name val="Helv"/>
    </font>
    <font>
      <b/>
      <sz val="10"/>
      <color indexed="18"/>
      <name val="Arial"/>
      <family val="2"/>
    </font>
    <font>
      <sz val="24"/>
      <name val="Arial"/>
      <family val="2"/>
    </font>
    <font>
      <sz val="8"/>
      <color indexed="12"/>
      <name val="Helv"/>
    </font>
    <font>
      <sz val="10"/>
      <name val="Geneva"/>
    </font>
    <font>
      <sz val="8"/>
      <name val="SwitzerlandLight"/>
    </font>
    <font>
      <sz val="7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name val="Helv"/>
    </font>
    <font>
      <sz val="8"/>
      <name val="Times New Roman"/>
      <family val="1"/>
    </font>
    <font>
      <sz val="12"/>
      <color indexed="24"/>
      <name val="Arial"/>
      <family val="2"/>
    </font>
    <font>
      <sz val="14"/>
      <color indexed="24"/>
      <name val="Arial"/>
      <family val="2"/>
    </font>
    <font>
      <sz val="14"/>
      <name val="Helv"/>
    </font>
    <font>
      <sz val="10"/>
      <name val="Arial MT"/>
      <charset val="162"/>
    </font>
    <font>
      <sz val="9"/>
      <color indexed="10"/>
      <name val="Geneva"/>
    </font>
    <font>
      <sz val="12"/>
      <name val="Arial"/>
      <family val="2"/>
    </font>
    <font>
      <sz val="12"/>
      <color theme="1"/>
      <name val="Garamond"/>
      <family val="2"/>
    </font>
    <font>
      <sz val="10"/>
      <color indexed="15"/>
      <name val="Helv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2"/>
      <name val="Technical"/>
    </font>
    <font>
      <sz val="8"/>
      <color indexed="12"/>
      <name val="Arial"/>
      <family val="2"/>
    </font>
    <font>
      <sz val="10"/>
      <color indexed="8"/>
      <name val="Arial"/>
      <family val="2"/>
      <charset val="162"/>
    </font>
    <font>
      <sz val="8"/>
      <color indexed="12"/>
      <name val="Meta-CapsMedium"/>
      <family val="5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8"/>
      <color indexed="48"/>
      <name val="Arial"/>
      <family val="2"/>
    </font>
    <font>
      <sz val="12"/>
      <name val="Courier"/>
      <family val="3"/>
    </font>
    <font>
      <b/>
      <u/>
      <sz val="1"/>
      <color indexed="8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"/>
      <color indexed="8"/>
      <name val="Courier"/>
      <family val="3"/>
    </font>
    <font>
      <u/>
      <sz val="10"/>
      <color indexed="36"/>
      <name val="Arial"/>
      <family val="2"/>
    </font>
    <font>
      <b/>
      <i/>
      <sz val="10"/>
      <color indexed="16"/>
      <name val="Arial"/>
      <family val="2"/>
    </font>
    <font>
      <sz val="8"/>
      <name val="Meta-CapsMedium"/>
      <family val="5"/>
    </font>
    <font>
      <sz val="10"/>
      <color indexed="17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  <charset val="162"/>
    </font>
    <font>
      <b/>
      <sz val="13"/>
      <color indexed="56"/>
      <name val="Calibri"/>
      <family val="2"/>
    </font>
    <font>
      <i/>
      <sz val="14"/>
      <name val="Palatino"/>
      <family val="1"/>
    </font>
    <font>
      <b/>
      <sz val="9"/>
      <color indexed="16"/>
      <name val="Arial"/>
      <family val="2"/>
    </font>
    <font>
      <i/>
      <sz val="9"/>
      <color indexed="54"/>
      <name val="Arial Narrow"/>
      <family val="2"/>
    </font>
    <font>
      <sz val="11"/>
      <color indexed="20"/>
      <name val="Calibri"/>
      <family val="2"/>
    </font>
    <font>
      <sz val="8"/>
      <color indexed="39"/>
      <name val="Arial"/>
      <family val="2"/>
    </font>
    <font>
      <sz val="8"/>
      <color indexed="12"/>
      <name val="Palatino"/>
      <family val="1"/>
    </font>
    <font>
      <i/>
      <sz val="10"/>
      <name val="Arial"/>
      <family val="2"/>
    </font>
    <font>
      <b/>
      <sz val="10"/>
      <color indexed="48"/>
      <name val="Arial"/>
      <family val="2"/>
    </font>
    <font>
      <sz val="10"/>
      <color indexed="20"/>
      <name val="Arial"/>
      <family val="2"/>
    </font>
    <font>
      <sz val="8"/>
      <color indexed="8"/>
      <name val="Helv"/>
    </font>
    <font>
      <sz val="10"/>
      <color indexed="20"/>
      <name val="Times New Roma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MS Sans Serif"/>
      <family val="2"/>
    </font>
    <font>
      <sz val="12"/>
      <name val="SWISS"/>
    </font>
    <font>
      <b/>
      <i/>
      <sz val="16"/>
      <name val="Helv"/>
      <family val="2"/>
    </font>
    <font>
      <sz val="10"/>
      <color rgb="FF000000"/>
      <name val="Calibri"/>
      <family val="2"/>
    </font>
    <font>
      <sz val="10"/>
      <name val="Palatino"/>
      <family val="1"/>
    </font>
    <font>
      <sz val="10"/>
      <color indexed="8"/>
      <name val="Calibri"/>
      <family val="2"/>
    </font>
    <font>
      <sz val="9"/>
      <name val="Meta-CapsMedium"/>
    </font>
    <font>
      <b/>
      <sz val="9"/>
      <name val="Meta-CapsMedium"/>
    </font>
    <font>
      <sz val="10"/>
      <color indexed="16"/>
      <name val="Helvetica-Black"/>
    </font>
    <font>
      <sz val="1"/>
      <color indexed="16"/>
      <name val="Courier"/>
      <family val="3"/>
    </font>
    <font>
      <b/>
      <u/>
      <sz val="10"/>
      <name val="Arial"/>
      <family val="2"/>
    </font>
    <font>
      <sz val="10"/>
      <color indexed="24"/>
      <name val="Arial"/>
      <family val="2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b/>
      <sz val="8"/>
      <color indexed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"/>
      <color indexed="18"/>
      <name val="Courier"/>
      <family val="3"/>
    </font>
    <font>
      <sz val="11"/>
      <color theme="1"/>
      <name val="Calibri"/>
      <family val="2"/>
    </font>
    <font>
      <b/>
      <sz val="11"/>
      <color indexed="23"/>
      <name val="Arial"/>
      <family val="2"/>
    </font>
    <font>
      <b/>
      <sz val="8"/>
      <color indexed="8"/>
      <name val="Arial"/>
      <family val="2"/>
    </font>
    <font>
      <b/>
      <sz val="8"/>
      <color indexed="39"/>
      <name val="Arial"/>
      <family val="2"/>
    </font>
    <font>
      <b/>
      <sz val="8"/>
      <color indexed="63"/>
      <name val="Arial"/>
      <family val="2"/>
    </font>
    <font>
      <b/>
      <sz val="8"/>
      <color indexed="9"/>
      <name val="Arial"/>
      <family val="2"/>
    </font>
    <font>
      <b/>
      <sz val="12"/>
      <color indexed="63"/>
      <name val="Times New Roman"/>
      <family val="1"/>
    </font>
    <font>
      <sz val="7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12"/>
      <color indexed="9"/>
      <name val="Times New Roman"/>
      <family val="1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u/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sz val="12"/>
      <color indexed="61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33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b/>
      <sz val="8"/>
      <color indexed="8"/>
      <name val="Helv"/>
      <family val="2"/>
    </font>
    <font>
      <sz val="9"/>
      <color indexed="21"/>
      <name val="Helvetica-Black"/>
    </font>
    <font>
      <b/>
      <sz val="10"/>
      <name val="Palatino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MS Sans Serif"/>
      <family val="2"/>
    </font>
    <font>
      <sz val="7"/>
      <name val="Arial"/>
      <family val="2"/>
    </font>
    <font>
      <sz val="20"/>
      <name val="Times New Roman"/>
      <family val="1"/>
    </font>
    <font>
      <b/>
      <sz val="10"/>
      <name val="Helv"/>
    </font>
    <font>
      <b/>
      <sz val="15"/>
      <color indexed="16"/>
      <name val="Calibri"/>
      <family val="2"/>
    </font>
    <font>
      <b/>
      <sz val="18"/>
      <color indexed="16"/>
      <name val="Cambria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"/>
      <color indexed="16"/>
      <name val="Courier"/>
      <family val="3"/>
    </font>
    <font>
      <sz val="16"/>
      <name val="Arial"/>
      <family val="2"/>
    </font>
    <font>
      <u/>
      <sz val="8"/>
      <color indexed="8"/>
      <name val="Arial"/>
      <family val="2"/>
    </font>
    <font>
      <b/>
      <sz val="9"/>
      <color indexed="18"/>
      <name val="Arial"/>
      <family val="2"/>
    </font>
    <font>
      <sz val="10"/>
      <name val="Geneva"/>
      <family val="2"/>
    </font>
    <font>
      <sz val="10"/>
      <name val="Corporate Mono"/>
    </font>
    <font>
      <b/>
      <sz val="8"/>
      <name val="Palatino"/>
      <family val="1"/>
    </font>
    <font>
      <b/>
      <sz val="16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31"/>
        <bgColor indexed="22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51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/>
      <top style="double">
        <color indexed="62"/>
      </top>
      <bottom/>
      <diagonal/>
    </border>
    <border>
      <left/>
      <right/>
      <top style="dotted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16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16"/>
      </top>
      <bottom style="double">
        <color indexed="1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837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 applyNumberFormat="0" applyBorder="0" applyAlignment="0" applyProtection="0"/>
    <xf numFmtId="168" fontId="2" fillId="0" borderId="0" applyFont="0" applyFill="0" applyAlignment="0" applyProtection="0"/>
    <xf numFmtId="0" fontId="2" fillId="0" borderId="0"/>
    <xf numFmtId="169" fontId="2" fillId="0" borderId="0" applyFill="0" applyBorder="0" applyAlignment="0" applyProtection="0"/>
    <xf numFmtId="0" fontId="2" fillId="0" borderId="0"/>
    <xf numFmtId="0" fontId="2" fillId="0" borderId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/>
    <xf numFmtId="0" fontId="20" fillId="7" borderId="18"/>
    <xf numFmtId="0" fontId="20" fillId="7" borderId="18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/>
    <xf numFmtId="0" fontId="20" fillId="7" borderId="18"/>
    <xf numFmtId="0" fontId="20" fillId="7" borderId="18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/>
    <xf numFmtId="0" fontId="20" fillId="7" borderId="18"/>
    <xf numFmtId="0" fontId="20" fillId="7" borderId="18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/>
    <xf numFmtId="0" fontId="20" fillId="7" borderId="18"/>
    <xf numFmtId="0" fontId="20" fillId="7" borderId="18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/>
    <xf numFmtId="0" fontId="20" fillId="7" borderId="18"/>
    <xf numFmtId="0" fontId="20" fillId="7" borderId="18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/>
    <xf numFmtId="0" fontId="20" fillId="7" borderId="18"/>
    <xf numFmtId="0" fontId="20" fillId="7" borderId="18"/>
    <xf numFmtId="0" fontId="21" fillId="19" borderId="19" applyNumberFormat="0" applyAlignment="0" applyProtection="0"/>
    <xf numFmtId="0" fontId="21" fillId="19" borderId="19" applyNumberFormat="0" applyAlignment="0" applyProtection="0"/>
    <xf numFmtId="0" fontId="21" fillId="19" borderId="19" applyNumberFormat="0" applyAlignment="0" applyProtection="0"/>
    <xf numFmtId="0" fontId="21" fillId="19" borderId="19" applyNumberFormat="0" applyAlignment="0" applyProtection="0"/>
    <xf numFmtId="0" fontId="21" fillId="19" borderId="19" applyNumberFormat="0" applyAlignment="0" applyProtection="0"/>
    <xf numFmtId="0" fontId="21" fillId="19" borderId="19" applyNumberFormat="0" applyAlignment="0" applyProtection="0"/>
    <xf numFmtId="0" fontId="21" fillId="19" borderId="19" applyNumberFormat="0" applyAlignment="0" applyProtection="0"/>
    <xf numFmtId="0" fontId="21" fillId="19" borderId="19" applyNumberFormat="0" applyAlignment="0" applyProtection="0"/>
    <xf numFmtId="0" fontId="21" fillId="19" borderId="19" applyNumberFormat="0" applyAlignment="0" applyProtection="0"/>
    <xf numFmtId="0" fontId="21" fillId="19" borderId="19" applyNumberFormat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24" borderId="18"/>
    <xf numFmtId="0" fontId="23" fillId="24" borderId="18"/>
    <xf numFmtId="0" fontId="23" fillId="24" borderId="18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24" borderId="18"/>
    <xf numFmtId="0" fontId="23" fillId="24" borderId="18"/>
    <xf numFmtId="0" fontId="23" fillId="24" borderId="18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24" borderId="18"/>
    <xf numFmtId="0" fontId="23" fillId="24" borderId="18"/>
    <xf numFmtId="0" fontId="23" fillId="24" borderId="18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24" borderId="18"/>
    <xf numFmtId="0" fontId="23" fillId="24" borderId="18"/>
    <xf numFmtId="0" fontId="23" fillId="24" borderId="18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24" borderId="18"/>
    <xf numFmtId="0" fontId="23" fillId="24" borderId="18"/>
    <xf numFmtId="0" fontId="23" fillId="24" borderId="18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24" borderId="18"/>
    <xf numFmtId="0" fontId="23" fillId="24" borderId="18"/>
    <xf numFmtId="0" fontId="23" fillId="24" borderId="18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4" fillId="0" borderId="0"/>
    <xf numFmtId="0" fontId="2" fillId="0" borderId="0"/>
    <xf numFmtId="0" fontId="16" fillId="0" borderId="0"/>
    <xf numFmtId="0" fontId="25" fillId="25" borderId="0" applyNumberFormat="0" applyBorder="0" applyAlignment="0" applyProtection="0"/>
    <xf numFmtId="0" fontId="5" fillId="26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6" fillId="27" borderId="0" applyNumberFormat="0" applyBorder="0" applyAlignment="0" applyProtection="0"/>
    <xf numFmtId="165" fontId="2" fillId="0" borderId="0" applyFont="0" applyFill="0" applyBorder="0" applyAlignment="0" applyProtection="0"/>
    <xf numFmtId="170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" fillId="0" borderId="0"/>
    <xf numFmtId="0" fontId="2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" fillId="0" borderId="0" applyNumberFormat="0" applyBorder="0" applyAlignment="0">
      <alignment horizontal="center"/>
    </xf>
    <xf numFmtId="0" fontId="5" fillId="0" borderId="0" applyNumberFormat="0" applyBorder="0" applyAlignment="0">
      <alignment horizontal="center"/>
    </xf>
    <xf numFmtId="0" fontId="2" fillId="0" borderId="0"/>
    <xf numFmtId="0" fontId="5" fillId="0" borderId="0" applyNumberFormat="0" applyBorder="0" applyAlignment="0">
      <alignment horizontal="center"/>
    </xf>
    <xf numFmtId="0" fontId="5" fillId="0" borderId="0" applyNumberFormat="0" applyBorder="0" applyAlignment="0">
      <alignment horizontal="center"/>
    </xf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2" fillId="0" borderId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/>
    <xf numFmtId="0" fontId="2" fillId="9" borderId="21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/>
    <xf numFmtId="0" fontId="2" fillId="9" borderId="21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/>
    <xf numFmtId="0" fontId="2" fillId="9" borderId="21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/>
    <xf numFmtId="0" fontId="2" fillId="9" borderId="21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/>
    <xf numFmtId="0" fontId="2" fillId="9" borderId="21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/>
    <xf numFmtId="0" fontId="2" fillId="9" borderId="21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/>
    <xf numFmtId="0" fontId="29" fillId="7" borderId="22"/>
    <xf numFmtId="0" fontId="29" fillId="7" borderId="22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/>
    <xf numFmtId="0" fontId="29" fillId="7" borderId="22"/>
    <xf numFmtId="0" fontId="29" fillId="7" borderId="22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/>
    <xf numFmtId="0" fontId="29" fillId="7" borderId="22"/>
    <xf numFmtId="0" fontId="29" fillId="7" borderId="22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/>
    <xf numFmtId="0" fontId="29" fillId="7" borderId="22"/>
    <xf numFmtId="0" fontId="29" fillId="7" borderId="22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/>
    <xf numFmtId="0" fontId="29" fillId="7" borderId="22"/>
    <xf numFmtId="0" fontId="29" fillId="7" borderId="22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/>
    <xf numFmtId="0" fontId="29" fillId="7" borderId="22"/>
    <xf numFmtId="0" fontId="29" fillId="7" borderId="22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169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Protection="0">
      <alignment horizontal="center"/>
    </xf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/>
    <xf numFmtId="0" fontId="37" fillId="0" borderId="27"/>
    <xf numFmtId="0" fontId="37" fillId="0" borderId="27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/>
    <xf numFmtId="0" fontId="37" fillId="0" borderId="27"/>
    <xf numFmtId="0" fontId="37" fillId="0" borderId="27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/>
    <xf numFmtId="0" fontId="37" fillId="0" borderId="27"/>
    <xf numFmtId="0" fontId="37" fillId="0" borderId="27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/>
    <xf numFmtId="0" fontId="37" fillId="0" borderId="27"/>
    <xf numFmtId="0" fontId="37" fillId="0" borderId="27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/>
    <xf numFmtId="0" fontId="37" fillId="0" borderId="27"/>
    <xf numFmtId="0" fontId="37" fillId="0" borderId="27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/>
    <xf numFmtId="0" fontId="37" fillId="0" borderId="27"/>
    <xf numFmtId="0" fontId="37" fillId="0" borderId="27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166" fontId="3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4" fillId="0" borderId="0"/>
    <xf numFmtId="166" fontId="4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0" fillId="7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24" borderId="18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0" fontId="23" fillId="8" borderId="18" applyNumberFormat="0" applyAlignment="0" applyProtection="0"/>
    <xf numFmtId="170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0" fontId="2" fillId="9" borderId="21" applyNumberFormat="0" applyAlignment="0" applyProtection="0"/>
    <xf numFmtId="9" fontId="2" fillId="0" borderId="0" applyFont="0" applyFill="0" applyBorder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16" fillId="32" borderId="70" applyNumberFormat="0" applyFont="0" applyAlignment="0" applyProtection="0"/>
    <xf numFmtId="9" fontId="2" fillId="0" borderId="0" applyFill="0" applyBorder="0" applyAlignment="0" applyProtection="0"/>
    <xf numFmtId="9" fontId="16" fillId="0" borderId="0" applyFill="0" applyBorder="0" applyAlignment="0" applyProtection="0"/>
    <xf numFmtId="43" fontId="16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2" fontId="16" fillId="0" borderId="0" applyFill="0" applyBorder="0" applyAlignment="0" applyProtection="0"/>
    <xf numFmtId="173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66" fontId="2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2" fillId="0" borderId="0" applyFont="0" applyFill="0" applyBorder="0" applyAlignment="0" applyProtection="0"/>
    <xf numFmtId="0" fontId="58" fillId="0" borderId="0"/>
    <xf numFmtId="43" fontId="11" fillId="0" borderId="0" applyFont="0" applyFill="0" applyBorder="0" applyAlignment="0" applyProtection="0"/>
    <xf numFmtId="3" fontId="59" fillId="0" borderId="0" applyFont="0" applyFill="0" applyBorder="0" applyAlignment="0" applyProtection="0"/>
    <xf numFmtId="183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" fontId="5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2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85" fontId="78" fillId="0" borderId="0" applyNumberFormat="0" applyFill="0" applyBorder="0" applyAlignment="0" applyProtection="0"/>
    <xf numFmtId="185" fontId="2" fillId="0" borderId="0" applyNumberFormat="0" applyFill="0" applyBorder="0" applyAlignment="0" applyProtection="0"/>
    <xf numFmtId="185" fontId="2" fillId="0" borderId="0" applyNumberFormat="0" applyFill="0" applyBorder="0" applyAlignment="0" applyProtection="0"/>
    <xf numFmtId="185" fontId="2" fillId="0" borderId="0" applyNumberFormat="0" applyFill="0" applyBorder="0" applyAlignment="0" applyProtection="0"/>
    <xf numFmtId="185" fontId="2" fillId="0" borderId="0" applyNumberFormat="0" applyFill="0" applyBorder="0" applyAlignment="0" applyProtection="0"/>
    <xf numFmtId="185" fontId="2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9" fillId="0" borderId="0">
      <alignment vertical="center"/>
    </xf>
    <xf numFmtId="186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2" fillId="0" borderId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0" fontId="16" fillId="70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0" fontId="16" fillId="64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6" fillId="69" borderId="0" applyNumberFormat="0" applyBorder="0" applyAlignment="0" applyProtection="0"/>
    <xf numFmtId="185" fontId="16" fillId="65" borderId="0" applyNumberFormat="0" applyBorder="0" applyAlignment="0" applyProtection="0"/>
    <xf numFmtId="0" fontId="16" fillId="65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6" fillId="71" borderId="0" applyNumberFormat="0" applyBorder="0" applyAlignment="0" applyProtection="0"/>
    <xf numFmtId="185" fontId="16" fillId="66" borderId="0" applyNumberFormat="0" applyBorder="0" applyAlignment="0" applyProtection="0"/>
    <xf numFmtId="0" fontId="16" fillId="66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6" fillId="72" borderId="0" applyNumberFormat="0" applyBorder="0" applyAlignment="0" applyProtection="0"/>
    <xf numFmtId="185" fontId="16" fillId="67" borderId="0" applyNumberFormat="0" applyBorder="0" applyAlignment="0" applyProtection="0"/>
    <xf numFmtId="0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6" fillId="70" borderId="0" applyNumberFormat="0" applyBorder="0" applyAlignment="0" applyProtection="0"/>
    <xf numFmtId="185" fontId="16" fillId="68" borderId="0" applyNumberFormat="0" applyBorder="0" applyAlignment="0" applyProtection="0"/>
    <xf numFmtId="0" fontId="16" fillId="68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6" fillId="69" borderId="0" applyNumberFormat="0" applyBorder="0" applyAlignment="0" applyProtection="0"/>
    <xf numFmtId="185" fontId="16" fillId="69" borderId="0" applyNumberFormat="0" applyBorder="0" applyAlignment="0" applyProtection="0"/>
    <xf numFmtId="0" fontId="16" fillId="69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0" fontId="16" fillId="69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185" fontId="16" fillId="64" borderId="0" applyNumberFormat="0" applyBorder="0" applyAlignment="0" applyProtection="0"/>
    <xf numFmtId="0" fontId="16" fillId="64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185" fontId="16" fillId="65" borderId="0" applyNumberFormat="0" applyBorder="0" applyAlignment="0" applyProtection="0"/>
    <xf numFmtId="0" fontId="16" fillId="65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185" fontId="16" fillId="66" borderId="0" applyNumberFormat="0" applyBorder="0" applyAlignment="0" applyProtection="0"/>
    <xf numFmtId="0" fontId="16" fillId="66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0" fontId="16" fillId="67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185" fontId="16" fillId="68" borderId="0" applyNumberFormat="0" applyBorder="0" applyAlignment="0" applyProtection="0"/>
    <xf numFmtId="0" fontId="16" fillId="68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185" fontId="16" fillId="69" borderId="0" applyNumberFormat="0" applyBorder="0" applyAlignment="0" applyProtection="0"/>
    <xf numFmtId="0" fontId="16" fillId="69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0" fontId="16" fillId="70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0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0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6" fillId="77" borderId="0" applyNumberFormat="0" applyBorder="0" applyAlignment="0" applyProtection="0"/>
    <xf numFmtId="185" fontId="16" fillId="75" borderId="0" applyNumberFormat="0" applyBorder="0" applyAlignment="0" applyProtection="0"/>
    <xf numFmtId="0" fontId="16" fillId="75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0" fontId="16" fillId="7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6" fillId="72" borderId="0" applyNumberFormat="0" applyBorder="0" applyAlignment="0" applyProtection="0"/>
    <xf numFmtId="185" fontId="16" fillId="67" borderId="0" applyNumberFormat="0" applyBorder="0" applyAlignment="0" applyProtection="0"/>
    <xf numFmtId="0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6" fillId="70" borderId="0" applyNumberFormat="0" applyBorder="0" applyAlignment="0" applyProtection="0"/>
    <xf numFmtId="185" fontId="16" fillId="73" borderId="0" applyNumberFormat="0" applyBorder="0" applyAlignment="0" applyProtection="0"/>
    <xf numFmtId="0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6" fillId="69" borderId="0" applyNumberFormat="0" applyBorder="0" applyAlignment="0" applyProtection="0"/>
    <xf numFmtId="185" fontId="16" fillId="76" borderId="0" applyNumberFormat="0" applyBorder="0" applyAlignment="0" applyProtection="0"/>
    <xf numFmtId="0" fontId="16" fillId="76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0" fontId="16" fillId="73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185" fontId="16" fillId="74" borderId="0" applyNumberFormat="0" applyBorder="0" applyAlignment="0" applyProtection="0"/>
    <xf numFmtId="0" fontId="16" fillId="74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185" fontId="16" fillId="75" borderId="0" applyNumberFormat="0" applyBorder="0" applyAlignment="0" applyProtection="0"/>
    <xf numFmtId="0" fontId="16" fillId="75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185" fontId="16" fillId="67" borderId="0" applyNumberFormat="0" applyBorder="0" applyAlignment="0" applyProtection="0"/>
    <xf numFmtId="0" fontId="16" fillId="67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185" fontId="16" fillId="73" borderId="0" applyNumberFormat="0" applyBorder="0" applyAlignment="0" applyProtection="0"/>
    <xf numFmtId="0" fontId="16" fillId="73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185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7" fillId="70" borderId="0" applyNumberFormat="0" applyBorder="0" applyAlignment="0" applyProtection="0"/>
    <xf numFmtId="185" fontId="17" fillId="78" borderId="0" applyNumberFormat="0" applyBorder="0" applyAlignment="0" applyProtection="0"/>
    <xf numFmtId="185" fontId="17" fillId="78" borderId="0" applyNumberFormat="0" applyBorder="0" applyAlignment="0" applyProtection="0"/>
    <xf numFmtId="185" fontId="17" fillId="78" borderId="0" applyNumberFormat="0" applyBorder="0" applyAlignment="0" applyProtection="0"/>
    <xf numFmtId="185" fontId="17" fillId="78" borderId="0" applyNumberFormat="0" applyBorder="0" applyAlignment="0" applyProtection="0"/>
    <xf numFmtId="185" fontId="17" fillId="78" borderId="0" applyNumberFormat="0" applyBorder="0" applyAlignment="0" applyProtection="0"/>
    <xf numFmtId="185" fontId="17" fillId="78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17" fillId="74" borderId="0" applyNumberFormat="0" applyBorder="0" applyAlignment="0" applyProtection="0"/>
    <xf numFmtId="185" fontId="17" fillId="74" borderId="0" applyNumberFormat="0" applyBorder="0" applyAlignment="0" applyProtection="0"/>
    <xf numFmtId="185" fontId="17" fillId="74" borderId="0" applyNumberFormat="0" applyBorder="0" applyAlignment="0" applyProtection="0"/>
    <xf numFmtId="185" fontId="17" fillId="74" borderId="0" applyNumberFormat="0" applyBorder="0" applyAlignment="0" applyProtection="0"/>
    <xf numFmtId="185" fontId="17" fillId="74" borderId="0" applyNumberFormat="0" applyBorder="0" applyAlignment="0" applyProtection="0"/>
    <xf numFmtId="185" fontId="17" fillId="74" borderId="0" applyNumberFormat="0" applyBorder="0" applyAlignment="0" applyProtection="0"/>
    <xf numFmtId="185" fontId="17" fillId="74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17" fillId="77" borderId="0" applyNumberFormat="0" applyBorder="0" applyAlignment="0" applyProtection="0"/>
    <xf numFmtId="185" fontId="17" fillId="75" borderId="0" applyNumberFormat="0" applyBorder="0" applyAlignment="0" applyProtection="0"/>
    <xf numFmtId="185" fontId="17" fillId="75" borderId="0" applyNumberFormat="0" applyBorder="0" applyAlignment="0" applyProtection="0"/>
    <xf numFmtId="185" fontId="17" fillId="75" borderId="0" applyNumberFormat="0" applyBorder="0" applyAlignment="0" applyProtection="0"/>
    <xf numFmtId="185" fontId="17" fillId="75" borderId="0" applyNumberFormat="0" applyBorder="0" applyAlignment="0" applyProtection="0"/>
    <xf numFmtId="185" fontId="17" fillId="75" borderId="0" applyNumberFormat="0" applyBorder="0" applyAlignment="0" applyProtection="0"/>
    <xf numFmtId="185" fontId="17" fillId="75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17" fillId="70" borderId="0" applyNumberFormat="0" applyBorder="0" applyAlignment="0" applyProtection="0"/>
    <xf numFmtId="185" fontId="17" fillId="79" borderId="0" applyNumberFormat="0" applyBorder="0" applyAlignment="0" applyProtection="0"/>
    <xf numFmtId="185" fontId="17" fillId="79" borderId="0" applyNumberFormat="0" applyBorder="0" applyAlignment="0" applyProtection="0"/>
    <xf numFmtId="185" fontId="17" fillId="79" borderId="0" applyNumberFormat="0" applyBorder="0" applyAlignment="0" applyProtection="0"/>
    <xf numFmtId="185" fontId="17" fillId="79" borderId="0" applyNumberFormat="0" applyBorder="0" applyAlignment="0" applyProtection="0"/>
    <xf numFmtId="185" fontId="17" fillId="79" borderId="0" applyNumberFormat="0" applyBorder="0" applyAlignment="0" applyProtection="0"/>
    <xf numFmtId="185" fontId="17" fillId="79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17" fillId="70" borderId="0" applyNumberFormat="0" applyBorder="0" applyAlignment="0" applyProtection="0"/>
    <xf numFmtId="185" fontId="17" fillId="80" borderId="0" applyNumberFormat="0" applyBorder="0" applyAlignment="0" applyProtection="0"/>
    <xf numFmtId="185" fontId="17" fillId="80" borderId="0" applyNumberFormat="0" applyBorder="0" applyAlignment="0" applyProtection="0"/>
    <xf numFmtId="185" fontId="17" fillId="80" borderId="0" applyNumberFormat="0" applyBorder="0" applyAlignment="0" applyProtection="0"/>
    <xf numFmtId="185" fontId="17" fillId="80" borderId="0" applyNumberFormat="0" applyBorder="0" applyAlignment="0" applyProtection="0"/>
    <xf numFmtId="185" fontId="17" fillId="80" borderId="0" applyNumberFormat="0" applyBorder="0" applyAlignment="0" applyProtection="0"/>
    <xf numFmtId="185" fontId="17" fillId="8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17" fillId="69" borderId="0" applyNumberFormat="0" applyBorder="0" applyAlignment="0" applyProtection="0"/>
    <xf numFmtId="185" fontId="17" fillId="81" borderId="0" applyNumberFormat="0" applyBorder="0" applyAlignment="0" applyProtection="0"/>
    <xf numFmtId="185" fontId="17" fillId="81" borderId="0" applyNumberFormat="0" applyBorder="0" applyAlignment="0" applyProtection="0"/>
    <xf numFmtId="185" fontId="17" fillId="81" borderId="0" applyNumberFormat="0" applyBorder="0" applyAlignment="0" applyProtection="0"/>
    <xf numFmtId="185" fontId="17" fillId="81" borderId="0" applyNumberFormat="0" applyBorder="0" applyAlignment="0" applyProtection="0"/>
    <xf numFmtId="185" fontId="17" fillId="81" borderId="0" applyNumberFormat="0" applyBorder="0" applyAlignment="0" applyProtection="0"/>
    <xf numFmtId="185" fontId="17" fillId="81" borderId="0" applyNumberFormat="0" applyBorder="0" applyAlignment="0" applyProtection="0"/>
    <xf numFmtId="0" fontId="75" fillId="63" borderId="0" applyNumberFormat="0" applyBorder="0" applyAlignment="0" applyProtection="0"/>
    <xf numFmtId="0" fontId="75" fillId="63" borderId="0" applyNumberFormat="0" applyBorder="0" applyAlignment="0" applyProtection="0"/>
    <xf numFmtId="0" fontId="75" fillId="63" borderId="0" applyNumberFormat="0" applyBorder="0" applyAlignment="0" applyProtection="0"/>
    <xf numFmtId="0" fontId="75" fillId="63" borderId="0" applyNumberFormat="0" applyBorder="0" applyAlignment="0" applyProtection="0"/>
    <xf numFmtId="185" fontId="17" fillId="78" borderId="0" applyNumberFormat="0" applyBorder="0" applyAlignment="0" applyProtection="0"/>
    <xf numFmtId="185" fontId="17" fillId="74" borderId="0" applyNumberFormat="0" applyBorder="0" applyAlignment="0" applyProtection="0"/>
    <xf numFmtId="185" fontId="17" fillId="75" borderId="0" applyNumberFormat="0" applyBorder="0" applyAlignment="0" applyProtection="0"/>
    <xf numFmtId="185" fontId="17" fillId="79" borderId="0" applyNumberFormat="0" applyBorder="0" applyAlignment="0" applyProtection="0"/>
    <xf numFmtId="185" fontId="17" fillId="80" borderId="0" applyNumberFormat="0" applyBorder="0" applyAlignment="0" applyProtection="0"/>
    <xf numFmtId="185" fontId="17" fillId="81" borderId="0" applyNumberFormat="0" applyBorder="0" applyAlignment="0" applyProtection="0"/>
    <xf numFmtId="37" fontId="2" fillId="0" borderId="0"/>
    <xf numFmtId="37" fontId="2" fillId="0" borderId="0"/>
    <xf numFmtId="37" fontId="2" fillId="0" borderId="0"/>
    <xf numFmtId="0" fontId="16" fillId="82" borderId="0" applyNumberFormat="0" applyBorder="0" applyAlignment="0" applyProtection="0"/>
    <xf numFmtId="0" fontId="16" fillId="82" borderId="0" applyNumberFormat="0" applyBorder="0" applyAlignment="0" applyProtection="0"/>
    <xf numFmtId="0" fontId="17" fillId="83" borderId="0" applyNumberFormat="0" applyBorder="0" applyAlignment="0" applyProtection="0"/>
    <xf numFmtId="0" fontId="16" fillId="84" borderId="0" applyNumberFormat="0" applyBorder="0" applyAlignment="0" applyProtection="0"/>
    <xf numFmtId="0" fontId="16" fillId="85" borderId="0" applyNumberFormat="0" applyBorder="0" applyAlignment="0" applyProtection="0"/>
    <xf numFmtId="0" fontId="17" fillId="86" borderId="0" applyNumberFormat="0" applyBorder="0" applyAlignment="0" applyProtection="0"/>
    <xf numFmtId="0" fontId="16" fillId="84" borderId="0" applyNumberFormat="0" applyBorder="0" applyAlignment="0" applyProtection="0"/>
    <xf numFmtId="0" fontId="16" fillId="87" borderId="0" applyNumberFormat="0" applyBorder="0" applyAlignment="0" applyProtection="0"/>
    <xf numFmtId="0" fontId="17" fillId="85" borderId="0" applyNumberFormat="0" applyBorder="0" applyAlignment="0" applyProtection="0"/>
    <xf numFmtId="0" fontId="16" fillId="82" borderId="0" applyNumberFormat="0" applyBorder="0" applyAlignment="0" applyProtection="0"/>
    <xf numFmtId="0" fontId="16" fillId="85" borderId="0" applyNumberFormat="0" applyBorder="0" applyAlignment="0" applyProtection="0"/>
    <xf numFmtId="0" fontId="17" fillId="85" borderId="0" applyNumberFormat="0" applyBorder="0" applyAlignment="0" applyProtection="0"/>
    <xf numFmtId="0" fontId="16" fillId="88" borderId="0" applyNumberFormat="0" applyBorder="0" applyAlignment="0" applyProtection="0"/>
    <xf numFmtId="0" fontId="16" fillId="82" borderId="0" applyNumberFormat="0" applyBorder="0" applyAlignment="0" applyProtection="0"/>
    <xf numFmtId="0" fontId="17" fillId="83" borderId="0" applyNumberFormat="0" applyBorder="0" applyAlignment="0" applyProtection="0"/>
    <xf numFmtId="0" fontId="16" fillId="84" borderId="0" applyNumberFormat="0" applyBorder="0" applyAlignment="0" applyProtection="0"/>
    <xf numFmtId="0" fontId="16" fillId="89" borderId="0" applyNumberFormat="0" applyBorder="0" applyAlignment="0" applyProtection="0"/>
    <xf numFmtId="0" fontId="17" fillId="89" borderId="0" applyNumberFormat="0" applyBorder="0" applyAlignment="0" applyProtection="0"/>
    <xf numFmtId="185" fontId="2" fillId="0" borderId="0"/>
    <xf numFmtId="185" fontId="80" fillId="0" borderId="72">
      <alignment horizontal="center" vertical="center"/>
    </xf>
    <xf numFmtId="14" fontId="81" fillId="90" borderId="87" applyNumberFormat="0" applyFont="0" applyBorder="0" applyAlignment="0" applyProtection="0">
      <alignment horizontal="center" vertical="center"/>
    </xf>
    <xf numFmtId="37" fontId="2" fillId="0" borderId="0" applyNumberFormat="0" applyFill="0" applyBorder="0" applyAlignment="0" applyProtection="0"/>
    <xf numFmtId="37" fontId="2" fillId="0" borderId="0" applyNumberFormat="0" applyFill="0" applyBorder="0" applyAlignment="0" applyProtection="0"/>
    <xf numFmtId="37" fontId="82" fillId="0" borderId="0" applyNumberFormat="0" applyFill="0" applyBorder="0" applyAlignment="0" applyProtection="0"/>
    <xf numFmtId="0" fontId="83" fillId="0" borderId="71">
      <protection hidden="1"/>
    </xf>
    <xf numFmtId="0" fontId="84" fillId="72" borderId="71" applyNumberFormat="0" applyFont="0" applyBorder="0" applyAlignment="0" applyProtection="0">
      <protection hidden="1"/>
    </xf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79" fillId="0" borderId="88"/>
    <xf numFmtId="189" fontId="79" fillId="0" borderId="88"/>
    <xf numFmtId="185" fontId="7" fillId="0" borderId="0" applyNumberFormat="0" applyFill="0" applyBorder="0" applyAlignment="0" applyProtection="0"/>
    <xf numFmtId="185" fontId="40" fillId="0" borderId="0" applyNumberFormat="0" applyFill="0" applyBorder="0" applyAlignment="0" applyProtection="0"/>
    <xf numFmtId="0" fontId="56" fillId="0" borderId="0"/>
    <xf numFmtId="190" fontId="3" fillId="0" borderId="0"/>
    <xf numFmtId="185" fontId="76" fillId="0" borderId="17" applyNumberFormat="0" applyFill="0" applyAlignment="0" applyProtection="0"/>
    <xf numFmtId="185" fontId="76" fillId="0" borderId="17" applyNumberFormat="0" applyFill="0" applyAlignment="0" applyProtection="0"/>
    <xf numFmtId="185" fontId="76" fillId="0" borderId="17" applyNumberFormat="0" applyFill="0" applyAlignment="0" applyProtection="0"/>
    <xf numFmtId="0" fontId="76" fillId="0" borderId="17" applyNumberFormat="0" applyFill="0" applyAlignment="0" applyProtection="0"/>
    <xf numFmtId="185" fontId="76" fillId="0" borderId="17" applyNumberFormat="0" applyFill="0" applyAlignment="0" applyProtection="0"/>
    <xf numFmtId="0" fontId="76" fillId="0" borderId="17" applyNumberFormat="0" applyFill="0" applyAlignment="0" applyProtection="0"/>
    <xf numFmtId="185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185" fontId="76" fillId="0" borderId="17" applyNumberFormat="0" applyFill="0" applyAlignment="0" applyProtection="0"/>
    <xf numFmtId="0" fontId="76" fillId="0" borderId="17" applyNumberFormat="0" applyFill="0" applyAlignment="0" applyProtection="0"/>
    <xf numFmtId="185" fontId="76" fillId="0" borderId="17" applyNumberFormat="0" applyFill="0" applyAlignment="0" applyProtection="0"/>
    <xf numFmtId="0" fontId="76" fillId="0" borderId="17" applyNumberFormat="0" applyFill="0" applyAlignment="0" applyProtection="0"/>
    <xf numFmtId="185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189" fontId="85" fillId="0" borderId="0">
      <alignment vertical="top"/>
    </xf>
    <xf numFmtId="191" fontId="86" fillId="0" borderId="89"/>
    <xf numFmtId="189" fontId="87" fillId="0" borderId="0">
      <alignment horizontal="left"/>
    </xf>
    <xf numFmtId="0" fontId="88" fillId="66" borderId="0" applyNumberFormat="0" applyBorder="0" applyAlignment="0" applyProtection="0"/>
    <xf numFmtId="185" fontId="88" fillId="66" borderId="0" applyNumberFormat="0" applyBorder="0" applyAlignment="0" applyProtection="0"/>
    <xf numFmtId="185" fontId="88" fillId="66" borderId="0" applyNumberFormat="0" applyBorder="0" applyAlignment="0" applyProtection="0"/>
    <xf numFmtId="185" fontId="88" fillId="66" borderId="0" applyNumberFormat="0" applyBorder="0" applyAlignment="0" applyProtection="0"/>
    <xf numFmtId="185" fontId="88" fillId="66" borderId="0" applyNumberFormat="0" applyBorder="0" applyAlignment="0" applyProtection="0"/>
    <xf numFmtId="185" fontId="88" fillId="66" borderId="0" applyNumberFormat="0" applyBorder="0" applyAlignment="0" applyProtection="0"/>
    <xf numFmtId="185" fontId="88" fillId="66" borderId="0" applyNumberFormat="0" applyBorder="0" applyAlignment="0" applyProtection="0"/>
    <xf numFmtId="185" fontId="88" fillId="66" borderId="0" applyNumberFormat="0" applyBorder="0" applyAlignment="0" applyProtection="0"/>
    <xf numFmtId="185" fontId="88" fillId="66" borderId="0" applyNumberFormat="0" applyBorder="0" applyAlignment="0" applyProtection="0"/>
    <xf numFmtId="185" fontId="88" fillId="66" borderId="0" applyNumberFormat="0" applyBorder="0" applyAlignment="0" applyProtection="0"/>
    <xf numFmtId="185" fontId="88" fillId="66" borderId="0" applyNumberFormat="0" applyBorder="0" applyAlignment="0" applyProtection="0"/>
    <xf numFmtId="185" fontId="88" fillId="66" borderId="0" applyNumberFormat="0" applyBorder="0" applyAlignment="0" applyProtection="0"/>
    <xf numFmtId="185" fontId="88" fillId="66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3" fontId="89" fillId="91" borderId="0" applyNumberFormat="0" applyFont="0" applyBorder="0" applyAlignment="0" applyProtection="0">
      <alignment vertical="center"/>
    </xf>
    <xf numFmtId="185" fontId="90" fillId="0" borderId="4" applyNumberFormat="0" applyFont="0" applyFill="0" applyAlignment="0" applyProtection="0"/>
    <xf numFmtId="0" fontId="90" fillId="0" borderId="90" applyNumberFormat="0" applyFont="0" applyFill="0" applyAlignment="0" applyProtection="0"/>
    <xf numFmtId="185" fontId="88" fillId="66" borderId="0" applyNumberFormat="0" applyBorder="0" applyAlignment="0" applyProtection="0"/>
    <xf numFmtId="192" fontId="55" fillId="0" borderId="0" applyFont="0" applyFill="0" applyBorder="0" applyAlignment="0" applyProtection="0"/>
    <xf numFmtId="185" fontId="91" fillId="0" borderId="0" applyNumberFormat="0" applyFill="0" applyBorder="0" applyAlignment="0" applyProtection="0"/>
    <xf numFmtId="185" fontId="92" fillId="0" borderId="0" applyNumberFormat="0" applyFill="0" applyBorder="0" applyAlignment="0" applyProtection="0"/>
    <xf numFmtId="39" fontId="93" fillId="0" borderId="0"/>
    <xf numFmtId="3" fontId="40" fillId="0" borderId="6">
      <alignment horizontal="center"/>
    </xf>
    <xf numFmtId="3" fontId="40" fillId="0" borderId="6">
      <alignment horizontal="center"/>
    </xf>
    <xf numFmtId="3" fontId="40" fillId="0" borderId="6">
      <alignment horizontal="center"/>
    </xf>
    <xf numFmtId="3" fontId="40" fillId="0" borderId="6">
      <alignment horizontal="center"/>
    </xf>
    <xf numFmtId="3" fontId="40" fillId="0" borderId="6">
      <alignment horizontal="center"/>
    </xf>
    <xf numFmtId="3" fontId="40" fillId="0" borderId="6">
      <alignment horizontal="center"/>
    </xf>
    <xf numFmtId="3" fontId="40" fillId="0" borderId="6">
      <alignment horizontal="center"/>
    </xf>
    <xf numFmtId="3" fontId="40" fillId="0" borderId="6">
      <alignment horizontal="center"/>
    </xf>
    <xf numFmtId="3" fontId="40" fillId="0" borderId="6">
      <alignment horizontal="center"/>
    </xf>
    <xf numFmtId="193" fontId="2" fillId="0" borderId="0" applyFill="0" applyBorder="0" applyAlignment="0"/>
    <xf numFmtId="0" fontId="94" fillId="0" borderId="0" applyFill="0" applyBorder="0" applyAlignment="0"/>
    <xf numFmtId="194" fontId="5" fillId="0" borderId="0" applyFill="0" applyBorder="0" applyAlignment="0"/>
    <xf numFmtId="195" fontId="5" fillId="0" borderId="0" applyFill="0" applyBorder="0" applyAlignment="0"/>
    <xf numFmtId="196" fontId="5" fillId="0" borderId="0" applyFill="0" applyBorder="0" applyAlignment="0"/>
    <xf numFmtId="0" fontId="94" fillId="0" borderId="0" applyFill="0" applyBorder="0" applyAlignment="0"/>
    <xf numFmtId="0" fontId="2" fillId="0" borderId="0" applyFill="0" applyBorder="0" applyAlignment="0"/>
    <xf numFmtId="0" fontId="94" fillId="0" borderId="0" applyFill="0" applyBorder="0" applyAlignment="0"/>
    <xf numFmtId="185" fontId="20" fillId="72" borderId="18" applyNumberFormat="0" applyAlignment="0" applyProtection="0"/>
    <xf numFmtId="185" fontId="20" fillId="72" borderId="18" applyNumberFormat="0" applyAlignment="0" applyProtection="0"/>
    <xf numFmtId="0" fontId="20" fillId="72" borderId="18" applyNumberFormat="0" applyAlignment="0" applyProtection="0"/>
    <xf numFmtId="185" fontId="20" fillId="72" borderId="18" applyNumberFormat="0" applyAlignment="0" applyProtection="0"/>
    <xf numFmtId="0" fontId="20" fillId="72" borderId="18" applyNumberFormat="0" applyAlignment="0" applyProtection="0"/>
    <xf numFmtId="0" fontId="20" fillId="72" borderId="18" applyNumberFormat="0" applyAlignment="0" applyProtection="0"/>
    <xf numFmtId="185" fontId="20" fillId="72" borderId="18" applyNumberFormat="0" applyAlignment="0" applyProtection="0"/>
    <xf numFmtId="0" fontId="20" fillId="72" borderId="18" applyNumberFormat="0" applyAlignment="0" applyProtection="0"/>
    <xf numFmtId="0" fontId="20" fillId="72" borderId="18" applyNumberFormat="0" applyAlignment="0" applyProtection="0"/>
    <xf numFmtId="185" fontId="20" fillId="72" borderId="18" applyNumberFormat="0" applyAlignment="0" applyProtection="0"/>
    <xf numFmtId="0" fontId="20" fillId="72" borderId="18" applyNumberFormat="0" applyAlignment="0" applyProtection="0"/>
    <xf numFmtId="0" fontId="20" fillId="72" borderId="18" applyNumberFormat="0" applyAlignment="0" applyProtection="0"/>
    <xf numFmtId="185" fontId="20" fillId="72" borderId="18" applyNumberFormat="0" applyAlignment="0" applyProtection="0"/>
    <xf numFmtId="0" fontId="20" fillId="72" borderId="18" applyNumberFormat="0" applyAlignment="0" applyProtection="0"/>
    <xf numFmtId="0" fontId="20" fillId="72" borderId="18" applyNumberFormat="0" applyAlignment="0" applyProtection="0"/>
    <xf numFmtId="0" fontId="20" fillId="72" borderId="18" applyNumberFormat="0" applyAlignment="0" applyProtection="0"/>
    <xf numFmtId="0" fontId="20" fillId="92" borderId="18" applyNumberFormat="0" applyAlignment="0" applyProtection="0"/>
    <xf numFmtId="185" fontId="20" fillId="72" borderId="18" applyNumberFormat="0" applyAlignment="0" applyProtection="0"/>
    <xf numFmtId="0" fontId="20" fillId="72" borderId="18" applyNumberFormat="0" applyAlignment="0" applyProtection="0"/>
    <xf numFmtId="0" fontId="20" fillId="72" borderId="18" applyNumberFormat="0" applyAlignment="0" applyProtection="0"/>
    <xf numFmtId="185" fontId="20" fillId="72" borderId="18" applyNumberFormat="0" applyAlignment="0" applyProtection="0"/>
    <xf numFmtId="185" fontId="20" fillId="72" borderId="18" applyNumberFormat="0" applyAlignment="0" applyProtection="0"/>
    <xf numFmtId="0" fontId="20" fillId="72" borderId="18" applyNumberFormat="0" applyAlignment="0" applyProtection="0"/>
    <xf numFmtId="0" fontId="20" fillId="72" borderId="18" applyNumberFormat="0" applyAlignment="0" applyProtection="0"/>
    <xf numFmtId="185" fontId="20" fillId="72" borderId="18" applyNumberFormat="0" applyAlignment="0" applyProtection="0"/>
    <xf numFmtId="0" fontId="20" fillId="72" borderId="18" applyNumberFormat="0" applyAlignment="0" applyProtection="0"/>
    <xf numFmtId="0" fontId="20" fillId="72" borderId="18" applyNumberFormat="0" applyAlignment="0" applyProtection="0"/>
    <xf numFmtId="185" fontId="20" fillId="72" borderId="18" applyNumberFormat="0" applyAlignment="0" applyProtection="0"/>
    <xf numFmtId="0" fontId="20" fillId="72" borderId="18" applyNumberFormat="0" applyAlignment="0" applyProtection="0"/>
    <xf numFmtId="0" fontId="20" fillId="72" borderId="18" applyNumberFormat="0" applyAlignment="0" applyProtection="0"/>
    <xf numFmtId="185" fontId="20" fillId="72" borderId="18" applyNumberFormat="0" applyAlignment="0" applyProtection="0"/>
    <xf numFmtId="0" fontId="20" fillId="72" borderId="18" applyNumberFormat="0" applyAlignment="0" applyProtection="0"/>
    <xf numFmtId="0" fontId="20" fillId="72" borderId="18" applyNumberFormat="0" applyAlignment="0" applyProtection="0"/>
    <xf numFmtId="185" fontId="20" fillId="72" borderId="18" applyNumberFormat="0" applyAlignment="0" applyProtection="0"/>
    <xf numFmtId="0" fontId="20" fillId="72" borderId="18" applyNumberFormat="0" applyAlignment="0" applyProtection="0"/>
    <xf numFmtId="0" fontId="20" fillId="72" borderId="18" applyNumberFormat="0" applyAlignment="0" applyProtection="0"/>
    <xf numFmtId="0" fontId="20" fillId="72" borderId="18" applyNumberFormat="0" applyAlignment="0" applyProtection="0"/>
    <xf numFmtId="0" fontId="20" fillId="72" borderId="18" applyNumberFormat="0" applyAlignment="0" applyProtection="0"/>
    <xf numFmtId="0" fontId="70" fillId="38" borderId="82" applyNumberFormat="0" applyAlignment="0" applyProtection="0"/>
    <xf numFmtId="0" fontId="70" fillId="38" borderId="82" applyNumberFormat="0" applyAlignment="0" applyProtection="0"/>
    <xf numFmtId="0" fontId="70" fillId="38" borderId="82" applyNumberFormat="0" applyAlignment="0" applyProtection="0"/>
    <xf numFmtId="0" fontId="70" fillId="38" borderId="82" applyNumberFormat="0" applyAlignment="0" applyProtection="0"/>
    <xf numFmtId="0" fontId="70" fillId="38" borderId="82" applyNumberFormat="0" applyAlignment="0" applyProtection="0"/>
    <xf numFmtId="0" fontId="2" fillId="0" borderId="0"/>
    <xf numFmtId="0" fontId="95" fillId="0" borderId="0"/>
    <xf numFmtId="185" fontId="21" fillId="93" borderId="19" applyNumberFormat="0" applyAlignment="0" applyProtection="0"/>
    <xf numFmtId="185" fontId="22" fillId="0" borderId="20" applyNumberFormat="0" applyFill="0" applyAlignment="0" applyProtection="0"/>
    <xf numFmtId="0" fontId="21" fillId="93" borderId="19" applyNumberFormat="0" applyAlignment="0" applyProtection="0"/>
    <xf numFmtId="185" fontId="21" fillId="93" borderId="19" applyNumberFormat="0" applyAlignment="0" applyProtection="0"/>
    <xf numFmtId="185" fontId="21" fillId="93" borderId="19" applyNumberFormat="0" applyAlignment="0" applyProtection="0"/>
    <xf numFmtId="185" fontId="21" fillId="93" borderId="19" applyNumberFormat="0" applyAlignment="0" applyProtection="0"/>
    <xf numFmtId="185" fontId="21" fillId="93" borderId="19" applyNumberFormat="0" applyAlignment="0" applyProtection="0"/>
    <xf numFmtId="185" fontId="21" fillId="93" borderId="19" applyNumberFormat="0" applyAlignment="0" applyProtection="0"/>
    <xf numFmtId="185" fontId="21" fillId="93" borderId="19" applyNumberFormat="0" applyAlignment="0" applyProtection="0"/>
    <xf numFmtId="0" fontId="72" fillId="39" borderId="85" applyNumberFormat="0" applyAlignment="0" applyProtection="0"/>
    <xf numFmtId="0" fontId="72" fillId="39" borderId="85" applyNumberFormat="0" applyAlignment="0" applyProtection="0"/>
    <xf numFmtId="0" fontId="72" fillId="39" borderId="85" applyNumberFormat="0" applyAlignment="0" applyProtection="0"/>
    <xf numFmtId="0" fontId="72" fillId="39" borderId="85" applyNumberFormat="0" applyAlignment="0" applyProtection="0"/>
    <xf numFmtId="0" fontId="22" fillId="0" borderId="20" applyNumberFormat="0" applyFill="0" applyAlignment="0" applyProtection="0"/>
    <xf numFmtId="185" fontId="22" fillId="0" borderId="20" applyNumberFormat="0" applyFill="0" applyAlignment="0" applyProtection="0"/>
    <xf numFmtId="185" fontId="22" fillId="0" borderId="20" applyNumberFormat="0" applyFill="0" applyAlignment="0" applyProtection="0"/>
    <xf numFmtId="185" fontId="22" fillId="0" borderId="20" applyNumberFormat="0" applyFill="0" applyAlignment="0" applyProtection="0"/>
    <xf numFmtId="185" fontId="22" fillId="0" borderId="20" applyNumberFormat="0" applyFill="0" applyAlignment="0" applyProtection="0"/>
    <xf numFmtId="185" fontId="22" fillId="0" borderId="20" applyNumberFormat="0" applyFill="0" applyAlignment="0" applyProtection="0"/>
    <xf numFmtId="185" fontId="22" fillId="0" borderId="20" applyNumberFormat="0" applyFill="0" applyAlignment="0" applyProtection="0"/>
    <xf numFmtId="0" fontId="71" fillId="0" borderId="84" applyNumberFormat="0" applyFill="0" applyAlignment="0" applyProtection="0"/>
    <xf numFmtId="0" fontId="71" fillId="0" borderId="84" applyNumberFormat="0" applyFill="0" applyAlignment="0" applyProtection="0"/>
    <xf numFmtId="0" fontId="71" fillId="0" borderId="84" applyNumberFormat="0" applyFill="0" applyAlignment="0" applyProtection="0"/>
    <xf numFmtId="0" fontId="71" fillId="0" borderId="84" applyNumberFormat="0" applyFill="0" applyAlignment="0" applyProtection="0"/>
    <xf numFmtId="185" fontId="56" fillId="0" borderId="0" applyNumberFormat="0" applyFont="0" applyFill="0" applyBorder="0" applyProtection="0">
      <alignment horizontal="center" vertical="center" wrapText="1"/>
    </xf>
    <xf numFmtId="4" fontId="96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94" fillId="0" borderId="0" applyFont="0" applyFill="0" applyBorder="0" applyAlignment="0" applyProtection="0"/>
    <xf numFmtId="184" fontId="2" fillId="0" borderId="0" applyFont="0" applyFill="0" applyBorder="0" applyAlignment="0" applyProtection="0">
      <alignment horizontal="right"/>
    </xf>
    <xf numFmtId="184" fontId="2" fillId="0" borderId="0" applyFont="0" applyFill="0" applyBorder="0" applyAlignment="0" applyProtection="0">
      <alignment horizontal="right"/>
    </xf>
    <xf numFmtId="184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>
      <alignment horizontal="right"/>
    </xf>
    <xf numFmtId="166" fontId="16" fillId="0" borderId="0" applyFont="0" applyFill="0" applyBorder="0" applyAlignment="0" applyProtection="0"/>
    <xf numFmtId="4" fontId="96" fillId="0" borderId="0" applyFont="0" applyFill="0" applyBorder="0" applyAlignment="0" applyProtection="0"/>
    <xf numFmtId="177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4" fontId="96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6" fillId="0" borderId="0" applyFont="0" applyFill="0" applyBorder="0" applyAlignment="0" applyProtection="0"/>
    <xf numFmtId="4" fontId="9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85" fontId="98" fillId="0" borderId="0"/>
    <xf numFmtId="185" fontId="99" fillId="0" borderId="0"/>
    <xf numFmtId="185" fontId="99" fillId="0" borderId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ont="0" applyFill="0" applyBorder="0" applyAlignment="0" applyProtection="0"/>
    <xf numFmtId="185" fontId="99" fillId="0" borderId="0"/>
    <xf numFmtId="185" fontId="100" fillId="0" borderId="0"/>
    <xf numFmtId="185" fontId="101" fillId="0" borderId="0" applyNumberFormat="0" applyAlignment="0">
      <alignment horizontal="left"/>
    </xf>
    <xf numFmtId="185" fontId="56" fillId="0" borderId="0"/>
    <xf numFmtId="185" fontId="50" fillId="0" borderId="71"/>
    <xf numFmtId="0" fontId="50" fillId="0" borderId="71"/>
    <xf numFmtId="185" fontId="56" fillId="0" borderId="0"/>
    <xf numFmtId="199" fontId="2" fillId="0" borderId="0" applyFont="0" applyFill="0" applyBorder="0" applyAlignment="0" applyProtection="0"/>
    <xf numFmtId="0" fontId="94" fillId="0" borderId="0" applyFont="0" applyFill="0" applyBorder="0" applyAlignment="0" applyProtection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0" fontId="4" fillId="0" borderId="0" applyFont="0" applyFill="0" applyBorder="0" applyAlignment="0"/>
    <xf numFmtId="201" fontId="2" fillId="0" borderId="0" applyFont="0" applyFill="0" applyBorder="0" applyAlignment="0"/>
    <xf numFmtId="202" fontId="2" fillId="0" borderId="0" applyFont="0" applyFill="0" applyBorder="0" applyAlignment="0" applyProtection="0">
      <alignment horizontal="right"/>
    </xf>
    <xf numFmtId="202" fontId="2" fillId="0" borderId="0" applyFont="0" applyFill="0" applyBorder="0" applyAlignment="0" applyProtection="0">
      <alignment horizontal="right"/>
    </xf>
    <xf numFmtId="202" fontId="2" fillId="0" borderId="0" applyFont="0" applyFill="0" applyBorder="0" applyAlignment="0" applyProtection="0">
      <alignment horizontal="right"/>
    </xf>
    <xf numFmtId="165" fontId="11" fillId="0" borderId="0" applyFont="0" applyFill="0" applyBorder="0" applyAlignment="0" applyProtection="0"/>
    <xf numFmtId="175" fontId="2" fillId="0" borderId="0" applyFont="0" applyFill="0" applyBorder="0" applyAlignment="0" applyProtection="0">
      <alignment horizontal="right"/>
    </xf>
    <xf numFmtId="175" fontId="2" fillId="0" borderId="0" applyFont="0" applyFill="0" applyBorder="0" applyAlignment="0" applyProtection="0">
      <alignment horizontal="right"/>
    </xf>
    <xf numFmtId="165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55" fillId="0" borderId="0" applyFont="0" applyFill="0" applyBorder="0" applyAlignment="0" applyProtection="0"/>
    <xf numFmtId="206" fontId="2" fillId="0" borderId="0" applyFont="0" applyFill="0" applyProtection="0">
      <alignment vertical="top"/>
    </xf>
    <xf numFmtId="17" fontId="102" fillId="0" borderId="0" applyFont="0" applyFill="0" applyBorder="0" applyAlignment="0" applyProtection="0"/>
    <xf numFmtId="17" fontId="102" fillId="0" borderId="0" applyFont="0" applyFill="0" applyBorder="0" applyAlignment="0" applyProtection="0"/>
    <xf numFmtId="15" fontId="3" fillId="0" borderId="0" applyFill="0" applyBorder="0" applyAlignment="0"/>
    <xf numFmtId="207" fontId="3" fillId="94" borderId="0" applyFont="0" applyFill="0" applyBorder="0" applyAlignment="0" applyProtection="0"/>
    <xf numFmtId="208" fontId="103" fillId="94" borderId="91" applyFont="0" applyFill="0" applyBorder="0" applyAlignment="0" applyProtection="0"/>
    <xf numFmtId="208" fontId="103" fillId="94" borderId="91" applyFont="0" applyFill="0" applyBorder="0" applyAlignment="0" applyProtection="0"/>
    <xf numFmtId="208" fontId="103" fillId="94" borderId="91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207" fontId="4" fillId="94" borderId="0" applyFont="0" applyFill="0" applyBorder="0" applyAlignment="0" applyProtection="0"/>
    <xf numFmtId="17" fontId="3" fillId="0" borderId="0" applyFill="0" applyBorder="0">
      <alignment horizontal="right"/>
    </xf>
    <xf numFmtId="209" fontId="3" fillId="0" borderId="92"/>
    <xf numFmtId="209" fontId="3" fillId="0" borderId="92"/>
    <xf numFmtId="209" fontId="3" fillId="0" borderId="92"/>
    <xf numFmtId="209" fontId="3" fillId="0" borderId="92"/>
    <xf numFmtId="209" fontId="3" fillId="0" borderId="92"/>
    <xf numFmtId="209" fontId="3" fillId="0" borderId="92"/>
    <xf numFmtId="209" fontId="3" fillId="0" borderId="92"/>
    <xf numFmtId="209" fontId="3" fillId="0" borderId="92"/>
    <xf numFmtId="209" fontId="3" fillId="0" borderId="92"/>
    <xf numFmtId="209" fontId="3" fillId="0" borderId="92"/>
    <xf numFmtId="209" fontId="3" fillId="0" borderId="92"/>
    <xf numFmtId="209" fontId="3" fillId="0" borderId="92"/>
    <xf numFmtId="209" fontId="3" fillId="0" borderId="92"/>
    <xf numFmtId="209" fontId="3" fillId="0" borderId="92"/>
    <xf numFmtId="209" fontId="3" fillId="0" borderId="92"/>
    <xf numFmtId="209" fontId="3" fillId="0" borderId="92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4" fontId="104" fillId="0" borderId="0" applyFill="0" applyBorder="0" applyAlignment="0"/>
    <xf numFmtId="14" fontId="3" fillId="30" borderId="11" applyFill="0" applyBorder="0">
      <alignment horizontal="right"/>
    </xf>
    <xf numFmtId="211" fontId="3" fillId="0" borderId="0" applyFill="0" applyBorder="0">
      <alignment horizontal="right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2" fontId="4" fillId="0" borderId="78">
      <alignment horizontal="center"/>
    </xf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37" fontId="76" fillId="91" borderId="93" applyNumberFormat="0" applyAlignment="0">
      <alignment horizontal="left"/>
    </xf>
    <xf numFmtId="215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190" fontId="105" fillId="0" borderId="0" applyFont="0" applyFill="0" applyBorder="0" applyAlignment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6" fontId="4" fillId="0" borderId="0"/>
    <xf numFmtId="217" fontId="2" fillId="0" borderId="94" applyNumberFormat="0" applyFont="0" applyFill="0" applyAlignment="0" applyProtection="0"/>
    <xf numFmtId="217" fontId="2" fillId="0" borderId="94" applyNumberFormat="0" applyFont="0" applyFill="0" applyAlignment="0" applyProtection="0"/>
    <xf numFmtId="217" fontId="2" fillId="0" borderId="94" applyNumberFormat="0" applyFont="0" applyFill="0" applyAlignment="0" applyProtection="0"/>
    <xf numFmtId="0" fontId="37" fillId="95" borderId="0" applyNumberFormat="0" applyBorder="0" applyAlignment="0" applyProtection="0"/>
    <xf numFmtId="0" fontId="37" fillId="96" borderId="0" applyNumberFormat="0" applyBorder="0" applyAlignment="0" applyProtection="0"/>
    <xf numFmtId="0" fontId="37" fillId="97" borderId="0" applyNumberFormat="0" applyBorder="0" applyAlignment="0" applyProtection="0"/>
    <xf numFmtId="185" fontId="106" fillId="0" borderId="0" applyNumberFormat="0" applyFill="0" applyBorder="0" applyAlignment="0" applyProtection="0"/>
    <xf numFmtId="0" fontId="17" fillId="98" borderId="0" applyNumberFormat="0" applyBorder="0" applyAlignment="0" applyProtection="0"/>
    <xf numFmtId="185" fontId="17" fillId="99" borderId="0" applyNumberFormat="0" applyBorder="0" applyAlignment="0" applyProtection="0"/>
    <xf numFmtId="185" fontId="17" fillId="99" borderId="0" applyNumberFormat="0" applyBorder="0" applyAlignment="0" applyProtection="0"/>
    <xf numFmtId="185" fontId="17" fillId="99" borderId="0" applyNumberFormat="0" applyBorder="0" applyAlignment="0" applyProtection="0"/>
    <xf numFmtId="185" fontId="17" fillId="99" borderId="0" applyNumberFormat="0" applyBorder="0" applyAlignment="0" applyProtection="0"/>
    <xf numFmtId="185" fontId="17" fillId="99" borderId="0" applyNumberFormat="0" applyBorder="0" applyAlignment="0" applyProtection="0"/>
    <xf numFmtId="185" fontId="17" fillId="99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17" fillId="100" borderId="0" applyNumberFormat="0" applyBorder="0" applyAlignment="0" applyProtection="0"/>
    <xf numFmtId="185" fontId="17" fillId="100" borderId="0" applyNumberFormat="0" applyBorder="0" applyAlignment="0" applyProtection="0"/>
    <xf numFmtId="185" fontId="17" fillId="100" borderId="0" applyNumberFormat="0" applyBorder="0" applyAlignment="0" applyProtection="0"/>
    <xf numFmtId="185" fontId="17" fillId="100" borderId="0" applyNumberFormat="0" applyBorder="0" applyAlignment="0" applyProtection="0"/>
    <xf numFmtId="185" fontId="17" fillId="100" borderId="0" applyNumberFormat="0" applyBorder="0" applyAlignment="0" applyProtection="0"/>
    <xf numFmtId="185" fontId="17" fillId="100" borderId="0" applyNumberFormat="0" applyBorder="0" applyAlignment="0" applyProtection="0"/>
    <xf numFmtId="185" fontId="17" fillId="100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17" fillId="101" borderId="0" applyNumberFormat="0" applyBorder="0" applyAlignment="0" applyProtection="0"/>
    <xf numFmtId="185" fontId="17" fillId="101" borderId="0" applyNumberFormat="0" applyBorder="0" applyAlignment="0" applyProtection="0"/>
    <xf numFmtId="185" fontId="17" fillId="101" borderId="0" applyNumberFormat="0" applyBorder="0" applyAlignment="0" applyProtection="0"/>
    <xf numFmtId="185" fontId="17" fillId="101" borderId="0" applyNumberFormat="0" applyBorder="0" applyAlignment="0" applyProtection="0"/>
    <xf numFmtId="185" fontId="17" fillId="101" borderId="0" applyNumberFormat="0" applyBorder="0" applyAlignment="0" applyProtection="0"/>
    <xf numFmtId="185" fontId="17" fillId="101" borderId="0" applyNumberFormat="0" applyBorder="0" applyAlignment="0" applyProtection="0"/>
    <xf numFmtId="185" fontId="17" fillId="101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17" fillId="102" borderId="0" applyNumberFormat="0" applyBorder="0" applyAlignment="0" applyProtection="0"/>
    <xf numFmtId="185" fontId="17" fillId="79" borderId="0" applyNumberFormat="0" applyBorder="0" applyAlignment="0" applyProtection="0"/>
    <xf numFmtId="185" fontId="17" fillId="79" borderId="0" applyNumberFormat="0" applyBorder="0" applyAlignment="0" applyProtection="0"/>
    <xf numFmtId="185" fontId="17" fillId="79" borderId="0" applyNumberFormat="0" applyBorder="0" applyAlignment="0" applyProtection="0"/>
    <xf numFmtId="185" fontId="17" fillId="79" borderId="0" applyNumberFormat="0" applyBorder="0" applyAlignment="0" applyProtection="0"/>
    <xf numFmtId="185" fontId="17" fillId="79" borderId="0" applyNumberFormat="0" applyBorder="0" applyAlignment="0" applyProtection="0"/>
    <xf numFmtId="185" fontId="17" fillId="79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17" fillId="80" borderId="0" applyNumberFormat="0" applyBorder="0" applyAlignment="0" applyProtection="0"/>
    <xf numFmtId="185" fontId="17" fillId="80" borderId="0" applyNumberFormat="0" applyBorder="0" applyAlignment="0" applyProtection="0"/>
    <xf numFmtId="185" fontId="17" fillId="80" borderId="0" applyNumberFormat="0" applyBorder="0" applyAlignment="0" applyProtection="0"/>
    <xf numFmtId="185" fontId="17" fillId="80" borderId="0" applyNumberFormat="0" applyBorder="0" applyAlignment="0" applyProtection="0"/>
    <xf numFmtId="185" fontId="17" fillId="80" borderId="0" applyNumberFormat="0" applyBorder="0" applyAlignment="0" applyProtection="0"/>
    <xf numFmtId="185" fontId="17" fillId="80" borderId="0" applyNumberFormat="0" applyBorder="0" applyAlignment="0" applyProtection="0"/>
    <xf numFmtId="185" fontId="17" fillId="80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17" fillId="103" borderId="0" applyNumberFormat="0" applyBorder="0" applyAlignment="0" applyProtection="0"/>
    <xf numFmtId="185" fontId="17" fillId="103" borderId="0" applyNumberFormat="0" applyBorder="0" applyAlignment="0" applyProtection="0"/>
    <xf numFmtId="185" fontId="17" fillId="103" borderId="0" applyNumberFormat="0" applyBorder="0" applyAlignment="0" applyProtection="0"/>
    <xf numFmtId="185" fontId="17" fillId="103" borderId="0" applyNumberFormat="0" applyBorder="0" applyAlignment="0" applyProtection="0"/>
    <xf numFmtId="185" fontId="17" fillId="103" borderId="0" applyNumberFormat="0" applyBorder="0" applyAlignment="0" applyProtection="0"/>
    <xf numFmtId="185" fontId="17" fillId="103" borderId="0" applyNumberFormat="0" applyBorder="0" applyAlignment="0" applyProtection="0"/>
    <xf numFmtId="185" fontId="17" fillId="103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185" fontId="17" fillId="99" borderId="0" applyNumberFormat="0" applyBorder="0" applyAlignment="0" applyProtection="0"/>
    <xf numFmtId="185" fontId="17" fillId="100" borderId="0" applyNumberFormat="0" applyBorder="0" applyAlignment="0" applyProtection="0"/>
    <xf numFmtId="185" fontId="17" fillId="101" borderId="0" applyNumberFormat="0" applyBorder="0" applyAlignment="0" applyProtection="0"/>
    <xf numFmtId="185" fontId="17" fillId="79" borderId="0" applyNumberFormat="0" applyBorder="0" applyAlignment="0" applyProtection="0"/>
    <xf numFmtId="185" fontId="17" fillId="80" borderId="0" applyNumberFormat="0" applyBorder="0" applyAlignment="0" applyProtection="0"/>
    <xf numFmtId="185" fontId="17" fillId="103" borderId="0" applyNumberFormat="0" applyBorder="0" applyAlignment="0" applyProtection="0"/>
    <xf numFmtId="0" fontId="9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2" fillId="0" borderId="0" applyFill="0" applyBorder="0" applyAlignment="0"/>
    <xf numFmtId="0" fontId="94" fillId="0" borderId="0" applyFill="0" applyBorder="0" applyAlignment="0"/>
    <xf numFmtId="185" fontId="107" fillId="0" borderId="0" applyNumberFormat="0" applyAlignment="0">
      <alignment horizontal="left"/>
    </xf>
    <xf numFmtId="0" fontId="23" fillId="69" borderId="18" applyNumberFormat="0" applyAlignment="0" applyProtection="0"/>
    <xf numFmtId="0" fontId="23" fillId="69" borderId="18" applyNumberFormat="0" applyAlignment="0" applyProtection="0"/>
    <xf numFmtId="0" fontId="23" fillId="69" borderId="18" applyNumberFormat="0" applyAlignment="0" applyProtection="0"/>
    <xf numFmtId="0" fontId="23" fillId="69" borderId="18" applyNumberFormat="0" applyAlignment="0" applyProtection="0"/>
    <xf numFmtId="0" fontId="68" fillId="37" borderId="82" applyNumberFormat="0" applyAlignment="0" applyProtection="0"/>
    <xf numFmtId="0" fontId="68" fillId="37" borderId="82" applyNumberFormat="0" applyAlignment="0" applyProtection="0"/>
    <xf numFmtId="0" fontId="68" fillId="37" borderId="82" applyNumberFormat="0" applyAlignment="0" applyProtection="0"/>
    <xf numFmtId="0" fontId="68" fillId="37" borderId="82" applyNumberFormat="0" applyAlignment="0" applyProtection="0"/>
    <xf numFmtId="185" fontId="2" fillId="0" borderId="0">
      <alignment horizontal="left" wrapText="1"/>
    </xf>
    <xf numFmtId="0" fontId="7" fillId="0" borderId="0">
      <alignment vertical="top"/>
    </xf>
    <xf numFmtId="181" fontId="108" fillId="104" borderId="0"/>
    <xf numFmtId="0" fontId="4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9" fontId="109" fillId="0" borderId="0"/>
    <xf numFmtId="185" fontId="55" fillId="0" borderId="0" applyNumberFormat="0" applyFill="0" applyBorder="0" applyAlignment="0" applyProtection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7" fontId="4" fillId="0" borderId="0" applyFont="0" applyBorder="0"/>
    <xf numFmtId="218" fontId="110" fillId="0" borderId="0">
      <protection locked="0"/>
    </xf>
    <xf numFmtId="218" fontId="111" fillId="0" borderId="0">
      <protection locked="0"/>
    </xf>
    <xf numFmtId="218" fontId="112" fillId="0" borderId="0">
      <protection locked="0"/>
    </xf>
    <xf numFmtId="218" fontId="112" fillId="0" borderId="0">
      <protection locked="0"/>
    </xf>
    <xf numFmtId="218" fontId="111" fillId="0" borderId="0">
      <protection locked="0"/>
    </xf>
    <xf numFmtId="218" fontId="113" fillId="0" borderId="0">
      <protection locked="0"/>
    </xf>
    <xf numFmtId="218" fontId="111" fillId="0" borderId="0">
      <protection locked="0"/>
    </xf>
    <xf numFmtId="219" fontId="2" fillId="0" borderId="0" applyFont="0" applyFill="0" applyBorder="0" applyAlignment="0" applyProtection="0"/>
    <xf numFmtId="220" fontId="55" fillId="0" borderId="0"/>
    <xf numFmtId="185" fontId="56" fillId="0" borderId="0" applyFont="0" applyFill="0" applyBorder="0" applyAlignment="0" applyProtection="0"/>
    <xf numFmtId="2" fontId="56" fillId="0" borderId="0" applyFont="0" applyFill="0" applyBorder="0" applyAlignment="0" applyProtection="0"/>
    <xf numFmtId="221" fontId="2" fillId="94" borderId="0" applyFont="0" applyFill="0" applyBorder="0" applyAlignment="0"/>
    <xf numFmtId="185" fontId="99" fillId="0" borderId="0"/>
    <xf numFmtId="2" fontId="2" fillId="0" borderId="0" applyFont="0" applyFill="0" applyProtection="0">
      <alignment vertical="top"/>
    </xf>
    <xf numFmtId="185" fontId="114" fillId="0" borderId="0" applyNumberFormat="0" applyFill="0" applyBorder="0" applyAlignment="0" applyProtection="0">
      <alignment vertical="top"/>
      <protection locked="0"/>
    </xf>
    <xf numFmtId="190" fontId="105" fillId="0" borderId="32"/>
    <xf numFmtId="185" fontId="90" fillId="0" borderId="0" applyFill="0" applyBorder="0" applyProtection="0">
      <alignment horizontal="left"/>
    </xf>
    <xf numFmtId="4" fontId="115" fillId="0" borderId="0">
      <protection locked="0"/>
    </xf>
    <xf numFmtId="190" fontId="105" fillId="0" borderId="0"/>
    <xf numFmtId="190" fontId="116" fillId="0" borderId="0"/>
    <xf numFmtId="222" fontId="116" fillId="0" borderId="0"/>
    <xf numFmtId="190" fontId="116" fillId="94" borderId="0"/>
    <xf numFmtId="222" fontId="116" fillId="94" borderId="0"/>
    <xf numFmtId="10" fontId="2" fillId="94" borderId="0" applyNumberFormat="0" applyFont="0" applyBorder="0" applyAlignment="0"/>
    <xf numFmtId="185" fontId="117" fillId="0" borderId="0" applyNumberFormat="0" applyFill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38" fontId="4" fillId="4" borderId="0" applyNumberFormat="0" applyBorder="0" applyAlignment="0" applyProtection="0"/>
    <xf numFmtId="223" fontId="2" fillId="0" borderId="0" applyFont="0" applyFill="0" applyBorder="0" applyAlignment="0" applyProtection="0">
      <alignment horizontal="right"/>
    </xf>
    <xf numFmtId="223" fontId="2" fillId="0" borderId="0" applyFont="0" applyFill="0" applyBorder="0" applyAlignment="0" applyProtection="0">
      <alignment horizontal="right"/>
    </xf>
    <xf numFmtId="223" fontId="2" fillId="0" borderId="0" applyFont="0" applyFill="0" applyBorder="0" applyAlignment="0" applyProtection="0">
      <alignment horizontal="right"/>
    </xf>
    <xf numFmtId="0" fontId="118" fillId="0" borderId="0" applyProtection="0">
      <alignment horizontal="right"/>
    </xf>
    <xf numFmtId="185" fontId="15" fillId="0" borderId="13" applyNumberFormat="0" applyAlignment="0" applyProtection="0">
      <alignment horizontal="left" vertical="center"/>
    </xf>
    <xf numFmtId="0" fontId="119" fillId="0" borderId="13" applyNumberFormat="0" applyAlignment="0" applyProtection="0">
      <alignment horizontal="left" vertical="center"/>
    </xf>
    <xf numFmtId="0" fontId="119" fillId="0" borderId="13" applyNumberFormat="0" applyAlignment="0" applyProtection="0">
      <alignment horizontal="left" vertical="center"/>
    </xf>
    <xf numFmtId="0" fontId="119" fillId="0" borderId="13" applyNumberFormat="0" applyAlignment="0" applyProtection="0">
      <alignment horizontal="left" vertical="center"/>
    </xf>
    <xf numFmtId="0" fontId="119" fillId="0" borderId="13" applyNumberFormat="0" applyAlignment="0" applyProtection="0">
      <alignment horizontal="left" vertical="center"/>
    </xf>
    <xf numFmtId="0" fontId="119" fillId="0" borderId="13" applyNumberFormat="0" applyAlignment="0" applyProtection="0">
      <alignment horizontal="left" vertical="center"/>
    </xf>
    <xf numFmtId="0" fontId="119" fillId="0" borderId="13" applyNumberFormat="0" applyAlignment="0" applyProtection="0">
      <alignment horizontal="left" vertical="center"/>
    </xf>
    <xf numFmtId="0" fontId="119" fillId="0" borderId="13" applyNumberFormat="0" applyAlignment="0" applyProtection="0">
      <alignment horizontal="left" vertical="center"/>
    </xf>
    <xf numFmtId="0" fontId="119" fillId="0" borderId="13" applyNumberFormat="0" applyAlignment="0" applyProtection="0">
      <alignment horizontal="left" vertical="center"/>
    </xf>
    <xf numFmtId="0" fontId="119" fillId="0" borderId="13" applyNumberFormat="0" applyAlignment="0" applyProtection="0">
      <alignment horizontal="left" vertical="center"/>
    </xf>
    <xf numFmtId="0" fontId="119" fillId="0" borderId="13" applyNumberFormat="0" applyAlignment="0" applyProtection="0">
      <alignment horizontal="left" vertical="center"/>
    </xf>
    <xf numFmtId="185" fontId="15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185" fontId="15" fillId="0" borderId="7">
      <alignment horizontal="left" vertical="center"/>
    </xf>
    <xf numFmtId="185" fontId="15" fillId="0" borderId="7">
      <alignment horizontal="left" vertical="center"/>
    </xf>
    <xf numFmtId="0" fontId="15" fillId="0" borderId="7">
      <alignment horizontal="left" vertical="center"/>
    </xf>
    <xf numFmtId="0" fontId="119" fillId="0" borderId="7">
      <alignment horizontal="left" vertical="center"/>
    </xf>
    <xf numFmtId="0" fontId="15" fillId="0" borderId="7">
      <alignment horizontal="left" vertical="center"/>
    </xf>
    <xf numFmtId="0" fontId="15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185" fontId="15" fillId="0" borderId="7">
      <alignment horizontal="left" vertical="center"/>
    </xf>
    <xf numFmtId="0" fontId="15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185" fontId="15" fillId="0" borderId="7">
      <alignment horizontal="left" vertical="center"/>
    </xf>
    <xf numFmtId="0" fontId="15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185" fontId="15" fillId="0" borderId="7">
      <alignment horizontal="left" vertical="center"/>
    </xf>
    <xf numFmtId="0" fontId="15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185" fontId="15" fillId="0" borderId="7">
      <alignment horizontal="left" vertical="center"/>
    </xf>
    <xf numFmtId="0" fontId="15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5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5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119" fillId="0" borderId="7">
      <alignment horizontal="left" vertical="center"/>
    </xf>
    <xf numFmtId="0" fontId="32" fillId="0" borderId="23" applyNumberFormat="0" applyFill="0" applyAlignment="0" applyProtection="0"/>
    <xf numFmtId="0" fontId="120" fillId="0" borderId="25" applyNumberFormat="0" applyFill="0" applyAlignment="0" applyProtection="0"/>
    <xf numFmtId="0" fontId="121" fillId="0" borderId="0" applyProtection="0">
      <alignment horizontal="left"/>
    </xf>
    <xf numFmtId="185" fontId="112" fillId="0" borderId="0">
      <protection locked="0"/>
    </xf>
    <xf numFmtId="185" fontId="112" fillId="0" borderId="0">
      <protection locked="0"/>
    </xf>
    <xf numFmtId="224" fontId="122" fillId="0" borderId="0"/>
    <xf numFmtId="0" fontId="14" fillId="0" borderId="0" applyNumberFormat="0" applyFill="0" applyBorder="0" applyAlignment="0" applyProtection="0">
      <alignment vertical="top"/>
      <protection locked="0"/>
    </xf>
    <xf numFmtId="225" fontId="123" fillId="0" borderId="0">
      <alignment horizontal="left"/>
    </xf>
    <xf numFmtId="0" fontId="124" fillId="65" borderId="0" applyNumberFormat="0" applyBorder="0" applyAlignment="0" applyProtection="0"/>
    <xf numFmtId="185" fontId="124" fillId="65" borderId="0" applyNumberFormat="0" applyBorder="0" applyAlignment="0" applyProtection="0"/>
    <xf numFmtId="185" fontId="124" fillId="65" borderId="0" applyNumberFormat="0" applyBorder="0" applyAlignment="0" applyProtection="0"/>
    <xf numFmtId="185" fontId="124" fillId="65" borderId="0" applyNumberFormat="0" applyBorder="0" applyAlignment="0" applyProtection="0"/>
    <xf numFmtId="185" fontId="124" fillId="65" borderId="0" applyNumberFormat="0" applyBorder="0" applyAlignment="0" applyProtection="0"/>
    <xf numFmtId="185" fontId="124" fillId="65" borderId="0" applyNumberFormat="0" applyBorder="0" applyAlignment="0" applyProtection="0"/>
    <xf numFmtId="185" fontId="124" fillId="65" borderId="0" applyNumberFormat="0" applyBorder="0" applyAlignment="0" applyProtection="0"/>
    <xf numFmtId="185" fontId="124" fillId="65" borderId="0" applyNumberFormat="0" applyBorder="0" applyAlignment="0" applyProtection="0"/>
    <xf numFmtId="185" fontId="124" fillId="65" borderId="0" applyNumberFormat="0" applyBorder="0" applyAlignment="0" applyProtection="0"/>
    <xf numFmtId="185" fontId="124" fillId="65" borderId="0" applyNumberFormat="0" applyBorder="0" applyAlignment="0" applyProtection="0"/>
    <xf numFmtId="185" fontId="124" fillId="65" borderId="0" applyNumberFormat="0" applyBorder="0" applyAlignment="0" applyProtection="0"/>
    <xf numFmtId="185" fontId="124" fillId="65" borderId="0" applyNumberFormat="0" applyBorder="0" applyAlignment="0" applyProtection="0"/>
    <xf numFmtId="185" fontId="124" fillId="65" borderId="0" applyNumberFormat="0" applyBorder="0" applyAlignment="0" applyProtection="0"/>
    <xf numFmtId="185" fontId="124" fillId="65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190" fontId="105" fillId="0" borderId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0" fontId="4" fillId="94" borderId="6" applyNumberFormat="0" applyBorder="0" applyAlignment="0" applyProtection="0"/>
    <xf numFmtId="185" fontId="23" fillId="69" borderId="18" applyNumberFormat="0" applyAlignment="0" applyProtection="0"/>
    <xf numFmtId="185" fontId="23" fillId="69" borderId="18" applyNumberFormat="0" applyAlignment="0" applyProtection="0"/>
    <xf numFmtId="0" fontId="23" fillId="69" borderId="18" applyNumberFormat="0" applyAlignment="0" applyProtection="0"/>
    <xf numFmtId="185" fontId="23" fillId="69" borderId="18" applyNumberFormat="0" applyAlignment="0" applyProtection="0"/>
    <xf numFmtId="0" fontId="23" fillId="69" borderId="18" applyNumberFormat="0" applyAlignment="0" applyProtection="0"/>
    <xf numFmtId="0" fontId="23" fillId="69" borderId="18" applyNumberFormat="0" applyAlignment="0" applyProtection="0"/>
    <xf numFmtId="185" fontId="23" fillId="69" borderId="18" applyNumberFormat="0" applyAlignment="0" applyProtection="0"/>
    <xf numFmtId="0" fontId="23" fillId="69" borderId="18" applyNumberFormat="0" applyAlignment="0" applyProtection="0"/>
    <xf numFmtId="0" fontId="23" fillId="69" borderId="18" applyNumberFormat="0" applyAlignment="0" applyProtection="0"/>
    <xf numFmtId="185" fontId="23" fillId="69" borderId="18" applyNumberFormat="0" applyAlignment="0" applyProtection="0"/>
    <xf numFmtId="0" fontId="23" fillId="69" borderId="18" applyNumberFormat="0" applyAlignment="0" applyProtection="0"/>
    <xf numFmtId="0" fontId="23" fillId="69" borderId="18" applyNumberFormat="0" applyAlignment="0" applyProtection="0"/>
    <xf numFmtId="185" fontId="23" fillId="69" borderId="18" applyNumberFormat="0" applyAlignment="0" applyProtection="0"/>
    <xf numFmtId="0" fontId="23" fillId="69" borderId="18" applyNumberFormat="0" applyAlignment="0" applyProtection="0"/>
    <xf numFmtId="0" fontId="23" fillId="69" borderId="18" applyNumberFormat="0" applyAlignment="0" applyProtection="0"/>
    <xf numFmtId="0" fontId="23" fillId="69" borderId="18" applyNumberFormat="0" applyAlignment="0" applyProtection="0"/>
    <xf numFmtId="0" fontId="23" fillId="69" borderId="18" applyNumberFormat="0" applyAlignment="0" applyProtection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08" fontId="4" fillId="94" borderId="0" applyFont="0" applyBorder="0" applyAlignment="0" applyProtection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21" fontId="4" fillId="94" borderId="0" applyFont="0" applyBorder="0" applyAlignment="0">
      <protection locked="0"/>
    </xf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10" fontId="4" fillId="94" borderId="0">
      <protection locked="0"/>
    </xf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4" fillId="0" borderId="0"/>
    <xf numFmtId="207" fontId="125" fillId="94" borderId="0" applyNumberFormat="0" applyBorder="0" applyAlignment="0">
      <protection locked="0"/>
    </xf>
    <xf numFmtId="226" fontId="126" fillId="0" borderId="95" applyFill="0" applyBorder="0" applyAlignment="0" applyProtection="0"/>
    <xf numFmtId="185" fontId="40" fillId="0" borderId="0" applyNumberFormat="0" applyFill="0" applyBorder="0" applyAlignment="0">
      <protection locked="0"/>
    </xf>
    <xf numFmtId="0" fontId="116" fillId="0" borderId="0" applyNumberFormat="0" applyFont="0" applyAlignment="0"/>
    <xf numFmtId="190" fontId="116" fillId="0" borderId="0"/>
    <xf numFmtId="227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85" fontId="56" fillId="0" borderId="0" applyNumberFormat="0" applyFont="0" applyFill="0" applyBorder="0" applyProtection="0">
      <alignment horizontal="left" vertical="center"/>
    </xf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2" fontId="127" fillId="0" borderId="6"/>
    <xf numFmtId="185" fontId="50" fillId="0" borderId="94">
      <alignment horizontal="left"/>
    </xf>
    <xf numFmtId="0" fontId="9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2" fillId="0" borderId="0" applyFill="0" applyBorder="0" applyAlignment="0"/>
    <xf numFmtId="0" fontId="94" fillId="0" borderId="0" applyFill="0" applyBorder="0" applyAlignment="0"/>
    <xf numFmtId="229" fontId="128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30" fontId="2" fillId="105" borderId="6">
      <alignment horizontal="center"/>
    </xf>
    <xf numFmtId="230" fontId="2" fillId="105" borderId="6">
      <alignment horizontal="center"/>
    </xf>
    <xf numFmtId="230" fontId="2" fillId="105" borderId="6">
      <alignment horizontal="center"/>
    </xf>
    <xf numFmtId="230" fontId="2" fillId="105" borderId="6">
      <alignment horizontal="center"/>
    </xf>
    <xf numFmtId="230" fontId="2" fillId="105" borderId="6">
      <alignment horizontal="center"/>
    </xf>
    <xf numFmtId="230" fontId="2" fillId="105" borderId="6">
      <alignment horizontal="center"/>
    </xf>
    <xf numFmtId="230" fontId="2" fillId="105" borderId="6">
      <alignment horizontal="center"/>
    </xf>
    <xf numFmtId="230" fontId="2" fillId="105" borderId="6">
      <alignment horizontal="center"/>
    </xf>
    <xf numFmtId="230" fontId="2" fillId="105" borderId="6">
      <alignment horizontal="center"/>
    </xf>
    <xf numFmtId="230" fontId="2" fillId="105" borderId="6">
      <alignment horizontal="center"/>
    </xf>
    <xf numFmtId="230" fontId="2" fillId="105" borderId="6">
      <alignment horizontal="center"/>
    </xf>
    <xf numFmtId="230" fontId="2" fillId="105" borderId="6">
      <alignment horizontal="center"/>
    </xf>
    <xf numFmtId="230" fontId="2" fillId="105" borderId="6">
      <alignment horizontal="center"/>
    </xf>
    <xf numFmtId="230" fontId="2" fillId="105" borderId="6">
      <alignment horizontal="center"/>
    </xf>
    <xf numFmtId="230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31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2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229" fontId="128" fillId="105" borderId="6">
      <alignment horizontal="center"/>
    </xf>
    <xf numFmtId="40" fontId="129" fillId="0" borderId="0">
      <alignment horizontal="right"/>
    </xf>
    <xf numFmtId="0" fontId="130" fillId="0" borderId="71">
      <alignment horizontal="left"/>
      <protection locked="0"/>
    </xf>
    <xf numFmtId="0" fontId="131" fillId="0" borderId="0" applyBorder="0"/>
    <xf numFmtId="197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16" fillId="0" borderId="0" applyFont="0" applyFill="0" applyBorder="0" applyAlignment="0" applyProtection="0"/>
    <xf numFmtId="185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177" fontId="16" fillId="0" borderId="0" applyFont="0" applyFill="0" applyBorder="0" applyAlignment="0" applyProtection="0"/>
    <xf numFmtId="38" fontId="132" fillId="0" borderId="0" applyFont="0" applyFill="0" applyBorder="0" applyAlignment="0" applyProtection="0"/>
    <xf numFmtId="40" fontId="132" fillId="0" borderId="0" applyFont="0" applyFill="0" applyBorder="0" applyAlignment="0" applyProtection="0"/>
    <xf numFmtId="37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23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174" fontId="132" fillId="0" borderId="0" applyFont="0" applyFill="0" applyBorder="0" applyAlignment="0" applyProtection="0"/>
    <xf numFmtId="201" fontId="132" fillId="0" borderId="0" applyFont="0" applyFill="0" applyBorder="0" applyAlignment="0" applyProtection="0"/>
    <xf numFmtId="241" fontId="2" fillId="0" borderId="0" applyFont="0" applyFill="0" applyBorder="0" applyAlignment="0" applyProtection="0"/>
    <xf numFmtId="167" fontId="2" fillId="0" borderId="0" applyFont="0" applyFill="0" applyBorder="0" applyAlignment="0" applyProtection="0">
      <alignment horizontal="right"/>
    </xf>
    <xf numFmtId="242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167" fontId="2" fillId="0" borderId="0" applyFont="0" applyFill="0" applyBorder="0" applyAlignment="0" applyProtection="0">
      <alignment horizontal="right"/>
    </xf>
    <xf numFmtId="167" fontId="2" fillId="0" borderId="0" applyFont="0" applyFill="0" applyBorder="0" applyAlignment="0" applyProtection="0">
      <alignment horizontal="right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245" fontId="4" fillId="4" borderId="0" applyFont="0" applyBorder="0" applyAlignment="0" applyProtection="0">
      <alignment horizontal="right"/>
      <protection hidden="1"/>
    </xf>
    <xf numFmtId="0" fontId="133" fillId="77" borderId="0" applyNumberFormat="0" applyBorder="0" applyAlignment="0" applyProtection="0"/>
    <xf numFmtId="185" fontId="133" fillId="77" borderId="0" applyNumberFormat="0" applyBorder="0" applyAlignment="0" applyProtection="0"/>
    <xf numFmtId="185" fontId="133" fillId="77" borderId="0" applyNumberFormat="0" applyBorder="0" applyAlignment="0" applyProtection="0"/>
    <xf numFmtId="185" fontId="133" fillId="77" borderId="0" applyNumberFormat="0" applyBorder="0" applyAlignment="0" applyProtection="0"/>
    <xf numFmtId="185" fontId="133" fillId="77" borderId="0" applyNumberFormat="0" applyBorder="0" applyAlignment="0" applyProtection="0"/>
    <xf numFmtId="185" fontId="133" fillId="77" borderId="0" applyNumberFormat="0" applyBorder="0" applyAlignment="0" applyProtection="0"/>
    <xf numFmtId="185" fontId="133" fillId="77" borderId="0" applyNumberFormat="0" applyBorder="0" applyAlignment="0" applyProtection="0"/>
    <xf numFmtId="185" fontId="133" fillId="77" borderId="0" applyNumberFormat="0" applyBorder="0" applyAlignment="0" applyProtection="0"/>
    <xf numFmtId="185" fontId="133" fillId="77" borderId="0" applyNumberFormat="0" applyBorder="0" applyAlignment="0" applyProtection="0"/>
    <xf numFmtId="185" fontId="133" fillId="77" borderId="0" applyNumberFormat="0" applyBorder="0" applyAlignment="0" applyProtection="0"/>
    <xf numFmtId="185" fontId="133" fillId="77" borderId="0" applyNumberFormat="0" applyBorder="0" applyAlignment="0" applyProtection="0"/>
    <xf numFmtId="185" fontId="133" fillId="77" borderId="0" applyNumberFormat="0" applyBorder="0" applyAlignment="0" applyProtection="0"/>
    <xf numFmtId="185" fontId="133" fillId="77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37" fontId="134" fillId="0" borderId="0" applyFont="0" applyFill="0" applyBorder="0" applyAlignment="0" applyProtection="0"/>
    <xf numFmtId="185" fontId="135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224" fontId="136" fillId="0" borderId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38" fontId="4" fillId="0" borderId="0" applyFont="0" applyFill="0" applyBorder="0" applyAlignment="0"/>
    <xf numFmtId="207" fontId="2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40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246" fontId="4" fillId="0" borderId="0" applyFont="0" applyFill="0" applyBorder="0" applyAlignment="0"/>
    <xf numFmtId="185" fontId="2" fillId="0" borderId="0"/>
    <xf numFmtId="185" fontId="2" fillId="0" borderId="0"/>
    <xf numFmtId="185" fontId="2" fillId="0" borderId="0"/>
    <xf numFmtId="185" fontId="2" fillId="0" borderId="0"/>
    <xf numFmtId="247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6" fontId="11" fillId="0" borderId="0"/>
    <xf numFmtId="37" fontId="2" fillId="0" borderId="0"/>
    <xf numFmtId="37" fontId="2" fillId="0" borderId="0"/>
    <xf numFmtId="37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11" fillId="0" borderId="0"/>
    <xf numFmtId="0" fontId="11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1" fillId="0" borderId="0"/>
    <xf numFmtId="0" fontId="2" fillId="0" borderId="0"/>
    <xf numFmtId="248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97" fillId="0" borderId="0"/>
    <xf numFmtId="248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2" fillId="0" borderId="0"/>
    <xf numFmtId="206" fontId="11" fillId="0" borderId="0"/>
    <xf numFmtId="247" fontId="11" fillId="0" borderId="0"/>
    <xf numFmtId="248" fontId="2" fillId="0" borderId="0"/>
    <xf numFmtId="248" fontId="97" fillId="0" borderId="0"/>
    <xf numFmtId="248" fontId="2" fillId="0" borderId="0"/>
    <xf numFmtId="248" fontId="2" fillId="0" borderId="0"/>
    <xf numFmtId="248" fontId="2" fillId="0" borderId="0"/>
    <xf numFmtId="248" fontId="2" fillId="0" borderId="0"/>
    <xf numFmtId="248" fontId="2" fillId="0" borderId="0"/>
    <xf numFmtId="248" fontId="97" fillId="0" borderId="0"/>
    <xf numFmtId="248" fontId="97" fillId="0" borderId="0"/>
    <xf numFmtId="248" fontId="97" fillId="0" borderId="0"/>
    <xf numFmtId="248" fontId="2" fillId="0" borderId="0"/>
    <xf numFmtId="248" fontId="97" fillId="0" borderId="0"/>
    <xf numFmtId="248" fontId="2" fillId="0" borderId="0"/>
    <xf numFmtId="248" fontId="2" fillId="0" borderId="0"/>
    <xf numFmtId="248" fontId="2" fillId="0" borderId="0"/>
    <xf numFmtId="206" fontId="11" fillId="0" borderId="0"/>
    <xf numFmtId="248" fontId="97" fillId="0" borderId="0"/>
    <xf numFmtId="0" fontId="11" fillId="0" borderId="0"/>
    <xf numFmtId="248" fontId="97" fillId="0" borderId="0"/>
    <xf numFmtId="0" fontId="11" fillId="0" borderId="0"/>
    <xf numFmtId="248" fontId="97" fillId="0" borderId="0"/>
    <xf numFmtId="247" fontId="11" fillId="0" borderId="0"/>
    <xf numFmtId="248" fontId="2" fillId="0" borderId="0"/>
    <xf numFmtId="248" fontId="97" fillId="0" borderId="0"/>
    <xf numFmtId="248" fontId="97" fillId="0" borderId="0"/>
    <xf numFmtId="248" fontId="97" fillId="0" borderId="0"/>
    <xf numFmtId="0" fontId="2" fillId="0" borderId="0"/>
    <xf numFmtId="248" fontId="11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0" fontId="11" fillId="0" borderId="0"/>
    <xf numFmtId="0" fontId="11" fillId="0" borderId="0"/>
    <xf numFmtId="248" fontId="97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0" fontId="2" fillId="0" borderId="0"/>
    <xf numFmtId="247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248" fontId="97" fillId="0" borderId="0"/>
    <xf numFmtId="18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6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248" fontId="11" fillId="0" borderId="0"/>
    <xf numFmtId="248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0" fontId="2" fillId="0" borderId="0"/>
    <xf numFmtId="37" fontId="2" fillId="0" borderId="0"/>
    <xf numFmtId="37" fontId="2" fillId="0" borderId="0"/>
    <xf numFmtId="37" fontId="2" fillId="0" borderId="0"/>
    <xf numFmtId="185" fontId="2" fillId="0" borderId="0"/>
    <xf numFmtId="185" fontId="2" fillId="0" borderId="0"/>
    <xf numFmtId="0" fontId="2" fillId="0" borderId="0"/>
    <xf numFmtId="248" fontId="11" fillId="0" borderId="0"/>
    <xf numFmtId="248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185" fontId="2" fillId="0" borderId="0"/>
    <xf numFmtId="0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13" fillId="0" borderId="0"/>
    <xf numFmtId="185" fontId="13" fillId="0" borderId="0"/>
    <xf numFmtId="185" fontId="13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185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 applyNumberFormat="0" applyFill="0" applyBorder="0" applyAlignment="0" applyProtection="0"/>
    <xf numFmtId="185" fontId="2" fillId="0" borderId="0" applyNumberFormat="0" applyFill="0" applyBorder="0" applyAlignment="0" applyProtection="0"/>
    <xf numFmtId="185" fontId="2" fillId="0" borderId="0" applyNumberFormat="0" applyFill="0" applyBorder="0" applyAlignment="0" applyProtection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0" fontId="2" fillId="0" borderId="0"/>
    <xf numFmtId="0" fontId="2" fillId="0" borderId="0"/>
    <xf numFmtId="185" fontId="16" fillId="0" borderId="0"/>
    <xf numFmtId="185" fontId="11" fillId="0" borderId="0"/>
    <xf numFmtId="248" fontId="11" fillId="0" borderId="0"/>
    <xf numFmtId="248" fontId="11" fillId="0" borderId="0"/>
    <xf numFmtId="248" fontId="11" fillId="0" borderId="0"/>
    <xf numFmtId="248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248" fontId="2" fillId="0" borderId="0"/>
    <xf numFmtId="248" fontId="2" fillId="0" borderId="0"/>
    <xf numFmtId="248" fontId="2" fillId="0" borderId="0"/>
    <xf numFmtId="248" fontId="2" fillId="0" borderId="0"/>
    <xf numFmtId="248" fontId="2" fillId="0" borderId="0"/>
    <xf numFmtId="248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2" fillId="0" borderId="0"/>
    <xf numFmtId="24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0" fontId="11" fillId="0" borderId="0"/>
    <xf numFmtId="0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85" fontId="11" fillId="0" borderId="0"/>
    <xf numFmtId="0" fontId="16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11" fillId="0" borderId="0"/>
    <xf numFmtId="0" fontId="11" fillId="0" borderId="0"/>
    <xf numFmtId="0" fontId="1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1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3" fillId="0" borderId="0" applyNumberForma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50" fontId="2" fillId="106" borderId="4"/>
    <xf numFmtId="251" fontId="2" fillId="106" borderId="4"/>
    <xf numFmtId="251" fontId="2" fillId="106" borderId="4"/>
    <xf numFmtId="251" fontId="2" fillId="106" borderId="4"/>
    <xf numFmtId="250" fontId="2" fillId="106" borderId="4"/>
    <xf numFmtId="0" fontId="138" fillId="0" borderId="0"/>
    <xf numFmtId="0" fontId="2" fillId="71" borderId="96" applyNumberFormat="0" applyFont="0" applyAlignment="0" applyProtection="0"/>
    <xf numFmtId="0" fontId="2" fillId="77" borderId="97" applyNumberFormat="0" applyFont="0" applyAlignment="0" applyProtection="0"/>
    <xf numFmtId="0" fontId="2" fillId="77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7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7" borderId="97" applyNumberFormat="0" applyFont="0" applyAlignment="0" applyProtection="0"/>
    <xf numFmtId="0" fontId="2" fillId="77" borderId="97" applyNumberFormat="0" applyFont="0" applyAlignment="0" applyProtection="0"/>
    <xf numFmtId="0" fontId="2" fillId="77" borderId="97" applyNumberFormat="0" applyFont="0" applyAlignment="0" applyProtection="0"/>
    <xf numFmtId="0" fontId="2" fillId="77" borderId="97" applyNumberFormat="0" applyFont="0" applyAlignment="0" applyProtection="0"/>
    <xf numFmtId="185" fontId="2" fillId="77" borderId="97" applyNumberFormat="0" applyFont="0" applyAlignment="0" applyProtection="0"/>
    <xf numFmtId="0" fontId="2" fillId="77" borderId="97" applyNumberFormat="0" applyFont="0" applyAlignment="0" applyProtection="0"/>
    <xf numFmtId="0" fontId="2" fillId="77" borderId="97" applyNumberFormat="0" applyFont="0" applyAlignment="0" applyProtection="0"/>
    <xf numFmtId="185" fontId="2" fillId="77" borderId="97" applyNumberFormat="0" applyFont="0" applyAlignment="0" applyProtection="0"/>
    <xf numFmtId="0" fontId="2" fillId="77" borderId="97" applyNumberFormat="0" applyFont="0" applyAlignment="0" applyProtection="0"/>
    <xf numFmtId="0" fontId="2" fillId="77" borderId="97" applyNumberFormat="0" applyFont="0" applyAlignment="0" applyProtection="0"/>
    <xf numFmtId="185" fontId="2" fillId="77" borderId="97" applyNumberFormat="0" applyFont="0" applyAlignment="0" applyProtection="0"/>
    <xf numFmtId="0" fontId="2" fillId="77" borderId="97" applyNumberFormat="0" applyFont="0" applyAlignment="0" applyProtection="0"/>
    <xf numFmtId="0" fontId="2" fillId="77" borderId="97" applyNumberFormat="0" applyFont="0" applyAlignment="0" applyProtection="0"/>
    <xf numFmtId="0" fontId="2" fillId="77" borderId="97" applyNumberFormat="0" applyFont="0" applyAlignment="0" applyProtection="0"/>
    <xf numFmtId="0" fontId="2" fillId="77" borderId="97" applyNumberFormat="0" applyFont="0" applyAlignment="0" applyProtection="0"/>
    <xf numFmtId="185" fontId="2" fillId="77" borderId="97" applyNumberFormat="0" applyFont="0" applyAlignment="0" applyProtection="0"/>
    <xf numFmtId="185" fontId="2" fillId="77" borderId="97" applyNumberFormat="0" applyFont="0" applyAlignment="0" applyProtection="0"/>
    <xf numFmtId="0" fontId="2" fillId="77" borderId="97" applyNumberFormat="0" applyFont="0" applyAlignment="0" applyProtection="0"/>
    <xf numFmtId="0" fontId="2" fillId="77" borderId="97" applyNumberFormat="0" applyFont="0" applyAlignment="0" applyProtection="0"/>
    <xf numFmtId="185" fontId="2" fillId="77" borderId="97" applyNumberFormat="0" applyFont="0" applyAlignment="0" applyProtection="0"/>
    <xf numFmtId="0" fontId="2" fillId="77" borderId="97" applyNumberFormat="0" applyFont="0" applyAlignment="0" applyProtection="0"/>
    <xf numFmtId="0" fontId="2" fillId="77" borderId="97" applyNumberFormat="0" applyFont="0" applyAlignment="0" applyProtection="0"/>
    <xf numFmtId="185" fontId="2" fillId="77" borderId="97" applyNumberFormat="0" applyFont="0" applyAlignment="0" applyProtection="0"/>
    <xf numFmtId="0" fontId="2" fillId="77" borderId="97" applyNumberFormat="0" applyFont="0" applyAlignment="0" applyProtection="0"/>
    <xf numFmtId="0" fontId="2" fillId="77" borderId="97" applyNumberFormat="0" applyFont="0" applyAlignment="0" applyProtection="0"/>
    <xf numFmtId="0" fontId="2" fillId="77" borderId="97" applyNumberFormat="0" applyFont="0" applyAlignment="0" applyProtection="0"/>
    <xf numFmtId="0" fontId="2" fillId="77" borderId="97" applyNumberFormat="0" applyFont="0" applyAlignment="0" applyProtection="0"/>
    <xf numFmtId="0" fontId="11" fillId="32" borderId="70" applyNumberFormat="0" applyFont="0" applyAlignment="0" applyProtection="0"/>
    <xf numFmtId="0" fontId="11" fillId="32" borderId="70" applyNumberFormat="0" applyFont="0" applyAlignment="0" applyProtection="0"/>
    <xf numFmtId="185" fontId="2" fillId="71" borderId="97" applyNumberFormat="0" applyFont="0" applyAlignment="0" applyProtection="0"/>
    <xf numFmtId="185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139" fillId="71" borderId="97" applyNumberFormat="0" applyFont="0" applyAlignment="0" applyProtection="0"/>
    <xf numFmtId="185" fontId="2" fillId="71" borderId="97" applyNumberFormat="0" applyFont="0" applyAlignment="0" applyProtection="0"/>
    <xf numFmtId="185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185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185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139" fillId="71" borderId="97" applyNumberFormat="0" applyFont="0" applyAlignment="0" applyProtection="0"/>
    <xf numFmtId="185" fontId="139" fillId="71" borderId="97" applyNumberFormat="0" applyFont="0" applyAlignment="0" applyProtection="0"/>
    <xf numFmtId="0" fontId="139" fillId="71" borderId="97" applyNumberFormat="0" applyFont="0" applyAlignment="0" applyProtection="0"/>
    <xf numFmtId="0" fontId="139" fillId="71" borderId="97" applyNumberFormat="0" applyFont="0" applyAlignment="0" applyProtection="0"/>
    <xf numFmtId="185" fontId="139" fillId="71" borderId="97" applyNumberFormat="0" applyFont="0" applyAlignment="0" applyProtection="0"/>
    <xf numFmtId="0" fontId="139" fillId="71" borderId="97" applyNumberFormat="0" applyFont="0" applyAlignment="0" applyProtection="0"/>
    <xf numFmtId="0" fontId="139" fillId="71" borderId="97" applyNumberFormat="0" applyFont="0" applyAlignment="0" applyProtection="0"/>
    <xf numFmtId="185" fontId="139" fillId="71" borderId="97" applyNumberFormat="0" applyFont="0" applyAlignment="0" applyProtection="0"/>
    <xf numFmtId="0" fontId="139" fillId="71" borderId="97" applyNumberFormat="0" applyFont="0" applyAlignment="0" applyProtection="0"/>
    <xf numFmtId="0" fontId="139" fillId="71" borderId="97" applyNumberFormat="0" applyFont="0" applyAlignment="0" applyProtection="0"/>
    <xf numFmtId="185" fontId="139" fillId="71" borderId="97" applyNumberFormat="0" applyFont="0" applyAlignment="0" applyProtection="0"/>
    <xf numFmtId="0" fontId="139" fillId="71" borderId="97" applyNumberFormat="0" applyFont="0" applyAlignment="0" applyProtection="0"/>
    <xf numFmtId="0" fontId="139" fillId="71" borderId="97" applyNumberFormat="0" applyFont="0" applyAlignment="0" applyProtection="0"/>
    <xf numFmtId="0" fontId="139" fillId="71" borderId="97" applyNumberFormat="0" applyFont="0" applyAlignment="0" applyProtection="0"/>
    <xf numFmtId="0" fontId="139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185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2" fillId="71" borderId="97" applyNumberFormat="0" applyFont="0" applyAlignment="0" applyProtection="0"/>
    <xf numFmtId="0" fontId="139" fillId="71" borderId="97" applyNumberFormat="0" applyFont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7" fontId="134" fillId="0" borderId="0" applyFont="0" applyFill="0" applyBorder="0" applyAlignment="0" applyProtection="0"/>
    <xf numFmtId="185" fontId="132" fillId="0" borderId="0"/>
    <xf numFmtId="258" fontId="140" fillId="0" borderId="0"/>
    <xf numFmtId="185" fontId="29" fillId="72" borderId="22" applyNumberFormat="0" applyAlignment="0" applyProtection="0"/>
    <xf numFmtId="185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185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185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185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258" fontId="141" fillId="0" borderId="0"/>
    <xf numFmtId="1" fontId="142" fillId="0" borderId="0" applyProtection="0">
      <alignment horizontal="right" vertical="center"/>
    </xf>
    <xf numFmtId="259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1" fontId="2" fillId="0" borderId="0" applyFont="0" applyFill="0" applyBorder="0" applyAlignment="0"/>
    <xf numFmtId="262" fontId="2" fillId="0" borderId="0" applyFont="0" applyFill="0" applyBorder="0" applyAlignment="0" applyProtection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263" fontId="4" fillId="0" borderId="0" applyFont="0" applyFill="0" applyBorder="0" applyAlignment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263" fontId="2" fillId="0" borderId="0"/>
    <xf numFmtId="263" fontId="2" fillId="0" borderId="0"/>
    <xf numFmtId="263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222" fontId="56" fillId="0" borderId="0"/>
    <xf numFmtId="185" fontId="55" fillId="30" borderId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4" fontId="4" fillId="0" borderId="0" applyFont="0" applyFill="0" applyBorder="0" applyAlignment="0" applyProtection="0"/>
    <xf numFmtId="265" fontId="143" fillId="0" borderId="0">
      <protection locked="0"/>
    </xf>
    <xf numFmtId="0" fontId="2" fillId="0" borderId="0">
      <protection locked="0"/>
    </xf>
    <xf numFmtId="0" fontId="144" fillId="0" borderId="0">
      <protection locked="0"/>
    </xf>
    <xf numFmtId="0" fontId="2" fillId="0" borderId="0">
      <protection locked="0"/>
    </xf>
    <xf numFmtId="0" fontId="13" fillId="0" borderId="0">
      <protection locked="0"/>
    </xf>
    <xf numFmtId="265" fontId="143" fillId="0" borderId="0">
      <protection locked="0"/>
    </xf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56" fillId="0" borderId="0" applyFont="0" applyFill="0" applyBorder="0" applyAlignment="0" applyProtection="0"/>
    <xf numFmtId="0" fontId="94" fillId="0" borderId="0" applyFill="0" applyBorder="0" applyAlignment="0"/>
    <xf numFmtId="0" fontId="94" fillId="0" borderId="0" applyFill="0" applyBorder="0" applyAlignment="0"/>
    <xf numFmtId="0" fontId="94" fillId="0" borderId="0" applyFill="0" applyBorder="0" applyAlignment="0"/>
    <xf numFmtId="0" fontId="2" fillId="0" borderId="0" applyFill="0" applyBorder="0" applyAlignment="0"/>
    <xf numFmtId="0" fontId="94" fillId="0" borderId="0" applyFill="0" applyBorder="0" applyAlignment="0"/>
    <xf numFmtId="190" fontId="116" fillId="0" borderId="0"/>
    <xf numFmtId="222" fontId="105" fillId="94" borderId="31"/>
    <xf numFmtId="190" fontId="105" fillId="94" borderId="0"/>
    <xf numFmtId="222" fontId="105" fillId="94" borderId="0"/>
    <xf numFmtId="40" fontId="2" fillId="0" borderId="0"/>
    <xf numFmtId="3" fontId="145" fillId="0" borderId="0" applyFont="0" applyFill="0" applyBorder="0" applyAlignment="0" applyProtection="0"/>
    <xf numFmtId="185" fontId="2" fillId="107" borderId="6"/>
    <xf numFmtId="185" fontId="2" fillId="107" borderId="6"/>
    <xf numFmtId="185" fontId="2" fillId="107" borderId="6"/>
    <xf numFmtId="0" fontId="2" fillId="107" borderId="6"/>
    <xf numFmtId="185" fontId="2" fillId="107" borderId="6"/>
    <xf numFmtId="0" fontId="2" fillId="107" borderId="6"/>
    <xf numFmtId="185" fontId="2" fillId="107" borderId="6"/>
    <xf numFmtId="0" fontId="2" fillId="107" borderId="6"/>
    <xf numFmtId="185" fontId="2" fillId="107" borderId="6"/>
    <xf numFmtId="0" fontId="2" fillId="107" borderId="6"/>
    <xf numFmtId="0" fontId="2" fillId="107" borderId="6"/>
    <xf numFmtId="185" fontId="2" fillId="107" borderId="6"/>
    <xf numFmtId="0" fontId="2" fillId="107" borderId="6"/>
    <xf numFmtId="0" fontId="2" fillId="107" borderId="6"/>
    <xf numFmtId="0" fontId="2" fillId="107" borderId="6"/>
    <xf numFmtId="190" fontId="3" fillId="0" borderId="0" applyBorder="0"/>
    <xf numFmtId="185" fontId="53" fillId="0" borderId="0" applyNumberFormat="0" applyFill="0" applyBorder="0" applyAlignment="0" applyProtection="0"/>
    <xf numFmtId="207" fontId="146" fillId="0" borderId="0" applyNumberFormat="0" applyFill="0" applyBorder="0" applyAlignment="0" applyProtection="0">
      <alignment horizontal="left"/>
    </xf>
    <xf numFmtId="0" fontId="147" fillId="0" borderId="71" applyNumberFormat="0" applyFill="0" applyBorder="0" applyAlignment="0" applyProtection="0">
      <protection hidden="1"/>
    </xf>
    <xf numFmtId="266" fontId="2" fillId="0" borderId="0" applyNumberFormat="0" applyFill="0" applyBorder="0" applyAlignment="0" applyProtection="0">
      <alignment horizontal="left"/>
    </xf>
    <xf numFmtId="4" fontId="148" fillId="30" borderId="98" applyBorder="0" applyProtection="0"/>
    <xf numFmtId="4" fontId="148" fillId="30" borderId="98" applyBorder="0" applyProtection="0"/>
    <xf numFmtId="4" fontId="148" fillId="30" borderId="98" applyBorder="0" applyProtection="0"/>
    <xf numFmtId="4" fontId="148" fillId="30" borderId="98" applyBorder="0" applyProtection="0"/>
    <xf numFmtId="4" fontId="148" fillId="30" borderId="98" applyBorder="0" applyProtection="0"/>
    <xf numFmtId="4" fontId="148" fillId="30" borderId="98" applyBorder="0" applyProtection="0"/>
    <xf numFmtId="4" fontId="148" fillId="30" borderId="98" applyBorder="0" applyProtection="0"/>
    <xf numFmtId="4" fontId="148" fillId="30" borderId="98" applyBorder="0" applyProtection="0"/>
    <xf numFmtId="38" fontId="89" fillId="0" borderId="0"/>
    <xf numFmtId="191" fontId="87" fillId="0" borderId="0"/>
    <xf numFmtId="0" fontId="29" fillId="9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185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185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185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185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185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185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69" fillId="38" borderId="83" applyNumberFormat="0" applyAlignment="0" applyProtection="0"/>
    <xf numFmtId="0" fontId="69" fillId="38" borderId="83" applyNumberFormat="0" applyAlignment="0" applyProtection="0"/>
    <xf numFmtId="0" fontId="69" fillId="38" borderId="83" applyNumberFormat="0" applyAlignment="0" applyProtection="0"/>
    <xf numFmtId="0" fontId="69" fillId="38" borderId="83" applyNumberFormat="0" applyAlignment="0" applyProtection="0"/>
    <xf numFmtId="185" fontId="29" fillId="72" borderId="22" applyNumberFormat="0" applyAlignment="0" applyProtection="0"/>
    <xf numFmtId="185" fontId="29" fillId="72" borderId="22" applyNumberFormat="0" applyAlignment="0" applyProtection="0"/>
    <xf numFmtId="185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185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185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185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9" fillId="72" borderId="22" applyNumberFormat="0" applyAlignment="0" applyProtection="0"/>
    <xf numFmtId="0" fontId="2" fillId="0" borderId="99">
      <alignment vertical="center"/>
    </xf>
    <xf numFmtId="0" fontId="2" fillId="0" borderId="99">
      <alignment vertical="center"/>
    </xf>
    <xf numFmtId="0" fontId="2" fillId="0" borderId="99">
      <alignment vertical="center"/>
    </xf>
    <xf numFmtId="4" fontId="7" fillId="30" borderId="22" applyNumberFormat="0" applyProtection="0">
      <alignment vertical="center"/>
    </xf>
    <xf numFmtId="4" fontId="149" fillId="30" borderId="22" applyNumberFormat="0" applyProtection="0">
      <alignment vertical="center"/>
    </xf>
    <xf numFmtId="4" fontId="7" fillId="30" borderId="22" applyNumberFormat="0" applyProtection="0">
      <alignment horizontal="left" vertical="center" indent="1"/>
    </xf>
    <xf numFmtId="4" fontId="7" fillId="30" borderId="22" applyNumberFormat="0" applyProtection="0">
      <alignment horizontal="left" vertical="center" indent="1"/>
    </xf>
    <xf numFmtId="0" fontId="2" fillId="108" borderId="22" applyNumberFormat="0" applyProtection="0">
      <alignment horizontal="left" vertical="center" indent="1"/>
    </xf>
    <xf numFmtId="4" fontId="7" fillId="109" borderId="22" applyNumberFormat="0" applyProtection="0">
      <alignment horizontal="right" vertical="center"/>
    </xf>
    <xf numFmtId="4" fontId="7" fillId="110" borderId="22" applyNumberFormat="0" applyProtection="0">
      <alignment horizontal="right" vertical="center"/>
    </xf>
    <xf numFmtId="4" fontId="7" fillId="111" borderId="22" applyNumberFormat="0" applyProtection="0">
      <alignment horizontal="right" vertical="center"/>
    </xf>
    <xf numFmtId="4" fontId="7" fillId="112" borderId="22" applyNumberFormat="0" applyProtection="0">
      <alignment horizontal="right" vertical="center"/>
    </xf>
    <xf numFmtId="4" fontId="7" fillId="113" borderId="22" applyNumberFormat="0" applyProtection="0">
      <alignment horizontal="right" vertical="center"/>
    </xf>
    <xf numFmtId="4" fontId="7" fillId="114" borderId="22" applyNumberFormat="0" applyProtection="0">
      <alignment horizontal="right" vertical="center"/>
    </xf>
    <xf numFmtId="4" fontId="7" fillId="115" borderId="22" applyNumberFormat="0" applyProtection="0">
      <alignment horizontal="right" vertical="center"/>
    </xf>
    <xf numFmtId="4" fontId="7" fillId="116" borderId="22" applyNumberFormat="0" applyProtection="0">
      <alignment horizontal="right" vertical="center"/>
    </xf>
    <xf numFmtId="4" fontId="7" fillId="117" borderId="22" applyNumberFormat="0" applyProtection="0">
      <alignment horizontal="right" vertical="center"/>
    </xf>
    <xf numFmtId="4" fontId="150" fillId="118" borderId="22" applyNumberFormat="0" applyProtection="0">
      <alignment horizontal="left" vertical="center" indent="1"/>
    </xf>
    <xf numFmtId="4" fontId="7" fillId="119" borderId="100" applyNumberFormat="0" applyProtection="0">
      <alignment horizontal="left" vertical="center" indent="1"/>
    </xf>
    <xf numFmtId="4" fontId="151" fillId="120" borderId="0" applyNumberFormat="0" applyProtection="0">
      <alignment horizontal="left" vertical="center" indent="1"/>
    </xf>
    <xf numFmtId="0" fontId="2" fillId="108" borderId="22" applyNumberFormat="0" applyProtection="0">
      <alignment horizontal="left" vertical="center" indent="1"/>
    </xf>
    <xf numFmtId="4" fontId="7" fillId="119" borderId="22" applyNumberFormat="0" applyProtection="0">
      <alignment horizontal="left" vertical="center" indent="1"/>
    </xf>
    <xf numFmtId="4" fontId="7" fillId="121" borderId="22" applyNumberFormat="0" applyProtection="0">
      <alignment horizontal="left" vertical="center" indent="1"/>
    </xf>
    <xf numFmtId="0" fontId="2" fillId="121" borderId="22" applyNumberFormat="0" applyProtection="0">
      <alignment horizontal="left" vertical="center" indent="1"/>
    </xf>
    <xf numFmtId="0" fontId="2" fillId="121" borderId="22" applyNumberFormat="0" applyProtection="0">
      <alignment horizontal="left" vertical="center" indent="1"/>
    </xf>
    <xf numFmtId="0" fontId="2" fillId="122" borderId="22" applyNumberFormat="0" applyProtection="0">
      <alignment horizontal="left" vertical="center" indent="1"/>
    </xf>
    <xf numFmtId="0" fontId="2" fillId="122" borderId="22" applyNumberFormat="0" applyProtection="0">
      <alignment horizontal="left" vertical="center" indent="1"/>
    </xf>
    <xf numFmtId="0" fontId="2" fillId="4" borderId="22" applyNumberFormat="0" applyProtection="0">
      <alignment horizontal="left" vertical="center" indent="1"/>
    </xf>
    <xf numFmtId="0" fontId="2" fillId="4" borderId="22" applyNumberFormat="0" applyProtection="0">
      <alignment horizontal="left" vertical="center" indent="1"/>
    </xf>
    <xf numFmtId="0" fontId="2" fillId="108" borderId="22" applyNumberFormat="0" applyProtection="0">
      <alignment horizontal="left" vertical="center" indent="1"/>
    </xf>
    <xf numFmtId="0" fontId="2" fillId="108" borderId="22" applyNumberFormat="0" applyProtection="0">
      <alignment horizontal="left" vertical="center" indent="1"/>
    </xf>
    <xf numFmtId="4" fontId="7" fillId="94" borderId="22" applyNumberFormat="0" applyProtection="0">
      <alignment vertical="center"/>
    </xf>
    <xf numFmtId="4" fontId="149" fillId="94" borderId="22" applyNumberFormat="0" applyProtection="0">
      <alignment vertical="center"/>
    </xf>
    <xf numFmtId="4" fontId="7" fillId="94" borderId="22" applyNumberFormat="0" applyProtection="0">
      <alignment horizontal="left" vertical="center" indent="1"/>
    </xf>
    <xf numFmtId="4" fontId="7" fillId="94" borderId="22" applyNumberFormat="0" applyProtection="0">
      <alignment horizontal="left" vertical="center" indent="1"/>
    </xf>
    <xf numFmtId="4" fontId="7" fillId="119" borderId="22" applyNumberFormat="0" applyProtection="0">
      <alignment horizontal="right" vertical="center"/>
    </xf>
    <xf numFmtId="4" fontId="149" fillId="119" borderId="22" applyNumberFormat="0" applyProtection="0">
      <alignment horizontal="right" vertical="center"/>
    </xf>
    <xf numFmtId="0" fontId="2" fillId="108" borderId="22" applyNumberFormat="0" applyProtection="0">
      <alignment horizontal="left" vertical="center" indent="1"/>
    </xf>
    <xf numFmtId="0" fontId="2" fillId="108" borderId="22" applyNumberFormat="0" applyProtection="0">
      <alignment horizontal="left" vertical="center" indent="1"/>
    </xf>
    <xf numFmtId="0" fontId="152" fillId="0" borderId="0"/>
    <xf numFmtId="4" fontId="53" fillId="119" borderId="22" applyNumberFormat="0" applyProtection="0">
      <alignment horizontal="right" vertical="center"/>
    </xf>
    <xf numFmtId="0" fontId="26" fillId="123" borderId="0"/>
    <xf numFmtId="49" fontId="153" fillId="123" borderId="0"/>
    <xf numFmtId="49" fontId="154" fillId="123" borderId="101"/>
    <xf numFmtId="49" fontId="154" fillId="123" borderId="0"/>
    <xf numFmtId="0" fontId="26" fillId="5" borderId="101">
      <protection locked="0"/>
    </xf>
    <xf numFmtId="0" fontId="26" fillId="123" borderId="0"/>
    <xf numFmtId="0" fontId="155" fillId="104" borderId="0"/>
    <xf numFmtId="0" fontId="155" fillId="117" borderId="0"/>
    <xf numFmtId="0" fontId="155" fillId="112" borderId="0"/>
    <xf numFmtId="38" fontId="132" fillId="0" borderId="0" applyFont="0" applyFill="0" applyBorder="0" applyAlignment="0" applyProtection="0"/>
    <xf numFmtId="265" fontId="156" fillId="0" borderId="0">
      <protection locked="0"/>
    </xf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11" fillId="0" borderId="0" applyFont="0" applyFill="0" applyBorder="0" applyAlignment="0" applyProtection="0"/>
    <xf numFmtId="168" fontId="2" fillId="0" borderId="0" applyFont="0" applyFill="0" applyAlignment="0" applyProtection="0"/>
    <xf numFmtId="166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16" fillId="0" borderId="0" applyFont="0" applyFill="0" applyBorder="0" applyAlignment="0" applyProtection="0"/>
    <xf numFmtId="268" fontId="2" fillId="0" borderId="0" applyFont="0" applyFill="0" applyBorder="0" applyAlignment="0" applyProtection="0"/>
    <xf numFmtId="43" fontId="157" fillId="0" borderId="0" applyFont="0" applyFill="0" applyBorder="0" applyAlignment="0" applyProtection="0"/>
    <xf numFmtId="166" fontId="157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200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188" fontId="11" fillId="0" borderId="0" applyFont="0" applyFill="0" applyBorder="0" applyAlignment="0" applyProtection="0"/>
    <xf numFmtId="217" fontId="16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21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184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21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67" fontId="11" fillId="0" borderId="0" applyFont="0" applyFill="0" applyBorder="0" applyAlignment="0" applyProtection="0"/>
    <xf numFmtId="267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69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70" fontId="11" fillId="0" borderId="0" applyFont="0" applyFill="0" applyBorder="0" applyAlignment="0" applyProtection="0"/>
    <xf numFmtId="270" fontId="11" fillId="0" borderId="0" applyFont="0" applyFill="0" applyBorder="0" applyAlignment="0" applyProtection="0"/>
    <xf numFmtId="270" fontId="1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5" fontId="134" fillId="1" borderId="0" applyNumberFormat="0" applyFont="0" applyBorder="0" applyAlignment="0" applyProtection="0"/>
    <xf numFmtId="2" fontId="13" fillId="0" borderId="102"/>
    <xf numFmtId="2" fontId="13" fillId="0" borderId="102"/>
    <xf numFmtId="2" fontId="13" fillId="0" borderId="102"/>
    <xf numFmtId="2" fontId="13" fillId="0" borderId="102"/>
    <xf numFmtId="185" fontId="2" fillId="0" borderId="0"/>
    <xf numFmtId="185" fontId="2" fillId="0" borderId="0"/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85" fontId="9" fillId="0" borderId="0" applyNumberFormat="0" applyFill="0" applyBorder="0" applyAlignment="0" applyProtection="0"/>
    <xf numFmtId="185" fontId="159" fillId="0" borderId="0" applyNumberFormat="0" applyFill="0" applyBorder="0" applyAlignment="0" applyProtection="0"/>
    <xf numFmtId="185" fontId="9" fillId="0" borderId="0" applyNumberFormat="0" applyFill="0" applyBorder="0" applyProtection="0">
      <alignment horizontal="center"/>
    </xf>
    <xf numFmtId="185" fontId="159" fillId="0" borderId="0" applyNumberFormat="0" applyFill="0" applyBorder="0" applyProtection="0">
      <alignment horizontal="center"/>
    </xf>
    <xf numFmtId="185" fontId="159" fillId="124" borderId="0" applyNumberFormat="0" applyBorder="0" applyAlignment="0" applyProtection="0"/>
    <xf numFmtId="185" fontId="159" fillId="0" borderId="0" applyNumberFormat="0" applyFill="0" applyBorder="0" applyAlignment="0" applyProtection="0"/>
    <xf numFmtId="185" fontId="160" fillId="0" borderId="0" applyNumberFormat="0" applyFill="0" applyBorder="0" applyAlignment="0" applyProtection="0"/>
    <xf numFmtId="185" fontId="148" fillId="121" borderId="0" applyNumberFormat="0" applyBorder="0" applyAlignment="0" applyProtection="0"/>
    <xf numFmtId="185" fontId="161" fillId="0" borderId="0" applyNumberFormat="0" applyFill="0" applyBorder="0" applyAlignment="0" applyProtection="0"/>
    <xf numFmtId="185" fontId="162" fillId="125" borderId="0" applyNumberFormat="0" applyBorder="0" applyAlignment="0" applyProtection="0"/>
    <xf numFmtId="185" fontId="159" fillId="111" borderId="0" applyNumberFormat="0" applyBorder="0" applyAlignment="0" applyProtection="0"/>
    <xf numFmtId="185" fontId="3" fillId="0" borderId="103" applyNumberFormat="0" applyFill="0" applyProtection="0">
      <alignment wrapText="1"/>
    </xf>
    <xf numFmtId="0" fontId="3" fillId="0" borderId="103" applyNumberFormat="0" applyFill="0" applyProtection="0">
      <alignment wrapText="1"/>
    </xf>
    <xf numFmtId="185" fontId="13" fillId="0" borderId="0" applyNumberFormat="0" applyFill="0" applyBorder="0" applyProtection="0">
      <alignment wrapText="1"/>
    </xf>
    <xf numFmtId="185" fontId="3" fillId="0" borderId="103" applyNumberFormat="0" applyFill="0" applyProtection="0">
      <alignment horizontal="center" wrapText="1"/>
    </xf>
    <xf numFmtId="0" fontId="3" fillId="0" borderId="103" applyNumberFormat="0" applyFill="0" applyProtection="0">
      <alignment horizontal="center" wrapText="1"/>
    </xf>
    <xf numFmtId="275" fontId="3" fillId="0" borderId="0" applyFill="0" applyBorder="0" applyProtection="0">
      <alignment horizontal="center" wrapText="1"/>
    </xf>
    <xf numFmtId="185" fontId="15" fillId="0" borderId="0" applyNumberFormat="0" applyFill="0" applyBorder="0" applyProtection="0">
      <alignment horizontal="justify" wrapText="1"/>
    </xf>
    <xf numFmtId="185" fontId="163" fillId="5" borderId="104" applyNumberFormat="0" applyProtection="0">
      <alignment horizontal="right" vertical="center"/>
    </xf>
    <xf numFmtId="185" fontId="163" fillId="5" borderId="104" applyNumberFormat="0" applyProtection="0">
      <alignment horizontal="right" vertical="center"/>
    </xf>
    <xf numFmtId="185" fontId="164" fillId="5" borderId="0" applyNumberFormat="0" applyProtection="0">
      <alignment horizontal="right" vertical="center" wrapText="1"/>
    </xf>
    <xf numFmtId="185" fontId="165" fillId="5" borderId="0" applyNumberFormat="0" applyProtection="0">
      <alignment horizontal="left" vertical="center"/>
    </xf>
    <xf numFmtId="185" fontId="166" fillId="5" borderId="0" applyNumberFormat="0" applyProtection="0">
      <alignment horizontal="left" vertical="center"/>
    </xf>
    <xf numFmtId="276" fontId="165" fillId="5" borderId="0" applyProtection="0">
      <alignment horizontal="right" vertical="center"/>
    </xf>
    <xf numFmtId="185" fontId="167" fillId="5" borderId="0" applyNumberFormat="0" applyProtection="0">
      <alignment horizontal="left" vertical="center"/>
    </xf>
    <xf numFmtId="185" fontId="168" fillId="5" borderId="0" applyNumberFormat="0" applyProtection="0">
      <alignment horizontal="center" vertical="center"/>
    </xf>
    <xf numFmtId="4" fontId="149" fillId="5" borderId="0" applyProtection="0">
      <alignment horizontal="center" vertical="center"/>
    </xf>
    <xf numFmtId="185" fontId="169" fillId="126" borderId="0" applyNumberFormat="0" applyProtection="0">
      <alignment horizontal="center" vertical="center"/>
    </xf>
    <xf numFmtId="4" fontId="53" fillId="126" borderId="0" applyProtection="0">
      <alignment horizontal="center" vertical="center"/>
    </xf>
    <xf numFmtId="185" fontId="158" fillId="5" borderId="0" applyNumberFormat="0" applyProtection="0">
      <alignment horizontal="center" vertical="center"/>
    </xf>
    <xf numFmtId="4" fontId="170" fillId="5" borderId="0" applyProtection="0">
      <alignment horizontal="center" vertical="center"/>
    </xf>
    <xf numFmtId="185" fontId="171" fillId="125" borderId="0" applyNumberFormat="0" applyProtection="0">
      <alignment horizontal="center" vertical="center"/>
    </xf>
    <xf numFmtId="276" fontId="172" fillId="5" borderId="105" applyProtection="0">
      <alignment horizontal="right" vertical="center"/>
    </xf>
    <xf numFmtId="185" fontId="173" fillId="5" borderId="0" applyNumberFormat="0" applyProtection="0">
      <alignment horizontal="left" vertical="center"/>
    </xf>
    <xf numFmtId="276" fontId="172" fillId="5" borderId="0" applyProtection="0">
      <alignment horizontal="right" vertical="center"/>
    </xf>
    <xf numFmtId="185" fontId="174" fillId="5" borderId="0" applyNumberFormat="0" applyProtection="0">
      <alignment horizontal="left" vertical="center"/>
    </xf>
    <xf numFmtId="185" fontId="175" fillId="5" borderId="0" applyNumberFormat="0" applyProtection="0">
      <alignment horizontal="left" vertical="center"/>
    </xf>
    <xf numFmtId="276" fontId="165" fillId="5" borderId="0" applyProtection="0">
      <alignment horizontal="right" vertical="center"/>
    </xf>
    <xf numFmtId="276" fontId="165" fillId="5" borderId="106" applyProtection="0">
      <alignment horizontal="left" vertical="center"/>
    </xf>
    <xf numFmtId="185" fontId="176" fillId="5" borderId="0" applyNumberFormat="0" applyProtection="0">
      <alignment horizontal="lef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276" fontId="165" fillId="5" borderId="107" applyProtection="0">
      <alignment horizontal="right" vertical="center"/>
    </xf>
    <xf numFmtId="185" fontId="177" fillId="5" borderId="0" applyNumberFormat="0" applyProtection="0">
      <alignment horizontal="left" vertical="center"/>
    </xf>
    <xf numFmtId="185" fontId="178" fillId="126" borderId="0" applyNumberFormat="0" applyProtection="0">
      <alignment horizontal="center" vertical="center" wrapText="1"/>
    </xf>
    <xf numFmtId="4" fontId="179" fillId="126" borderId="0" applyProtection="0">
      <alignment horizontal="center" vertical="center"/>
    </xf>
    <xf numFmtId="185" fontId="180" fillId="5" borderId="0" applyNumberFormat="0" applyProtection="0">
      <alignment horizontal="center" vertical="center" wrapText="1"/>
    </xf>
    <xf numFmtId="185" fontId="150" fillId="5" borderId="0" applyNumberFormat="0" applyProtection="0">
      <alignment horizontal="center" vertical="center" wrapText="1"/>
    </xf>
    <xf numFmtId="185" fontId="181" fillId="125" borderId="0" applyNumberFormat="0" applyProtection="0">
      <alignment horizontal="center" vertical="center" wrapText="1"/>
    </xf>
    <xf numFmtId="185" fontId="182" fillId="5" borderId="0" applyNumberFormat="0" applyProtection="0">
      <alignment horizontal="center" vertical="center" wrapText="1"/>
    </xf>
    <xf numFmtId="185" fontId="150" fillId="111" borderId="0" applyNumberFormat="0" applyProtection="0">
      <alignment horizontal="center" vertical="center" wrapText="1"/>
    </xf>
    <xf numFmtId="185" fontId="178" fillId="126" borderId="0" applyNumberFormat="0" applyProtection="0">
      <alignment horizontal="center" vertical="center" wrapText="1"/>
    </xf>
    <xf numFmtId="4" fontId="179" fillId="126" borderId="0" applyProtection="0">
      <alignment horizontal="center" vertical="top" wrapText="1"/>
    </xf>
    <xf numFmtId="185" fontId="180" fillId="5" borderId="0" applyNumberFormat="0" applyProtection="0">
      <alignment horizontal="center" vertical="center" wrapText="1"/>
    </xf>
    <xf numFmtId="4" fontId="183" fillId="5" borderId="0" applyProtection="0">
      <alignment horizontal="center" vertical="top" wrapText="1"/>
    </xf>
    <xf numFmtId="185" fontId="181" fillId="125" borderId="0" applyNumberFormat="0" applyProtection="0">
      <alignment horizontal="center" vertical="center" wrapText="1"/>
    </xf>
    <xf numFmtId="4" fontId="184" fillId="125" borderId="0" applyProtection="0">
      <alignment horizontal="center" vertical="top" wrapText="1"/>
    </xf>
    <xf numFmtId="185" fontId="150" fillId="111" borderId="0" applyNumberFormat="0" applyProtection="0">
      <alignment horizontal="center" vertical="center" wrapText="1"/>
    </xf>
    <xf numFmtId="4" fontId="46" fillId="111" borderId="0" applyProtection="0">
      <alignment horizontal="center" vertical="top" wrapText="1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17" fontId="158" fillId="5" borderId="0" applyProtection="0">
      <alignment horizontal="center" vertical="center"/>
    </xf>
    <xf numFmtId="40" fontId="185" fillId="0" borderId="0" applyBorder="0">
      <alignment horizontal="right"/>
    </xf>
    <xf numFmtId="166" fontId="5" fillId="0" borderId="0" applyBorder="0">
      <alignment horizontal="left"/>
    </xf>
    <xf numFmtId="185" fontId="6" fillId="0" borderId="0" applyFill="0" applyBorder="0" applyProtection="0">
      <alignment horizontal="center" vertical="center"/>
    </xf>
    <xf numFmtId="185" fontId="2" fillId="0" borderId="0" applyBorder="0" applyProtection="0">
      <alignment vertical="center"/>
    </xf>
    <xf numFmtId="217" fontId="2" fillId="0" borderId="17" applyBorder="0" applyProtection="0">
      <alignment horizontal="right" vertical="center"/>
    </xf>
    <xf numFmtId="217" fontId="2" fillId="0" borderId="17" applyBorder="0" applyProtection="0">
      <alignment horizontal="right" vertical="center"/>
    </xf>
    <xf numFmtId="217" fontId="2" fillId="0" borderId="17" applyBorder="0" applyProtection="0">
      <alignment horizontal="right" vertical="center"/>
    </xf>
    <xf numFmtId="0" fontId="186" fillId="127" borderId="0" applyBorder="0" applyProtection="0">
      <alignment horizontal="centerContinuous" vertical="center"/>
    </xf>
    <xf numFmtId="0" fontId="186" fillId="125" borderId="17" applyBorder="0" applyProtection="0">
      <alignment horizontal="centerContinuous" vertical="center"/>
    </xf>
    <xf numFmtId="0" fontId="187" fillId="0" borderId="0"/>
    <xf numFmtId="185" fontId="3" fillId="0" borderId="0" applyBorder="0" applyProtection="0">
      <alignment horizontal="left"/>
    </xf>
    <xf numFmtId="0" fontId="138" fillId="0" borderId="0"/>
    <xf numFmtId="185" fontId="13" fillId="0" borderId="0" applyFill="0" applyBorder="0" applyProtection="0">
      <alignment horizontal="left"/>
    </xf>
    <xf numFmtId="185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185" fontId="4" fillId="0" borderId="31" applyFill="0" applyBorder="0" applyProtection="0">
      <alignment horizontal="left" vertical="top"/>
    </xf>
    <xf numFmtId="0" fontId="4" fillId="0" borderId="31" applyFill="0" applyBorder="0" applyProtection="0">
      <alignment horizontal="left" vertical="top"/>
    </xf>
    <xf numFmtId="0" fontId="77" fillId="0" borderId="0">
      <alignment horizontal="centerContinuous"/>
    </xf>
    <xf numFmtId="40" fontId="2" fillId="0" borderId="0">
      <alignment horizontal="left"/>
      <protection locked="0"/>
    </xf>
    <xf numFmtId="0" fontId="188" fillId="0" borderId="0"/>
    <xf numFmtId="0" fontId="189" fillId="0" borderId="0"/>
    <xf numFmtId="49" fontId="104" fillId="0" borderId="0" applyFill="0" applyBorder="0" applyAlignment="0"/>
    <xf numFmtId="0" fontId="2" fillId="0" borderId="0" applyFill="0" applyBorder="0" applyAlignment="0"/>
    <xf numFmtId="194" fontId="5" fillId="0" borderId="0" applyFill="0" applyBorder="0" applyAlignment="0"/>
    <xf numFmtId="3" fontId="89" fillId="0" borderId="71" applyFill="0">
      <alignment horizontal="right" vertical="center"/>
    </xf>
    <xf numFmtId="3" fontId="89" fillId="0" borderId="71" applyFill="0">
      <alignment horizontal="right" vertical="center"/>
    </xf>
    <xf numFmtId="18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5" fontId="31" fillId="0" borderId="0" applyNumberFormat="0" applyFill="0" applyBorder="0" applyAlignment="0" applyProtection="0"/>
    <xf numFmtId="185" fontId="31" fillId="0" borderId="0" applyNumberFormat="0" applyFill="0" applyBorder="0" applyAlignment="0" applyProtection="0"/>
    <xf numFmtId="185" fontId="31" fillId="0" borderId="0" applyNumberFormat="0" applyFill="0" applyBorder="0" applyAlignment="0" applyProtection="0"/>
    <xf numFmtId="185" fontId="31" fillId="0" borderId="0" applyNumberFormat="0" applyFill="0" applyBorder="0" applyAlignment="0" applyProtection="0"/>
    <xf numFmtId="185" fontId="31" fillId="0" borderId="0" applyNumberFormat="0" applyFill="0" applyBorder="0" applyAlignment="0" applyProtection="0"/>
    <xf numFmtId="185" fontId="3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3" fontId="190" fillId="0" borderId="108" applyBorder="0" applyAlignment="0">
      <alignment horizontal="center" vertical="center"/>
    </xf>
    <xf numFmtId="207" fontId="191" fillId="0" borderId="0" applyFill="0" applyBorder="0" applyAlignment="0" applyProtection="0">
      <alignment horizontal="right"/>
    </xf>
    <xf numFmtId="185" fontId="78" fillId="0" borderId="0" applyNumberFormat="0" applyFill="0" applyBorder="0" applyAlignment="0" applyProtection="0"/>
    <xf numFmtId="37" fontId="55" fillId="0" borderId="0" applyNumberFormat="0" applyFill="0" applyBorder="0" applyAlignment="0" applyProtection="0"/>
    <xf numFmtId="37" fontId="192" fillId="0" borderId="0" applyNumberFormat="0" applyFill="0" applyBorder="0" applyAlignment="0" applyProtection="0"/>
    <xf numFmtId="185" fontId="193" fillId="0" borderId="0">
      <alignment vertical="center"/>
    </xf>
    <xf numFmtId="0" fontId="194" fillId="0" borderId="109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185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185" fontId="32" fillId="0" borderId="23" applyNumberFormat="0" applyFill="0" applyAlignment="0" applyProtection="0"/>
    <xf numFmtId="0" fontId="32" fillId="0" borderId="23" applyNumberFormat="0" applyFill="0" applyAlignment="0" applyProtection="0"/>
    <xf numFmtId="185" fontId="32" fillId="0" borderId="23" applyNumberFormat="0" applyFill="0" applyAlignment="0" applyProtection="0"/>
    <xf numFmtId="0" fontId="32" fillId="0" borderId="23" applyNumberFormat="0" applyFill="0" applyAlignment="0" applyProtection="0"/>
    <xf numFmtId="185" fontId="32" fillId="0" borderId="23" applyNumberFormat="0" applyFill="0" applyAlignment="0" applyProtection="0"/>
    <xf numFmtId="0" fontId="32" fillId="0" borderId="23" applyNumberFormat="0" applyFill="0" applyAlignment="0" applyProtection="0"/>
    <xf numFmtId="185" fontId="32" fillId="0" borderId="23" applyNumberFormat="0" applyFill="0" applyAlignment="0" applyProtection="0"/>
    <xf numFmtId="0" fontId="32" fillId="0" borderId="23" applyNumberFormat="0" applyFill="0" applyAlignment="0" applyProtection="0"/>
    <xf numFmtId="185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63" fillId="0" borderId="79" applyNumberFormat="0" applyFill="0" applyAlignment="0" applyProtection="0"/>
    <xf numFmtId="0" fontId="63" fillId="0" borderId="79" applyNumberFormat="0" applyFill="0" applyAlignment="0" applyProtection="0"/>
    <xf numFmtId="0" fontId="63" fillId="0" borderId="79" applyNumberFormat="0" applyFill="0" applyAlignment="0" applyProtection="0"/>
    <xf numFmtId="0" fontId="63" fillId="0" borderId="7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110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185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185" fontId="120" fillId="0" borderId="25" applyNumberFormat="0" applyFill="0" applyAlignment="0" applyProtection="0"/>
    <xf numFmtId="0" fontId="120" fillId="0" borderId="25" applyNumberFormat="0" applyFill="0" applyAlignment="0" applyProtection="0"/>
    <xf numFmtId="185" fontId="120" fillId="0" borderId="25" applyNumberFormat="0" applyFill="0" applyAlignment="0" applyProtection="0"/>
    <xf numFmtId="0" fontId="120" fillId="0" borderId="25" applyNumberFormat="0" applyFill="0" applyAlignment="0" applyProtection="0"/>
    <xf numFmtId="185" fontId="120" fillId="0" borderId="25" applyNumberFormat="0" applyFill="0" applyAlignment="0" applyProtection="0"/>
    <xf numFmtId="0" fontId="120" fillId="0" borderId="25" applyNumberFormat="0" applyFill="0" applyAlignment="0" applyProtection="0"/>
    <xf numFmtId="185" fontId="120" fillId="0" borderId="25" applyNumberFormat="0" applyFill="0" applyAlignment="0" applyProtection="0"/>
    <xf numFmtId="0" fontId="120" fillId="0" borderId="25" applyNumberFormat="0" applyFill="0" applyAlignment="0" applyProtection="0"/>
    <xf numFmtId="185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64" fillId="0" borderId="80" applyNumberFormat="0" applyFill="0" applyAlignment="0" applyProtection="0"/>
    <xf numFmtId="0" fontId="64" fillId="0" borderId="80" applyNumberFormat="0" applyFill="0" applyAlignment="0" applyProtection="0"/>
    <xf numFmtId="0" fontId="64" fillId="0" borderId="80" applyNumberFormat="0" applyFill="0" applyAlignment="0" applyProtection="0"/>
    <xf numFmtId="0" fontId="64" fillId="0" borderId="80" applyNumberFormat="0" applyFill="0" applyAlignment="0" applyProtection="0"/>
    <xf numFmtId="0" fontId="197" fillId="0" borderId="111" applyNumberFormat="0" applyFill="0" applyAlignment="0" applyProtection="0"/>
    <xf numFmtId="185" fontId="106" fillId="0" borderId="112" applyNumberFormat="0" applyFill="0" applyAlignment="0" applyProtection="0"/>
    <xf numFmtId="185" fontId="106" fillId="0" borderId="112" applyNumberFormat="0" applyFill="0" applyAlignment="0" applyProtection="0"/>
    <xf numFmtId="185" fontId="106" fillId="0" borderId="112" applyNumberFormat="0" applyFill="0" applyAlignment="0" applyProtection="0"/>
    <xf numFmtId="185" fontId="106" fillId="0" borderId="112" applyNumberFormat="0" applyFill="0" applyAlignment="0" applyProtection="0"/>
    <xf numFmtId="185" fontId="106" fillId="0" borderId="112" applyNumberFormat="0" applyFill="0" applyAlignment="0" applyProtection="0"/>
    <xf numFmtId="185" fontId="106" fillId="0" borderId="112" applyNumberFormat="0" applyFill="0" applyAlignment="0" applyProtection="0"/>
    <xf numFmtId="0" fontId="65" fillId="0" borderId="81" applyNumberFormat="0" applyFill="0" applyAlignment="0" applyProtection="0"/>
    <xf numFmtId="0" fontId="65" fillId="0" borderId="81" applyNumberFormat="0" applyFill="0" applyAlignment="0" applyProtection="0"/>
    <xf numFmtId="0" fontId="65" fillId="0" borderId="81" applyNumberFormat="0" applyFill="0" applyAlignment="0" applyProtection="0"/>
    <xf numFmtId="0" fontId="65" fillId="0" borderId="81" applyNumberFormat="0" applyFill="0" applyAlignment="0" applyProtection="0"/>
    <xf numFmtId="0" fontId="197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5" fontId="193" fillId="0" borderId="0">
      <alignment vertical="center"/>
    </xf>
    <xf numFmtId="265" fontId="198" fillId="0" borderId="0">
      <protection locked="0"/>
    </xf>
    <xf numFmtId="265" fontId="198" fillId="0" borderId="0">
      <protection locked="0"/>
    </xf>
    <xf numFmtId="277" fontId="199" fillId="0" borderId="0"/>
    <xf numFmtId="0" fontId="89" fillId="72" borderId="71"/>
    <xf numFmtId="0" fontId="37" fillId="0" borderId="113" applyNumberFormat="0" applyFill="0" applyAlignment="0" applyProtection="0"/>
    <xf numFmtId="0" fontId="37" fillId="0" borderId="114" applyNumberFormat="0" applyFill="0" applyAlignment="0" applyProtection="0"/>
    <xf numFmtId="0" fontId="37" fillId="0" borderId="114" applyNumberFormat="0" applyFill="0" applyAlignment="0" applyProtection="0"/>
    <xf numFmtId="185" fontId="37" fillId="0" borderId="114" applyNumberFormat="0" applyFill="0" applyAlignment="0" applyProtection="0"/>
    <xf numFmtId="0" fontId="37" fillId="0" borderId="114" applyNumberFormat="0" applyFill="0" applyAlignment="0" applyProtection="0"/>
    <xf numFmtId="185" fontId="37" fillId="0" borderId="114" applyNumberFormat="0" applyFill="0" applyAlignment="0" applyProtection="0"/>
    <xf numFmtId="0" fontId="37" fillId="0" borderId="114" applyNumberFormat="0" applyFill="0" applyAlignment="0" applyProtection="0"/>
    <xf numFmtId="0" fontId="37" fillId="0" borderId="114" applyNumberFormat="0" applyFill="0" applyAlignment="0" applyProtection="0"/>
    <xf numFmtId="0" fontId="37" fillId="0" borderId="114" applyNumberFormat="0" applyFill="0" applyAlignment="0" applyProtection="0"/>
    <xf numFmtId="185" fontId="37" fillId="0" borderId="114" applyNumberFormat="0" applyFill="0" applyAlignment="0" applyProtection="0"/>
    <xf numFmtId="0" fontId="37" fillId="0" borderId="114" applyNumberFormat="0" applyFill="0" applyAlignment="0" applyProtection="0"/>
    <xf numFmtId="185" fontId="37" fillId="0" borderId="114" applyNumberFormat="0" applyFill="0" applyAlignment="0" applyProtection="0"/>
    <xf numFmtId="0" fontId="37" fillId="0" borderId="114" applyNumberFormat="0" applyFill="0" applyAlignment="0" applyProtection="0"/>
    <xf numFmtId="0" fontId="37" fillId="0" borderId="114" applyNumberFormat="0" applyFill="0" applyAlignment="0" applyProtection="0"/>
    <xf numFmtId="0" fontId="37" fillId="0" borderId="114" applyNumberFormat="0" applyFill="0" applyAlignment="0" applyProtection="0"/>
    <xf numFmtId="185" fontId="37" fillId="0" borderId="114" applyNumberFormat="0" applyFill="0" applyAlignment="0" applyProtection="0"/>
    <xf numFmtId="0" fontId="37" fillId="0" borderId="114" applyNumberFormat="0" applyFill="0" applyAlignment="0" applyProtection="0"/>
    <xf numFmtId="185" fontId="37" fillId="0" borderId="114" applyNumberFormat="0" applyFill="0" applyAlignment="0" applyProtection="0"/>
    <xf numFmtId="0" fontId="37" fillId="0" borderId="114" applyNumberFormat="0" applyFill="0" applyAlignment="0" applyProtection="0"/>
    <xf numFmtId="0" fontId="37" fillId="0" borderId="114" applyNumberFormat="0" applyFill="0" applyAlignment="0" applyProtection="0"/>
    <xf numFmtId="0" fontId="37" fillId="0" borderId="114" applyNumberFormat="0" applyFill="0" applyAlignment="0" applyProtection="0"/>
    <xf numFmtId="0" fontId="1" fillId="0" borderId="86" applyNumberFormat="0" applyFill="0" applyAlignment="0" applyProtection="0"/>
    <xf numFmtId="0" fontId="1" fillId="0" borderId="86" applyNumberFormat="0" applyFill="0" applyAlignment="0" applyProtection="0"/>
    <xf numFmtId="0" fontId="1" fillId="0" borderId="86" applyNumberFormat="0" applyFill="0" applyAlignment="0" applyProtection="0"/>
    <xf numFmtId="0" fontId="1" fillId="0" borderId="86" applyNumberFormat="0" applyFill="0" applyAlignment="0" applyProtection="0"/>
    <xf numFmtId="185" fontId="99" fillId="0" borderId="115"/>
    <xf numFmtId="0" fontId="200" fillId="0" borderId="0">
      <alignment horizontal="fill"/>
    </xf>
    <xf numFmtId="4" fontId="201" fillId="0" borderId="0">
      <protection locked="0"/>
    </xf>
    <xf numFmtId="278" fontId="2" fillId="0" borderId="0" applyFont="0" applyFill="0" applyBorder="0" applyAlignment="0" applyProtection="0"/>
    <xf numFmtId="27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ont="0" applyFill="0" applyBorder="0" applyAlignment="0" applyProtection="0"/>
    <xf numFmtId="280" fontId="89" fillId="0" borderId="0" applyFont="0" applyFill="0" applyBorder="0" applyAlignment="0" applyProtection="0"/>
    <xf numFmtId="281" fontId="89" fillId="0" borderId="0" applyFont="0" applyFill="0" applyBorder="0" applyAlignment="0" applyProtection="0"/>
    <xf numFmtId="185" fontId="202" fillId="0" borderId="0" applyNumberFormat="0" applyFont="0" applyFill="0" applyBorder="0" applyProtection="0">
      <alignment horizontal="center" vertical="center" wrapText="1"/>
    </xf>
    <xf numFmtId="1" fontId="203" fillId="0" borderId="0">
      <alignment horizontal="center"/>
    </xf>
    <xf numFmtId="282" fontId="2" fillId="0" borderId="17" applyBorder="0" applyProtection="0">
      <alignment horizontal="right"/>
    </xf>
    <xf numFmtId="282" fontId="2" fillId="0" borderId="17" applyBorder="0" applyProtection="0">
      <alignment horizontal="right"/>
    </xf>
    <xf numFmtId="1" fontId="204" fillId="0" borderId="71">
      <alignment horizontal="center"/>
    </xf>
    <xf numFmtId="1" fontId="205" fillId="0" borderId="0">
      <alignment horizontal="centerContinuous"/>
    </xf>
    <xf numFmtId="283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5" fontId="2" fillId="0" borderId="0" applyFont="0" applyFill="0" applyBorder="0" applyAlignment="0" applyProtection="0"/>
    <xf numFmtId="0" fontId="5" fillId="0" borderId="0" applyNumberFormat="0" applyBorder="0" applyAlignment="0" applyProtection="0"/>
  </cellStyleXfs>
  <cellXfs count="409">
    <xf numFmtId="0" fontId="0" fillId="0" borderId="0" xfId="0"/>
    <xf numFmtId="49" fontId="4" fillId="0" borderId="3" xfId="2" applyNumberFormat="1" applyFont="1" applyBorder="1" applyAlignment="1">
      <alignment vertical="top"/>
    </xf>
    <xf numFmtId="166" fontId="4" fillId="0" borderId="0" xfId="1" applyFont="1" applyBorder="1" applyAlignment="1"/>
    <xf numFmtId="0" fontId="3" fillId="3" borderId="6" xfId="2" applyFont="1" applyFill="1" applyBorder="1" applyAlignment="1">
      <alignment horizontal="left" vertical="center"/>
    </xf>
    <xf numFmtId="0" fontId="3" fillId="3" borderId="6" xfId="2" applyFont="1" applyFill="1" applyBorder="1" applyAlignment="1">
      <alignment horizontal="center" vertical="center"/>
    </xf>
    <xf numFmtId="4" fontId="3" fillId="0" borderId="6" xfId="3" applyNumberFormat="1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" fontId="4" fillId="0" borderId="6" xfId="3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4" fontId="3" fillId="0" borderId="6" xfId="3" applyNumberFormat="1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4" fillId="0" borderId="6" xfId="2" applyFont="1" applyFill="1" applyBorder="1" applyAlignment="1">
      <alignment horizontal="left" vertical="center"/>
    </xf>
    <xf numFmtId="4" fontId="4" fillId="0" borderId="7" xfId="2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8"/>
    <xf numFmtId="0" fontId="13" fillId="6" borderId="34" xfId="8" applyFont="1" applyFill="1" applyBorder="1" applyAlignment="1" applyProtection="1">
      <alignment horizontal="center" wrapText="1"/>
      <protection locked="0"/>
    </xf>
    <xf numFmtId="0" fontId="13" fillId="6" borderId="35" xfId="8" applyFont="1" applyFill="1" applyBorder="1" applyAlignment="1" applyProtection="1">
      <alignment horizontal="center" wrapText="1"/>
      <protection locked="0"/>
    </xf>
    <xf numFmtId="0" fontId="13" fillId="6" borderId="35" xfId="8" quotePrefix="1" applyFont="1" applyFill="1" applyBorder="1" applyAlignment="1" applyProtection="1">
      <alignment horizontal="center" wrapText="1"/>
      <protection locked="0"/>
    </xf>
    <xf numFmtId="0" fontId="13" fillId="6" borderId="36" xfId="8" quotePrefix="1" applyFont="1" applyFill="1" applyBorder="1" applyAlignment="1" applyProtection="1">
      <alignment horizontal="center" wrapText="1"/>
      <protection locked="0"/>
    </xf>
    <xf numFmtId="0" fontId="2" fillId="0" borderId="0" xfId="8" applyAlignment="1" applyProtection="1">
      <alignment wrapText="1"/>
      <protection locked="0"/>
    </xf>
    <xf numFmtId="0" fontId="13" fillId="6" borderId="37" xfId="8" applyFont="1" applyFill="1" applyBorder="1" applyAlignment="1" applyProtection="1">
      <alignment horizontal="center" wrapText="1"/>
      <protection locked="0"/>
    </xf>
    <xf numFmtId="0" fontId="13" fillId="6" borderId="16" xfId="8" applyFont="1" applyFill="1" applyBorder="1" applyAlignment="1" applyProtection="1">
      <alignment horizontal="center" wrapText="1"/>
      <protection locked="0"/>
    </xf>
    <xf numFmtId="0" fontId="13" fillId="6" borderId="38" xfId="8" applyFont="1" applyFill="1" applyBorder="1" applyAlignment="1" applyProtection="1">
      <alignment horizontal="center" wrapText="1"/>
      <protection locked="0"/>
    </xf>
    <xf numFmtId="0" fontId="2" fillId="28" borderId="39" xfId="8" applyFont="1" applyFill="1" applyBorder="1" applyAlignment="1" applyProtection="1">
      <alignment horizontal="center"/>
      <protection locked="0"/>
    </xf>
    <xf numFmtId="2" fontId="2" fillId="28" borderId="40" xfId="8" applyNumberFormat="1" applyFont="1" applyFill="1" applyBorder="1" applyAlignment="1" applyProtection="1">
      <alignment horizontal="center"/>
      <protection locked="0"/>
    </xf>
    <xf numFmtId="0" fontId="2" fillId="28" borderId="0" xfId="8" applyFont="1" applyFill="1" applyProtection="1">
      <protection locked="0"/>
    </xf>
    <xf numFmtId="0" fontId="2" fillId="28" borderId="41" xfId="8" applyFont="1" applyFill="1" applyBorder="1" applyAlignment="1" applyProtection="1">
      <alignment horizontal="center"/>
      <protection locked="0"/>
    </xf>
    <xf numFmtId="2" fontId="2" fillId="28" borderId="42" xfId="8" applyNumberFormat="1" applyFont="1" applyFill="1" applyBorder="1" applyAlignment="1" applyProtection="1">
      <alignment horizontal="center"/>
      <protection locked="0"/>
    </xf>
    <xf numFmtId="2" fontId="2" fillId="28" borderId="42" xfId="8" quotePrefix="1" applyNumberFormat="1" applyFont="1" applyFill="1" applyBorder="1" applyAlignment="1" applyProtection="1">
      <alignment horizontal="center"/>
    </xf>
    <xf numFmtId="2" fontId="2" fillId="28" borderId="43" xfId="8" applyNumberFormat="1" applyFont="1" applyFill="1" applyBorder="1" applyAlignment="1" applyProtection="1">
      <alignment horizontal="center"/>
    </xf>
    <xf numFmtId="0" fontId="2" fillId="28" borderId="44" xfId="8" applyFont="1" applyFill="1" applyBorder="1" applyAlignment="1" applyProtection="1">
      <alignment horizontal="center"/>
      <protection locked="0"/>
    </xf>
    <xf numFmtId="2" fontId="2" fillId="28" borderId="45" xfId="8" applyNumberFormat="1" applyFont="1" applyFill="1" applyBorder="1" applyAlignment="1" applyProtection="1">
      <alignment horizontal="center"/>
      <protection locked="0"/>
    </xf>
    <xf numFmtId="2" fontId="2" fillId="28" borderId="46" xfId="8" applyNumberFormat="1" applyFill="1" applyBorder="1" applyAlignment="1" applyProtection="1">
      <alignment horizontal="center"/>
      <protection locked="0"/>
    </xf>
    <xf numFmtId="2" fontId="2" fillId="28" borderId="47" xfId="8" applyNumberFormat="1" applyFill="1" applyBorder="1" applyAlignment="1" applyProtection="1">
      <alignment horizontal="center"/>
      <protection locked="0"/>
    </xf>
    <xf numFmtId="2" fontId="2" fillId="28" borderId="45" xfId="8" quotePrefix="1" applyNumberFormat="1" applyFill="1" applyBorder="1" applyAlignment="1" applyProtection="1">
      <alignment horizontal="center"/>
    </xf>
    <xf numFmtId="2" fontId="2" fillId="28" borderId="47" xfId="8" applyNumberFormat="1" applyFill="1" applyBorder="1" applyAlignment="1" applyProtection="1">
      <alignment horizontal="center"/>
    </xf>
    <xf numFmtId="0" fontId="2" fillId="28" borderId="0" xfId="8" applyFill="1" applyProtection="1">
      <protection locked="0"/>
    </xf>
    <xf numFmtId="0" fontId="13" fillId="6" borderId="48" xfId="8" applyFont="1" applyFill="1" applyBorder="1" applyAlignment="1" applyProtection="1">
      <alignment horizontal="center" wrapText="1"/>
      <protection locked="0"/>
    </xf>
    <xf numFmtId="0" fontId="13" fillId="6" borderId="49" xfId="8" applyFont="1" applyFill="1" applyBorder="1" applyAlignment="1" applyProtection="1">
      <alignment horizontal="center" wrapText="1"/>
      <protection locked="0"/>
    </xf>
    <xf numFmtId="0" fontId="13" fillId="6" borderId="50" xfId="8" applyFont="1" applyFill="1" applyBorder="1" applyAlignment="1" applyProtection="1">
      <alignment horizontal="center" wrapText="1"/>
      <protection locked="0"/>
    </xf>
    <xf numFmtId="0" fontId="13" fillId="6" borderId="49" xfId="8" quotePrefix="1" applyFont="1" applyFill="1" applyBorder="1" applyAlignment="1" applyProtection="1">
      <alignment horizontal="center" wrapText="1"/>
      <protection locked="0"/>
    </xf>
    <xf numFmtId="0" fontId="13" fillId="6" borderId="53" xfId="8" quotePrefix="1" applyFont="1" applyFill="1" applyBorder="1" applyAlignment="1" applyProtection="1">
      <alignment horizontal="center" wrapText="1"/>
      <protection locked="0"/>
    </xf>
    <xf numFmtId="0" fontId="13" fillId="6" borderId="54" xfId="8" applyFont="1" applyFill="1" applyBorder="1" applyAlignment="1" applyProtection="1">
      <alignment horizontal="center" wrapText="1"/>
      <protection locked="0"/>
    </xf>
    <xf numFmtId="0" fontId="13" fillId="6" borderId="55" xfId="8" applyFont="1" applyFill="1" applyBorder="1" applyAlignment="1" applyProtection="1">
      <alignment horizontal="center" wrapText="1"/>
      <protection locked="0"/>
    </xf>
    <xf numFmtId="0" fontId="13" fillId="6" borderId="56" xfId="8" applyFont="1" applyFill="1" applyBorder="1" applyAlignment="1" applyProtection="1">
      <alignment horizontal="center" wrapText="1"/>
      <protection locked="0"/>
    </xf>
    <xf numFmtId="0" fontId="13" fillId="6" borderId="59" xfId="8" applyFont="1" applyFill="1" applyBorder="1" applyAlignment="1" applyProtection="1">
      <alignment horizontal="center" wrapText="1"/>
      <protection locked="0"/>
    </xf>
    <xf numFmtId="0" fontId="13" fillId="6" borderId="60" xfId="8" applyFont="1" applyFill="1" applyBorder="1" applyAlignment="1" applyProtection="1">
      <alignment horizontal="center" wrapText="1"/>
      <protection locked="0"/>
    </xf>
    <xf numFmtId="0" fontId="39" fillId="0" borderId="3" xfId="8" applyFont="1" applyBorder="1" applyAlignment="1" applyProtection="1">
      <alignment wrapText="1"/>
      <protection locked="0"/>
    </xf>
    <xf numFmtId="0" fontId="2" fillId="0" borderId="0" xfId="8" applyProtection="1">
      <protection locked="0"/>
    </xf>
    <xf numFmtId="2" fontId="2" fillId="0" borderId="41" xfId="8" quotePrefix="1" applyNumberFormat="1" applyBorder="1" applyAlignment="1" applyProtection="1">
      <alignment horizontal="center"/>
    </xf>
    <xf numFmtId="2" fontId="2" fillId="0" borderId="43" xfId="8" applyNumberFormat="1" applyBorder="1" applyAlignment="1" applyProtection="1">
      <alignment horizontal="center"/>
    </xf>
    <xf numFmtId="167" fontId="2" fillId="28" borderId="42" xfId="8" applyNumberFormat="1" applyFont="1" applyFill="1" applyBorder="1" applyAlignment="1" applyProtection="1">
      <alignment horizontal="center"/>
      <protection locked="0"/>
    </xf>
    <xf numFmtId="2" fontId="2" fillId="28" borderId="42" xfId="8" applyNumberFormat="1" applyFill="1" applyBorder="1" applyAlignment="1" applyProtection="1">
      <alignment horizontal="center"/>
      <protection locked="0"/>
    </xf>
    <xf numFmtId="2" fontId="2" fillId="28" borderId="43" xfId="8" applyNumberFormat="1" applyFill="1" applyBorder="1" applyAlignment="1" applyProtection="1">
      <alignment horizontal="center"/>
      <protection locked="0"/>
    </xf>
    <xf numFmtId="0" fontId="2" fillId="0" borderId="3" xfId="8" applyBorder="1" applyAlignment="1">
      <alignment wrapText="1"/>
    </xf>
    <xf numFmtId="2" fontId="15" fillId="6" borderId="63" xfId="8" applyNumberFormat="1" applyFont="1" applyFill="1" applyBorder="1" applyAlignment="1" applyProtection="1">
      <alignment horizontal="center"/>
      <protection locked="0"/>
    </xf>
    <xf numFmtId="2" fontId="15" fillId="6" borderId="5" xfId="8" applyNumberFormat="1" applyFont="1" applyFill="1" applyBorder="1" applyAlignment="1" applyProtection="1">
      <alignment horizontal="center"/>
      <protection locked="0"/>
    </xf>
    <xf numFmtId="0" fontId="15" fillId="28" borderId="31" xfId="8" applyFont="1" applyFill="1" applyBorder="1" applyAlignment="1" applyProtection="1">
      <alignment horizontal="center"/>
      <protection locked="0"/>
    </xf>
    <xf numFmtId="0" fontId="15" fillId="28" borderId="0" xfId="8" applyFont="1" applyFill="1" applyBorder="1" applyAlignment="1" applyProtection="1">
      <alignment horizontal="center"/>
      <protection locked="0"/>
    </xf>
    <xf numFmtId="2" fontId="15" fillId="28" borderId="0" xfId="8" applyNumberFormat="1" applyFont="1" applyFill="1" applyBorder="1" applyAlignment="1" applyProtection="1">
      <alignment horizontal="center"/>
      <protection locked="0"/>
    </xf>
    <xf numFmtId="2" fontId="15" fillId="28" borderId="32" xfId="8" applyNumberFormat="1" applyFont="1" applyFill="1" applyBorder="1" applyAlignment="1" applyProtection="1">
      <alignment horizontal="center"/>
      <protection locked="0"/>
    </xf>
    <xf numFmtId="0" fontId="13" fillId="29" borderId="62" xfId="8" applyFont="1" applyFill="1" applyBorder="1" applyAlignment="1" applyProtection="1">
      <alignment horizontal="center" wrapText="1"/>
      <protection locked="0"/>
    </xf>
    <xf numFmtId="0" fontId="2" fillId="28" borderId="0" xfId="8" applyFill="1" applyBorder="1" applyProtection="1">
      <protection locked="0"/>
    </xf>
    <xf numFmtId="0" fontId="39" fillId="28" borderId="0" xfId="8" applyFont="1" applyFill="1" applyBorder="1" applyAlignment="1">
      <alignment wrapText="1"/>
    </xf>
    <xf numFmtId="0" fontId="39" fillId="28" borderId="32" xfId="8" applyFont="1" applyFill="1" applyBorder="1" applyAlignment="1">
      <alignment wrapText="1"/>
    </xf>
    <xf numFmtId="0" fontId="40" fillId="5" borderId="28" xfId="8" applyFont="1" applyFill="1" applyBorder="1" applyProtection="1">
      <protection locked="0"/>
    </xf>
    <xf numFmtId="0" fontId="40" fillId="5" borderId="8" xfId="8" applyFont="1" applyFill="1" applyBorder="1" applyProtection="1">
      <protection locked="0"/>
    </xf>
    <xf numFmtId="0" fontId="2" fillId="5" borderId="8" xfId="8" applyFill="1" applyBorder="1" applyProtection="1">
      <protection locked="0"/>
    </xf>
    <xf numFmtId="0" fontId="2" fillId="5" borderId="9" xfId="8" applyFill="1" applyBorder="1" applyProtection="1">
      <protection locked="0"/>
    </xf>
    <xf numFmtId="0" fontId="40" fillId="5" borderId="31" xfId="8" applyFont="1" applyFill="1" applyBorder="1" applyProtection="1">
      <protection locked="0"/>
    </xf>
    <xf numFmtId="0" fontId="40" fillId="5" borderId="0" xfId="8" applyFont="1" applyFill="1" applyBorder="1" applyProtection="1">
      <protection locked="0"/>
    </xf>
    <xf numFmtId="0" fontId="2" fillId="5" borderId="0" xfId="8" applyFill="1" applyBorder="1" applyProtection="1">
      <protection locked="0"/>
    </xf>
    <xf numFmtId="0" fontId="2" fillId="5" borderId="32" xfId="8" applyFill="1" applyBorder="1" applyProtection="1">
      <protection locked="0"/>
    </xf>
    <xf numFmtId="0" fontId="40" fillId="5" borderId="31" xfId="8" applyFont="1" applyFill="1" applyBorder="1" applyAlignment="1" applyProtection="1">
      <alignment horizontal="left"/>
      <protection locked="0"/>
    </xf>
    <xf numFmtId="0" fontId="40" fillId="5" borderId="0" xfId="8" applyFont="1" applyFill="1" applyBorder="1" applyAlignment="1" applyProtection="1">
      <alignment horizontal="left"/>
      <protection locked="0"/>
    </xf>
    <xf numFmtId="0" fontId="40" fillId="5" borderId="29" xfId="8" applyFont="1" applyFill="1" applyBorder="1" applyProtection="1">
      <protection locked="0"/>
    </xf>
    <xf numFmtId="0" fontId="2" fillId="5" borderId="17" xfId="8" applyFill="1" applyBorder="1" applyProtection="1">
      <protection locked="0"/>
    </xf>
    <xf numFmtId="0" fontId="2" fillId="5" borderId="30" xfId="8" applyFill="1" applyBorder="1" applyProtection="1">
      <protection locked="0"/>
    </xf>
    <xf numFmtId="2" fontId="2" fillId="28" borderId="40" xfId="8" quotePrefix="1" applyNumberFormat="1" applyFont="1" applyFill="1" applyBorder="1" applyAlignment="1" applyProtection="1">
      <alignment horizontal="center"/>
    </xf>
    <xf numFmtId="2" fontId="2" fillId="28" borderId="64" xfId="8" applyNumberFormat="1" applyFont="1" applyFill="1" applyBorder="1" applyAlignment="1" applyProtection="1">
      <alignment horizontal="center"/>
    </xf>
    <xf numFmtId="0" fontId="15" fillId="2" borderId="4" xfId="8" applyFont="1" applyFill="1" applyBorder="1" applyAlignment="1" applyProtection="1">
      <alignment horizontal="center"/>
      <protection locked="0"/>
    </xf>
    <xf numFmtId="167" fontId="2" fillId="28" borderId="40" xfId="8" applyNumberFormat="1" applyFont="1" applyFill="1" applyBorder="1" applyAlignment="1" applyProtection="1">
      <alignment horizontal="center"/>
      <protection locked="0"/>
    </xf>
    <xf numFmtId="2" fontId="2" fillId="28" borderId="40" xfId="8" applyNumberFormat="1" applyFill="1" applyBorder="1" applyAlignment="1" applyProtection="1">
      <alignment horizontal="center"/>
      <protection locked="0"/>
    </xf>
    <xf numFmtId="2" fontId="2" fillId="28" borderId="64" xfId="8" applyNumberFormat="1" applyFill="1" applyBorder="1" applyAlignment="1" applyProtection="1">
      <alignment horizontal="center"/>
      <protection locked="0"/>
    </xf>
    <xf numFmtId="2" fontId="2" fillId="0" borderId="39" xfId="8" quotePrefix="1" applyNumberFormat="1" applyBorder="1" applyAlignment="1" applyProtection="1">
      <alignment horizontal="center"/>
    </xf>
    <xf numFmtId="2" fontId="2" fillId="0" borderId="64" xfId="8" applyNumberFormat="1" applyBorder="1" applyAlignment="1" applyProtection="1">
      <alignment horizontal="center"/>
    </xf>
    <xf numFmtId="0" fontId="2" fillId="28" borderId="69" xfId="8" applyFont="1" applyFill="1" applyBorder="1" applyAlignment="1" applyProtection="1">
      <alignment horizontal="center"/>
      <protection locked="0"/>
    </xf>
    <xf numFmtId="4" fontId="3" fillId="3" borderId="6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8" fillId="0" borderId="15" xfId="0" applyFont="1" applyBorder="1"/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3" fontId="10" fillId="0" borderId="0" xfId="664" applyNumberFormat="1" applyFont="1" applyFill="1" applyBorder="1" applyAlignment="1">
      <alignment vertical="center"/>
    </xf>
    <xf numFmtId="43" fontId="8" fillId="0" borderId="0" xfId="664" applyNumberFormat="1" applyFont="1" applyFill="1" applyBorder="1"/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Border="1"/>
    <xf numFmtId="2" fontId="8" fillId="0" borderId="31" xfId="0" applyNumberFormat="1" applyFont="1" applyBorder="1"/>
    <xf numFmtId="2" fontId="8" fillId="0" borderId="0" xfId="0" applyNumberFormat="1" applyFont="1" applyBorder="1"/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43" fontId="10" fillId="0" borderId="0" xfId="664" applyNumberFormat="1" applyFont="1" applyFill="1" applyBorder="1"/>
    <xf numFmtId="2" fontId="8" fillId="0" borderId="6" xfId="0" applyNumberFormat="1" applyFont="1" applyBorder="1" applyAlignment="1">
      <alignment horizontal="right"/>
    </xf>
    <xf numFmtId="2" fontId="8" fillId="0" borderId="31" xfId="0" applyNumberFormat="1" applyFont="1" applyFill="1" applyBorder="1"/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10" fillId="0" borderId="0" xfId="664" applyNumberFormat="1" applyFont="1" applyBorder="1" applyAlignment="1">
      <alignment vertical="center"/>
    </xf>
    <xf numFmtId="43" fontId="8" fillId="0" borderId="0" xfId="664" applyNumberFormat="1" applyFont="1" applyBorder="1"/>
    <xf numFmtId="0" fontId="8" fillId="2" borderId="6" xfId="0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2" fontId="8" fillId="0" borderId="6" xfId="0" applyNumberFormat="1" applyFont="1" applyFill="1" applyBorder="1"/>
    <xf numFmtId="2" fontId="8" fillId="0" borderId="6" xfId="0" applyNumberFormat="1" applyFont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/>
    </xf>
    <xf numFmtId="2" fontId="8" fillId="0" borderId="6" xfId="0" applyNumberFormat="1" applyFont="1" applyBorder="1" applyAlignment="1"/>
    <xf numFmtId="2" fontId="8" fillId="0" borderId="11" xfId="0" applyNumberFormat="1" applyFont="1" applyBorder="1" applyAlignment="1"/>
    <xf numFmtId="2" fontId="8" fillId="0" borderId="11" xfId="0" applyNumberFormat="1" applyFont="1" applyBorder="1" applyAlignment="1">
      <alignment horizontal="center"/>
    </xf>
    <xf numFmtId="2" fontId="8" fillId="0" borderId="10" xfId="0" applyNumberFormat="1" applyFont="1" applyBorder="1"/>
    <xf numFmtId="2" fontId="8" fillId="0" borderId="11" xfId="0" applyNumberFormat="1" applyFont="1" applyBorder="1"/>
    <xf numFmtId="0" fontId="10" fillId="2" borderId="6" xfId="0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1" fillId="0" borderId="0" xfId="0" applyFont="1"/>
    <xf numFmtId="0" fontId="42" fillId="0" borderId="0" xfId="0" applyFont="1"/>
    <xf numFmtId="2" fontId="42" fillId="0" borderId="0" xfId="0" applyNumberFormat="1" applyFont="1" applyFill="1" applyBorder="1"/>
    <xf numFmtId="2" fontId="0" fillId="0" borderId="0" xfId="0" applyNumberFormat="1" applyFill="1" applyBorder="1"/>
    <xf numFmtId="2" fontId="10" fillId="0" borderId="6" xfId="0" applyNumberFormat="1" applyFont="1" applyBorder="1"/>
    <xf numFmtId="2" fontId="43" fillId="0" borderId="31" xfId="0" applyNumberFormat="1" applyFont="1" applyFill="1" applyBorder="1" applyAlignment="1">
      <alignment horizontal="center"/>
    </xf>
    <xf numFmtId="2" fontId="10" fillId="0" borderId="6" xfId="0" applyNumberFormat="1" applyFont="1" applyBorder="1" applyAlignment="1">
      <alignment horizontal="right"/>
    </xf>
    <xf numFmtId="2" fontId="3" fillId="2" borderId="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/>
    <xf numFmtId="0" fontId="8" fillId="0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41" fillId="0" borderId="8" xfId="0" applyFont="1" applyBorder="1"/>
    <xf numFmtId="0" fontId="41" fillId="0" borderId="0" xfId="0" applyFont="1" applyFill="1" applyBorder="1"/>
    <xf numFmtId="166" fontId="3" fillId="0" borderId="0" xfId="1" applyFont="1" applyFill="1" applyBorder="1" applyAlignment="1"/>
    <xf numFmtId="2" fontId="2" fillId="0" borderId="40" xfId="8" applyNumberFormat="1" applyFill="1" applyBorder="1" applyAlignment="1" applyProtection="1">
      <alignment horizontal="center"/>
      <protection locked="0"/>
    </xf>
    <xf numFmtId="2" fontId="2" fillId="0" borderId="42" xfId="8" applyNumberFormat="1" applyFill="1" applyBorder="1" applyAlignment="1" applyProtection="1">
      <alignment horizontal="center"/>
      <protection locked="0"/>
    </xf>
    <xf numFmtId="166" fontId="2" fillId="0" borderId="0" xfId="665" applyFont="1" applyProtection="1">
      <protection locked="0"/>
    </xf>
    <xf numFmtId="0" fontId="8" fillId="0" borderId="0" xfId="0" applyFont="1" applyFill="1"/>
    <xf numFmtId="0" fontId="4" fillId="0" borderId="6" xfId="2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4" fontId="3" fillId="0" borderId="10" xfId="3" applyNumberFormat="1" applyFont="1" applyFill="1" applyBorder="1" applyAlignment="1" applyProtection="1">
      <alignment horizontal="left" vertical="center" wrapText="1"/>
    </xf>
    <xf numFmtId="4" fontId="3" fillId="0" borderId="15" xfId="3" applyNumberFormat="1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left" vertical="center" wrapText="1"/>
    </xf>
    <xf numFmtId="0" fontId="3" fillId="3" borderId="6" xfId="2" applyFont="1" applyFill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0" fontId="4" fillId="0" borderId="6" xfId="435" applyFont="1" applyFill="1" applyBorder="1" applyAlignment="1">
      <alignment horizontal="justify" vertical="center" wrapText="1"/>
    </xf>
    <xf numFmtId="49" fontId="4" fillId="0" borderId="6" xfId="435" applyNumberFormat="1" applyFont="1" applyFill="1" applyBorder="1" applyAlignment="1">
      <alignment horizontal="center" vertical="center" wrapText="1"/>
    </xf>
    <xf numFmtId="0" fontId="3" fillId="4" borderId="6" xfId="435" applyFont="1" applyFill="1" applyBorder="1" applyAlignment="1">
      <alignment vertical="center" wrapText="1"/>
    </xf>
    <xf numFmtId="49" fontId="4" fillId="4" borderId="6" xfId="435" applyNumberFormat="1" applyFont="1" applyFill="1" applyBorder="1" applyAlignment="1">
      <alignment horizontal="center" vertical="center" wrapText="1"/>
    </xf>
    <xf numFmtId="49" fontId="3" fillId="4" borderId="6" xfId="435" applyNumberFormat="1" applyFont="1" applyFill="1" applyBorder="1" applyAlignment="1">
      <alignment horizontal="center" vertical="center" wrapText="1"/>
    </xf>
    <xf numFmtId="0" fontId="54" fillId="0" borderId="0" xfId="0" applyFont="1"/>
    <xf numFmtId="0" fontId="4" fillId="0" borderId="6" xfId="0" applyFont="1" applyBorder="1" applyAlignment="1">
      <alignment horizontal="left" vertical="center" wrapText="1"/>
    </xf>
    <xf numFmtId="0" fontId="3" fillId="33" borderId="6" xfId="2" applyFont="1" applyFill="1" applyBorder="1" applyAlignment="1">
      <alignment horizontal="left" vertical="center"/>
    </xf>
    <xf numFmtId="0" fontId="3" fillId="33" borderId="6" xfId="2" applyFont="1" applyFill="1" applyBorder="1" applyAlignment="1">
      <alignment horizontal="center" vertical="center"/>
    </xf>
    <xf numFmtId="0" fontId="4" fillId="0" borderId="6" xfId="14240" applyFont="1" applyFill="1" applyBorder="1" applyAlignment="1">
      <alignment vertical="center" wrapText="1"/>
    </xf>
    <xf numFmtId="0" fontId="4" fillId="0" borderId="6" xfId="1424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49" fontId="4" fillId="4" borderId="15" xfId="435" applyNumberFormat="1" applyFont="1" applyFill="1" applyBorder="1" applyAlignment="1">
      <alignment horizontal="center" vertical="center" wrapText="1"/>
    </xf>
    <xf numFmtId="4" fontId="4" fillId="4" borderId="15" xfId="424" applyNumberFormat="1" applyFont="1" applyFill="1" applyBorder="1" applyAlignment="1">
      <alignment horizontal="center" vertical="center" wrapText="1"/>
    </xf>
    <xf numFmtId="0" fontId="3" fillId="33" borderId="15" xfId="2" applyFont="1" applyFill="1" applyBorder="1" applyAlignment="1">
      <alignment horizontal="left" vertical="center"/>
    </xf>
    <xf numFmtId="0" fontId="3" fillId="33" borderId="15" xfId="2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left" vertical="center"/>
    </xf>
    <xf numFmtId="0" fontId="3" fillId="3" borderId="15" xfId="2" applyFont="1" applyFill="1" applyBorder="1" applyAlignment="1">
      <alignment horizontal="center" vertical="center"/>
    </xf>
    <xf numFmtId="4" fontId="3" fillId="3" borderId="6" xfId="2" applyNumberFormat="1" applyFont="1" applyFill="1" applyBorder="1" applyAlignment="1">
      <alignment horizontal="center" vertical="center"/>
    </xf>
    <xf numFmtId="4" fontId="3" fillId="3" borderId="15" xfId="1" applyNumberFormat="1" applyFont="1" applyFill="1" applyBorder="1" applyAlignment="1">
      <alignment horizontal="center" vertical="center"/>
    </xf>
    <xf numFmtId="4" fontId="4" fillId="0" borderId="6" xfId="14122" applyNumberFormat="1" applyFont="1" applyFill="1" applyBorder="1" applyAlignment="1" applyProtection="1">
      <alignment horizontal="center" vertical="center" wrapText="1"/>
    </xf>
    <xf numFmtId="0" fontId="58" fillId="0" borderId="0" xfId="14248"/>
    <xf numFmtId="0" fontId="4" fillId="0" borderId="10" xfId="2" applyFont="1" applyFill="1" applyBorder="1" applyAlignment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166" fontId="4" fillId="0" borderId="0" xfId="1" applyFont="1" applyBorder="1" applyAlignment="1">
      <alignment horizontal="center"/>
    </xf>
    <xf numFmtId="166" fontId="4" fillId="0" borderId="73" xfId="1" applyFont="1" applyBorder="1" applyAlignment="1">
      <alignment horizontal="center" vertical="top"/>
    </xf>
    <xf numFmtId="166" fontId="4" fillId="0" borderId="17" xfId="1" applyFont="1" applyBorder="1" applyAlignment="1">
      <alignment horizontal="center" vertical="top"/>
    </xf>
    <xf numFmtId="0" fontId="5" fillId="2" borderId="6" xfId="14248" applyFont="1" applyFill="1" applyBorder="1" applyAlignment="1" applyProtection="1">
      <alignment horizontal="center" vertical="center"/>
      <protection locked="0"/>
    </xf>
    <xf numFmtId="0" fontId="5" fillId="34" borderId="6" xfId="14248" applyFont="1" applyFill="1" applyBorder="1" applyAlignment="1" applyProtection="1">
      <alignment horizontal="center" vertical="center"/>
      <protection locked="0"/>
    </xf>
    <xf numFmtId="0" fontId="5" fillId="34" borderId="10" xfId="14248" applyFont="1" applyFill="1" applyBorder="1" applyAlignment="1" applyProtection="1">
      <alignment vertical="center" wrapText="1"/>
      <protection locked="0"/>
    </xf>
    <xf numFmtId="4" fontId="6" fillId="34" borderId="6" xfId="14248" applyNumberFormat="1" applyFont="1" applyFill="1" applyBorder="1" applyAlignment="1" applyProtection="1">
      <alignment vertical="center" wrapText="1"/>
      <protection locked="0"/>
    </xf>
    <xf numFmtId="0" fontId="5" fillId="29" borderId="6" xfId="14248" applyFont="1" applyFill="1" applyBorder="1" applyAlignment="1" applyProtection="1">
      <alignment horizontal="center" vertical="center"/>
      <protection locked="0"/>
    </xf>
    <xf numFmtId="0" fontId="5" fillId="29" borderId="10" xfId="14248" applyFont="1" applyFill="1" applyBorder="1" applyAlignment="1" applyProtection="1">
      <alignment vertical="center" wrapText="1"/>
      <protection locked="0"/>
    </xf>
    <xf numFmtId="0" fontId="5" fillId="29" borderId="6" xfId="14248" applyFont="1" applyFill="1" applyBorder="1" applyAlignment="1" applyProtection="1">
      <alignment vertical="center" wrapText="1"/>
      <protection locked="0"/>
    </xf>
    <xf numFmtId="0" fontId="6" fillId="34" borderId="6" xfId="14248" applyFont="1" applyFill="1" applyBorder="1" applyAlignment="1" applyProtection="1">
      <alignment horizontal="center" vertical="center"/>
      <protection locked="0"/>
    </xf>
    <xf numFmtId="0" fontId="6" fillId="34" borderId="10" xfId="14248" applyFont="1" applyFill="1" applyBorder="1" applyAlignment="1" applyProtection="1">
      <alignment vertical="center" wrapText="1"/>
      <protection locked="0"/>
    </xf>
    <xf numFmtId="0" fontId="13" fillId="0" borderId="0" xfId="14248" applyFont="1"/>
    <xf numFmtId="166" fontId="3" fillId="0" borderId="0" xfId="1" applyFont="1" applyFill="1" applyBorder="1" applyAlignment="1">
      <alignment horizontal="center"/>
    </xf>
    <xf numFmtId="4" fontId="5" fillId="34" borderId="6" xfId="14248" applyNumberFormat="1" applyFont="1" applyFill="1" applyBorder="1" applyAlignment="1" applyProtection="1">
      <alignment vertical="center" wrapText="1"/>
      <protection locked="0"/>
    </xf>
    <xf numFmtId="4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49" fontId="3" fillId="3" borderId="74" xfId="2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49" fontId="3" fillId="0" borderId="74" xfId="2" applyNumberFormat="1" applyFont="1" applyFill="1" applyBorder="1" applyAlignment="1">
      <alignment horizontal="center" vertical="center"/>
    </xf>
    <xf numFmtId="49" fontId="3" fillId="3" borderId="74" xfId="2" applyNumberFormat="1" applyFont="1" applyFill="1" applyBorder="1" applyAlignment="1">
      <alignment horizontal="center" vertical="center" wrapText="1"/>
    </xf>
    <xf numFmtId="0" fontId="4" fillId="0" borderId="74" xfId="14137" applyFont="1" applyFill="1" applyBorder="1" applyAlignment="1" applyProtection="1">
      <alignment horizontal="center" vertical="center" wrapText="1"/>
    </xf>
    <xf numFmtId="0" fontId="3" fillId="4" borderId="77" xfId="435" applyFont="1" applyFill="1" applyBorder="1" applyAlignment="1">
      <alignment horizontal="center" vertical="center" wrapText="1"/>
    </xf>
    <xf numFmtId="0" fontId="4" fillId="0" borderId="74" xfId="435" applyFont="1" applyFill="1" applyBorder="1" applyAlignment="1">
      <alignment horizontal="center" vertical="center" wrapText="1"/>
    </xf>
    <xf numFmtId="0" fontId="3" fillId="4" borderId="74" xfId="435" applyFont="1" applyFill="1" applyBorder="1" applyAlignment="1">
      <alignment horizontal="center" vertical="center" wrapText="1"/>
    </xf>
    <xf numFmtId="0" fontId="3" fillId="3" borderId="74" xfId="2" applyNumberFormat="1" applyFont="1" applyFill="1" applyBorder="1" applyAlignment="1">
      <alignment horizontal="center" vertical="center"/>
    </xf>
    <xf numFmtId="0" fontId="3" fillId="3" borderId="74" xfId="0" applyFont="1" applyFill="1" applyBorder="1" applyAlignment="1" applyProtection="1">
      <alignment horizontal="center" vertical="center" wrapText="1"/>
    </xf>
    <xf numFmtId="0" fontId="3" fillId="33" borderId="74" xfId="0" applyFont="1" applyFill="1" applyBorder="1" applyAlignment="1" applyProtection="1">
      <alignment horizontal="center" vertical="center" wrapText="1"/>
    </xf>
    <xf numFmtId="49" fontId="3" fillId="3" borderId="77" xfId="2" applyNumberFormat="1" applyFont="1" applyFill="1" applyBorder="1" applyAlignment="1">
      <alignment horizontal="center" vertical="center"/>
    </xf>
    <xf numFmtId="4" fontId="5" fillId="29" borderId="6" xfId="14248" applyNumberFormat="1" applyFont="1" applyFill="1" applyBorder="1" applyAlignment="1" applyProtection="1">
      <alignment vertical="center" wrapText="1"/>
      <protection locked="0"/>
    </xf>
    <xf numFmtId="0" fontId="6" fillId="2" borderId="10" xfId="14248" applyFont="1" applyFill="1" applyBorder="1" applyAlignment="1" applyProtection="1">
      <alignment horizontal="center" vertical="center" wrapText="1"/>
      <protection locked="0"/>
    </xf>
    <xf numFmtId="0" fontId="6" fillId="2" borderId="6" xfId="14248" applyFont="1" applyFill="1" applyBorder="1" applyAlignment="1" applyProtection="1">
      <alignment horizontal="center" vertical="center" wrapText="1"/>
      <protection locked="0"/>
    </xf>
    <xf numFmtId="0" fontId="8" fillId="0" borderId="6" xfId="2" applyFont="1" applyFill="1" applyBorder="1" applyAlignment="1">
      <alignment horizontal="left" vertical="center" wrapText="1"/>
    </xf>
    <xf numFmtId="49" fontId="4" fillId="0" borderId="74" xfId="2" applyNumberFormat="1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left" vertical="center"/>
    </xf>
    <xf numFmtId="0" fontId="10" fillId="3" borderId="15" xfId="2" applyFont="1" applyFill="1" applyBorder="1" applyAlignment="1">
      <alignment horizontal="center" vertical="center"/>
    </xf>
    <xf numFmtId="0" fontId="11" fillId="0" borderId="0" xfId="0" applyFont="1"/>
    <xf numFmtId="0" fontId="8" fillId="0" borderId="6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center" vertical="center"/>
    </xf>
    <xf numFmtId="0" fontId="11" fillId="0" borderId="0" xfId="0" applyFont="1" applyFill="1"/>
    <xf numFmtId="166" fontId="4" fillId="0" borderId="0" xfId="1" applyFont="1" applyBorder="1" applyAlignment="1">
      <alignment horizontal="center"/>
    </xf>
    <xf numFmtId="0" fontId="8" fillId="0" borderId="74" xfId="0" applyFont="1" applyFill="1" applyBorder="1" applyAlignment="1" applyProtection="1">
      <alignment horizontal="center" vertical="center" wrapText="1"/>
    </xf>
    <xf numFmtId="166" fontId="4" fillId="0" borderId="0" xfId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9" fontId="0" fillId="0" borderId="0" xfId="14273" applyFont="1"/>
    <xf numFmtId="4" fontId="0" fillId="0" borderId="0" xfId="0" applyNumberFormat="1" applyAlignment="1">
      <alignment horizontal="right"/>
    </xf>
    <xf numFmtId="0" fontId="4" fillId="0" borderId="0" xfId="0" applyFont="1"/>
    <xf numFmtId="166" fontId="4" fillId="0" borderId="0" xfId="1" applyFont="1" applyBorder="1" applyAlignment="1">
      <alignment horizontal="center"/>
    </xf>
    <xf numFmtId="0" fontId="0" fillId="0" borderId="0" xfId="0"/>
    <xf numFmtId="0" fontId="0" fillId="28" borderId="0" xfId="0" applyFill="1"/>
    <xf numFmtId="0" fontId="8" fillId="28" borderId="0" xfId="0" applyFont="1" applyFill="1"/>
    <xf numFmtId="0" fontId="0" fillId="0" borderId="0" xfId="0"/>
    <xf numFmtId="0" fontId="0" fillId="0" borderId="0" xfId="0"/>
    <xf numFmtId="0" fontId="4" fillId="0" borderId="6" xfId="2" applyFont="1" applyFill="1" applyBorder="1" applyAlignment="1">
      <alignment horizontal="center" vertical="center" wrapText="1"/>
    </xf>
    <xf numFmtId="0" fontId="0" fillId="0" borderId="0" xfId="0"/>
    <xf numFmtId="49" fontId="4" fillId="0" borderId="0" xfId="1" applyNumberFormat="1" applyFont="1" applyFill="1" applyBorder="1" applyAlignment="1">
      <alignment horizontal="center"/>
    </xf>
    <xf numFmtId="0" fontId="4" fillId="0" borderId="116" xfId="2" applyFont="1" applyFill="1" applyBorder="1" applyAlignment="1">
      <alignment horizontal="left" vertical="center"/>
    </xf>
    <xf numFmtId="0" fontId="8" fillId="0" borderId="116" xfId="2" applyFont="1" applyFill="1" applyBorder="1" applyAlignment="1">
      <alignment horizontal="left" vertical="center" wrapText="1"/>
    </xf>
    <xf numFmtId="0" fontId="0" fillId="0" borderId="4" xfId="0" applyBorder="1"/>
    <xf numFmtId="4" fontId="0" fillId="0" borderId="4" xfId="0" applyNumberFormat="1" applyBorder="1"/>
    <xf numFmtId="4" fontId="0" fillId="0" borderId="4" xfId="0" applyNumberFormat="1" applyBorder="1" applyAlignment="1">
      <alignment horizontal="center"/>
    </xf>
    <xf numFmtId="4" fontId="3" fillId="3" borderId="75" xfId="3" applyNumberFormat="1" applyFont="1" applyFill="1" applyBorder="1" applyAlignment="1" applyProtection="1">
      <alignment horizontal="center" vertical="center" wrapText="1"/>
    </xf>
    <xf numFmtId="4" fontId="4" fillId="0" borderId="122" xfId="14122" applyNumberFormat="1" applyFont="1" applyFill="1" applyBorder="1" applyAlignment="1" applyProtection="1">
      <alignment horizontal="center" vertical="center" wrapText="1"/>
    </xf>
    <xf numFmtId="4" fontId="4" fillId="0" borderId="122" xfId="3" applyNumberFormat="1" applyFont="1" applyFill="1" applyBorder="1" applyAlignment="1" applyProtection="1">
      <alignment horizontal="center" vertical="center" wrapText="1"/>
    </xf>
    <xf numFmtId="4" fontId="3" fillId="0" borderId="122" xfId="3" applyNumberFormat="1" applyFont="1" applyFill="1" applyBorder="1" applyAlignment="1" applyProtection="1">
      <alignment horizontal="center" vertical="center" wrapText="1"/>
    </xf>
    <xf numFmtId="4" fontId="3" fillId="0" borderId="75" xfId="3" applyNumberFormat="1" applyFont="1" applyFill="1" applyBorder="1" applyAlignment="1" applyProtection="1">
      <alignment horizontal="center" vertical="center" wrapText="1"/>
    </xf>
    <xf numFmtId="4" fontId="4" fillId="0" borderId="122" xfId="665" applyNumberFormat="1" applyFont="1" applyFill="1" applyBorder="1" applyAlignment="1" applyProtection="1">
      <alignment horizontal="center" vertical="center" wrapText="1"/>
    </xf>
    <xf numFmtId="4" fontId="4" fillId="0" borderId="75" xfId="3" applyNumberFormat="1" applyFont="1" applyFill="1" applyBorder="1" applyAlignment="1" applyProtection="1">
      <alignment horizontal="center" vertical="center" wrapText="1"/>
    </xf>
    <xf numFmtId="4" fontId="3" fillId="3" borderId="122" xfId="3" applyNumberFormat="1" applyFont="1" applyFill="1" applyBorder="1" applyAlignment="1" applyProtection="1">
      <alignment horizontal="center" vertical="center" wrapText="1"/>
    </xf>
    <xf numFmtId="4" fontId="3" fillId="3" borderId="76" xfId="3" applyNumberFormat="1" applyFont="1" applyFill="1" applyBorder="1" applyAlignment="1" applyProtection="1">
      <alignment horizontal="center" vertical="center" wrapText="1"/>
    </xf>
    <xf numFmtId="4" fontId="10" fillId="3" borderId="76" xfId="3" applyNumberFormat="1" applyFont="1" applyFill="1" applyBorder="1" applyAlignment="1" applyProtection="1">
      <alignment horizontal="center" vertical="center" wrapText="1"/>
    </xf>
    <xf numFmtId="0" fontId="3" fillId="2" borderId="16" xfId="2" applyFont="1" applyFill="1" applyBorder="1" applyAlignment="1">
      <alignment horizontal="left" vertical="center"/>
    </xf>
    <xf numFmtId="4" fontId="3" fillId="2" borderId="16" xfId="2" applyNumberFormat="1" applyFont="1" applyFill="1" applyBorder="1" applyAlignment="1">
      <alignment horizontal="center" vertical="center"/>
    </xf>
    <xf numFmtId="4" fontId="3" fillId="2" borderId="38" xfId="3" applyNumberFormat="1" applyFont="1" applyFill="1" applyBorder="1" applyAlignment="1" applyProtection="1">
      <alignment horizontal="center" vertical="center" wrapText="1"/>
    </xf>
    <xf numFmtId="4" fontId="3" fillId="3" borderId="15" xfId="2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6" xfId="2" applyNumberFormat="1" applyFont="1" applyFill="1" applyBorder="1" applyAlignment="1">
      <alignment horizontal="center" vertical="center"/>
    </xf>
    <xf numFmtId="4" fontId="3" fillId="0" borderId="7" xfId="2" applyNumberFormat="1" applyFont="1" applyFill="1" applyBorder="1" applyAlignment="1">
      <alignment horizontal="center" vertical="center"/>
    </xf>
    <xf numFmtId="4" fontId="3" fillId="3" borderId="6" xfId="2" applyNumberFormat="1" applyFont="1" applyFill="1" applyBorder="1" applyAlignment="1">
      <alignment horizontal="center" vertical="center" wrapText="1"/>
    </xf>
    <xf numFmtId="4" fontId="4" fillId="0" borderId="7" xfId="2" applyNumberFormat="1" applyFont="1" applyFill="1" applyBorder="1" applyAlignment="1">
      <alignment horizontal="center" vertical="center" wrapText="1"/>
    </xf>
    <xf numFmtId="4" fontId="4" fillId="0" borderId="6" xfId="7" applyNumberFormat="1" applyFont="1" applyFill="1" applyBorder="1" applyAlignment="1">
      <alignment horizontal="center" vertical="center" wrapText="1"/>
    </xf>
    <xf numFmtId="4" fontId="3" fillId="33" borderId="15" xfId="2" applyNumberFormat="1" applyFont="1" applyFill="1" applyBorder="1" applyAlignment="1">
      <alignment horizontal="center" vertical="center"/>
    </xf>
    <xf numFmtId="4" fontId="10" fillId="3" borderId="15" xfId="2" applyNumberFormat="1" applyFont="1" applyFill="1" applyBorder="1" applyAlignment="1">
      <alignment horizontal="center" vertical="center"/>
    </xf>
    <xf numFmtId="4" fontId="8" fillId="0" borderId="7" xfId="2" applyNumberFormat="1" applyFont="1" applyFill="1" applyBorder="1" applyAlignment="1">
      <alignment horizontal="center" vertical="center"/>
    </xf>
    <xf numFmtId="4" fontId="8" fillId="0" borderId="117" xfId="2" applyNumberFormat="1" applyFont="1" applyFill="1" applyBorder="1" applyAlignment="1">
      <alignment horizontal="center" vertical="center"/>
    </xf>
    <xf numFmtId="0" fontId="208" fillId="0" borderId="0" xfId="0" applyFont="1" applyFill="1"/>
    <xf numFmtId="4" fontId="3" fillId="2" borderId="16" xfId="1" applyNumberFormat="1" applyFont="1" applyFill="1" applyBorder="1" applyAlignment="1">
      <alignment horizontal="center" vertical="center"/>
    </xf>
    <xf numFmtId="49" fontId="3" fillId="2" borderId="37" xfId="2" applyNumberFormat="1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166" fontId="3" fillId="0" borderId="1" xfId="1" applyFont="1" applyBorder="1" applyAlignment="1">
      <alignment horizontal="center"/>
    </xf>
    <xf numFmtId="166" fontId="3" fillId="0" borderId="2" xfId="1" applyFont="1" applyBorder="1" applyAlignment="1">
      <alignment horizontal="center"/>
    </xf>
    <xf numFmtId="166" fontId="4" fillId="0" borderId="3" xfId="1" applyFont="1" applyBorder="1" applyAlignment="1">
      <alignment horizontal="center"/>
    </xf>
    <xf numFmtId="166" fontId="4" fillId="0" borderId="0" xfId="1" applyFont="1" applyBorder="1" applyAlignment="1">
      <alignment horizontal="center"/>
    </xf>
    <xf numFmtId="166" fontId="57" fillId="0" borderId="3" xfId="1" applyFont="1" applyBorder="1" applyAlignment="1">
      <alignment horizontal="center" vertical="center"/>
    </xf>
    <xf numFmtId="166" fontId="57" fillId="0" borderId="0" xfId="1" applyFont="1" applyBorder="1" applyAlignment="1">
      <alignment horizontal="center" vertical="center"/>
    </xf>
    <xf numFmtId="0" fontId="8" fillId="0" borderId="118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4" fontId="3" fillId="2" borderId="120" xfId="1" applyNumberFormat="1" applyFont="1" applyFill="1" applyBorder="1" applyAlignment="1">
      <alignment horizontal="center" vertical="center"/>
    </xf>
    <xf numFmtId="4" fontId="3" fillId="2" borderId="16" xfId="1" applyNumberFormat="1" applyFont="1" applyFill="1" applyBorder="1" applyAlignment="1">
      <alignment horizontal="center" vertical="center"/>
    </xf>
    <xf numFmtId="4" fontId="3" fillId="2" borderId="121" xfId="1" applyNumberFormat="1" applyFont="1" applyFill="1" applyBorder="1" applyAlignment="1">
      <alignment horizontal="center" vertical="center"/>
    </xf>
    <xf numFmtId="4" fontId="3" fillId="2" borderId="38" xfId="1" applyNumberFormat="1" applyFont="1" applyFill="1" applyBorder="1" applyAlignment="1">
      <alignment horizontal="center" vertical="center"/>
    </xf>
    <xf numFmtId="49" fontId="3" fillId="2" borderId="119" xfId="2" applyNumberFormat="1" applyFont="1" applyFill="1" applyBorder="1" applyAlignment="1">
      <alignment horizontal="center" vertical="center"/>
    </xf>
    <xf numFmtId="49" fontId="3" fillId="2" borderId="37" xfId="2" applyNumberFormat="1" applyFont="1" applyFill="1" applyBorder="1" applyAlignment="1">
      <alignment horizontal="center" vertical="center"/>
    </xf>
    <xf numFmtId="0" fontId="3" fillId="2" borderId="120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2" fillId="0" borderId="0" xfId="8" applyAlignment="1" applyProtection="1">
      <alignment horizontal="center" wrapText="1"/>
      <protection locked="0"/>
    </xf>
    <xf numFmtId="2" fontId="2" fillId="29" borderId="48" xfId="8" applyNumberFormat="1" applyFill="1" applyBorder="1" applyAlignment="1" applyProtection="1">
      <alignment horizontal="center"/>
      <protection locked="0"/>
    </xf>
    <xf numFmtId="2" fontId="2" fillId="29" borderId="61" xfId="8" applyNumberFormat="1" applyFill="1" applyBorder="1" applyAlignment="1" applyProtection="1">
      <alignment horizontal="center"/>
      <protection locked="0"/>
    </xf>
    <xf numFmtId="2" fontId="2" fillId="29" borderId="65" xfId="8" applyNumberFormat="1" applyFill="1" applyBorder="1" applyAlignment="1" applyProtection="1">
      <alignment horizontal="center"/>
      <protection locked="0"/>
    </xf>
    <xf numFmtId="2" fontId="2" fillId="29" borderId="66" xfId="8" applyNumberFormat="1" applyFill="1" applyBorder="1" applyAlignment="1" applyProtection="1">
      <alignment horizontal="center"/>
      <protection locked="0"/>
    </xf>
    <xf numFmtId="0" fontId="15" fillId="2" borderId="67" xfId="8" applyFont="1" applyFill="1" applyBorder="1" applyAlignment="1" applyProtection="1">
      <alignment horizontal="right"/>
      <protection locked="0"/>
    </xf>
    <xf numFmtId="0" fontId="15" fillId="2" borderId="68" xfId="8" applyFont="1" applyFill="1" applyBorder="1" applyAlignment="1" applyProtection="1">
      <alignment horizontal="right"/>
      <protection locked="0"/>
    </xf>
    <xf numFmtId="2" fontId="13" fillId="29" borderId="12" xfId="8" applyNumberFormat="1" applyFont="1" applyFill="1" applyBorder="1" applyAlignment="1">
      <alignment horizontal="center" wrapText="1"/>
    </xf>
    <xf numFmtId="2" fontId="13" fillId="29" borderId="14" xfId="8" applyNumberFormat="1" applyFont="1" applyFill="1" applyBorder="1" applyAlignment="1">
      <alignment horizontal="center" wrapText="1"/>
    </xf>
    <xf numFmtId="0" fontId="3" fillId="5" borderId="28" xfId="8" applyFont="1" applyFill="1" applyBorder="1" applyAlignment="1">
      <alignment horizontal="left" vertical="top" wrapText="1"/>
    </xf>
    <xf numFmtId="0" fontId="3" fillId="5" borderId="8" xfId="8" applyFont="1" applyFill="1" applyBorder="1" applyAlignment="1">
      <alignment horizontal="left" vertical="top" wrapText="1"/>
    </xf>
    <xf numFmtId="0" fontId="3" fillId="5" borderId="9" xfId="8" applyFont="1" applyFill="1" applyBorder="1" applyAlignment="1">
      <alignment horizontal="left" vertical="top" wrapText="1"/>
    </xf>
    <xf numFmtId="0" fontId="3" fillId="5" borderId="31" xfId="8" applyFont="1" applyFill="1" applyBorder="1" applyAlignment="1">
      <alignment horizontal="left" vertical="top" wrapText="1"/>
    </xf>
    <xf numFmtId="0" fontId="3" fillId="5" borderId="0" xfId="8" applyFont="1" applyFill="1" applyBorder="1" applyAlignment="1">
      <alignment horizontal="left" vertical="top" wrapText="1"/>
    </xf>
    <xf numFmtId="0" fontId="3" fillId="5" borderId="32" xfId="8" applyFont="1" applyFill="1" applyBorder="1" applyAlignment="1">
      <alignment horizontal="left" vertical="top" wrapText="1"/>
    </xf>
    <xf numFmtId="0" fontId="2" fillId="5" borderId="6" xfId="8" applyFont="1" applyFill="1" applyBorder="1" applyAlignment="1" applyProtection="1">
      <alignment horizontal="left" vertical="center"/>
      <protection locked="0"/>
    </xf>
    <xf numFmtId="0" fontId="2" fillId="5" borderId="33" xfId="8" applyFont="1" applyFill="1" applyBorder="1" applyAlignment="1">
      <alignment horizontal="left"/>
    </xf>
    <xf numFmtId="0" fontId="13" fillId="6" borderId="35" xfId="8" applyFont="1" applyFill="1" applyBorder="1" applyAlignment="1" applyProtection="1">
      <alignment horizontal="center" vertical="center" wrapText="1"/>
      <protection locked="0"/>
    </xf>
    <xf numFmtId="0" fontId="13" fillId="6" borderId="16" xfId="8" applyFont="1" applyFill="1" applyBorder="1" applyAlignment="1" applyProtection="1">
      <alignment horizontal="center" vertical="center" wrapText="1"/>
      <protection locked="0"/>
    </xf>
    <xf numFmtId="0" fontId="13" fillId="6" borderId="51" xfId="8" applyFont="1" applyFill="1" applyBorder="1" applyAlignment="1" applyProtection="1">
      <alignment horizontal="center" wrapText="1"/>
      <protection locked="0"/>
    </xf>
    <xf numFmtId="0" fontId="13" fillId="6" borderId="57" xfId="8" applyFont="1" applyFill="1" applyBorder="1" applyAlignment="1" applyProtection="1">
      <alignment horizontal="center" wrapText="1"/>
      <protection locked="0"/>
    </xf>
    <xf numFmtId="0" fontId="13" fillId="6" borderId="52" xfId="8" applyFont="1" applyFill="1" applyBorder="1" applyAlignment="1" applyProtection="1">
      <alignment horizontal="center" wrapText="1"/>
      <protection locked="0"/>
    </xf>
    <xf numFmtId="0" fontId="13" fillId="6" borderId="58" xfId="8" applyFont="1" applyFill="1" applyBorder="1" applyAlignment="1" applyProtection="1">
      <alignment horizontal="center" wrapText="1"/>
      <protection locked="0"/>
    </xf>
    <xf numFmtId="0" fontId="13" fillId="5" borderId="10" xfId="8" applyFont="1" applyFill="1" applyBorder="1" applyAlignment="1">
      <alignment horizontal="left" vertical="center" wrapText="1"/>
    </xf>
    <xf numFmtId="0" fontId="13" fillId="5" borderId="7" xfId="8" applyFont="1" applyFill="1" applyBorder="1" applyAlignment="1">
      <alignment horizontal="left" vertical="center" wrapText="1"/>
    </xf>
    <xf numFmtId="0" fontId="13" fillId="5" borderId="11" xfId="8" applyFont="1" applyFill="1" applyBorder="1" applyAlignment="1">
      <alignment horizontal="left" vertical="center" wrapText="1"/>
    </xf>
    <xf numFmtId="0" fontId="2" fillId="5" borderId="10" xfId="8" applyFont="1" applyFill="1" applyBorder="1" applyAlignment="1">
      <alignment horizontal="left" vertical="center"/>
    </xf>
    <xf numFmtId="0" fontId="2" fillId="5" borderId="11" xfId="8" applyFont="1" applyFill="1" applyBorder="1" applyAlignment="1">
      <alignment horizontal="left" vertical="center"/>
    </xf>
    <xf numFmtId="0" fontId="2" fillId="0" borderId="6" xfId="8" applyBorder="1" applyAlignment="1">
      <alignment horizontal="center"/>
    </xf>
    <xf numFmtId="0" fontId="12" fillId="5" borderId="28" xfId="8" applyFont="1" applyFill="1" applyBorder="1" applyAlignment="1">
      <alignment horizontal="center" vertical="center" wrapText="1"/>
    </xf>
    <xf numFmtId="0" fontId="12" fillId="5" borderId="8" xfId="8" applyFont="1" applyFill="1" applyBorder="1" applyAlignment="1">
      <alignment horizontal="center" vertical="center" wrapText="1"/>
    </xf>
    <xf numFmtId="0" fontId="12" fillId="5" borderId="9" xfId="8" applyFont="1" applyFill="1" applyBorder="1" applyAlignment="1">
      <alignment horizontal="center" vertical="center" wrapText="1"/>
    </xf>
    <xf numFmtId="0" fontId="12" fillId="5" borderId="29" xfId="8" applyFont="1" applyFill="1" applyBorder="1" applyAlignment="1">
      <alignment horizontal="center" vertical="center" wrapText="1"/>
    </xf>
    <xf numFmtId="0" fontId="12" fillId="5" borderId="17" xfId="8" applyFont="1" applyFill="1" applyBorder="1" applyAlignment="1">
      <alignment horizontal="center" vertical="center" wrapText="1"/>
    </xf>
    <xf numFmtId="0" fontId="12" fillId="5" borderId="30" xfId="8" applyFont="1" applyFill="1" applyBorder="1" applyAlignment="1">
      <alignment horizontal="center" vertical="center" wrapText="1"/>
    </xf>
    <xf numFmtId="0" fontId="2" fillId="0" borderId="28" xfId="8" applyBorder="1" applyAlignment="1">
      <alignment horizontal="center"/>
    </xf>
    <xf numFmtId="0" fontId="2" fillId="0" borderId="9" xfId="8" applyBorder="1" applyAlignment="1">
      <alignment horizontal="center"/>
    </xf>
    <xf numFmtId="0" fontId="2" fillId="5" borderId="6" xfId="8" applyFont="1" applyFill="1" applyBorder="1" applyAlignment="1">
      <alignment horizontal="center" vertical="center"/>
    </xf>
    <xf numFmtId="0" fontId="2" fillId="0" borderId="10" xfId="8" applyBorder="1" applyAlignment="1">
      <alignment horizontal="center"/>
    </xf>
    <xf numFmtId="0" fontId="2" fillId="0" borderId="7" xfId="8" applyBorder="1" applyAlignment="1">
      <alignment horizontal="center"/>
    </xf>
    <xf numFmtId="0" fontId="2" fillId="0" borderId="11" xfId="8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 applyProtection="1">
      <alignment vertical="top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4" fontId="41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3" fontId="15" fillId="0" borderId="0" xfId="14249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13" fillId="0" borderId="0" xfId="14249" applyFont="1" applyFill="1" applyBorder="1" applyAlignment="1" applyProtection="1">
      <alignment horizontal="left"/>
      <protection locked="0"/>
    </xf>
    <xf numFmtId="43" fontId="2" fillId="0" borderId="0" xfId="14249" applyFont="1" applyBorder="1" applyAlignment="1" applyProtection="1">
      <alignment horizontal="left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43" fontId="6" fillId="0" borderId="0" xfId="14249" applyFont="1" applyBorder="1" applyAlignment="1" applyProtection="1">
      <alignment vertical="top"/>
      <protection locked="0"/>
    </xf>
    <xf numFmtId="0" fontId="20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17" fontId="4" fillId="0" borderId="0" xfId="0" applyNumberFormat="1" applyFont="1" applyBorder="1" applyAlignment="1" applyProtection="1">
      <protection locked="0"/>
    </xf>
    <xf numFmtId="43" fontId="12" fillId="0" borderId="0" xfId="14249" applyFont="1" applyBorder="1" applyAlignment="1" applyProtection="1">
      <alignment horizontal="center" vertical="top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vertical="center" wrapText="1"/>
      <protection locked="0"/>
    </xf>
    <xf numFmtId="0" fontId="207" fillId="0" borderId="0" xfId="0" applyFont="1" applyFill="1" applyBorder="1" applyAlignment="1" applyProtection="1">
      <alignment horizontal="center" vertical="center"/>
      <protection locked="0"/>
    </xf>
    <xf numFmtId="17" fontId="0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6" xfId="1" applyNumberFormat="1" applyFont="1" applyFill="1" applyBorder="1" applyAlignment="1" applyProtection="1">
      <alignment horizontal="center" vertical="center"/>
      <protection locked="0"/>
    </xf>
    <xf numFmtId="4" fontId="3" fillId="0" borderId="6" xfId="1" applyNumberFormat="1" applyFont="1" applyFill="1" applyBorder="1" applyAlignment="1" applyProtection="1">
      <alignment horizontal="center" vertical="center"/>
      <protection locked="0"/>
    </xf>
    <xf numFmtId="4" fontId="3" fillId="3" borderId="6" xfId="1" applyNumberFormat="1" applyFont="1" applyFill="1" applyBorder="1" applyAlignment="1" applyProtection="1">
      <alignment horizontal="center" vertical="center"/>
      <protection locked="0"/>
    </xf>
    <xf numFmtId="4" fontId="3" fillId="0" borderId="6" xfId="3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4" fontId="4" fillId="4" borderId="15" xfId="424" applyNumberFormat="1" applyFont="1" applyFill="1" applyBorder="1" applyAlignment="1" applyProtection="1">
      <alignment horizontal="center" vertical="center" wrapText="1"/>
      <protection locked="0"/>
    </xf>
    <xf numFmtId="4" fontId="4" fillId="33" borderId="6" xfId="7" applyNumberFormat="1" applyFont="1" applyFill="1" applyBorder="1" applyAlignment="1" applyProtection="1">
      <alignment horizontal="center" vertical="center" wrapText="1"/>
      <protection locked="0"/>
    </xf>
    <xf numFmtId="4" fontId="3" fillId="33" borderId="15" xfId="1" applyNumberFormat="1" applyFont="1" applyFill="1" applyBorder="1" applyAlignment="1" applyProtection="1">
      <alignment horizontal="center" vertical="center"/>
      <protection locked="0"/>
    </xf>
    <xf numFmtId="4" fontId="3" fillId="33" borderId="6" xfId="1" applyNumberFormat="1" applyFont="1" applyFill="1" applyBorder="1" applyAlignment="1" applyProtection="1">
      <alignment horizontal="center" vertical="center"/>
      <protection locked="0"/>
    </xf>
    <xf numFmtId="4" fontId="3" fillId="3" borderId="15" xfId="1" applyNumberFormat="1" applyFont="1" applyFill="1" applyBorder="1" applyAlignment="1" applyProtection="1">
      <alignment horizontal="center" vertical="center"/>
      <protection locked="0"/>
    </xf>
    <xf numFmtId="4" fontId="10" fillId="3" borderId="15" xfId="1" applyNumberFormat="1" applyFont="1" applyFill="1" applyBorder="1" applyAlignment="1" applyProtection="1">
      <alignment horizontal="center" vertical="center"/>
      <protection locked="0"/>
    </xf>
  </cellXfs>
  <cellStyles count="19837">
    <cellStyle name="_x000a_386grabber=M" xfId="14277"/>
    <cellStyle name="_x000a_386grabber=M 2" xfId="14278"/>
    <cellStyle name="_x000a_386grabber=M 3" xfId="14279"/>
    <cellStyle name="_x000a_386grabber=M 4" xfId="14280"/>
    <cellStyle name="_x000a_386grabber=M 5" xfId="14281"/>
    <cellStyle name="_x000a_386grabber=M 6" xfId="14282"/>
    <cellStyle name="_APDR PE 2007 2012 PE PLANTA 8v3" xfId="14283"/>
    <cellStyle name="_APDR PE 2007 2012 PE PLANTA 8v3_MODELO APDR PRESUPUESTO 2008 V14" xfId="14284"/>
    <cellStyle name="_Información APDR 2008 - VM" xfId="14285"/>
    <cellStyle name="_SlidesapresentaçãoPE" xfId="14286"/>
    <cellStyle name="£ BP" xfId="14287"/>
    <cellStyle name="¥ JY" xfId="14288"/>
    <cellStyle name="=C:\WINNT35\SYSTEM32\COMMAND.COM" xfId="14289"/>
    <cellStyle name="20% - Accent1 2" xfId="14290"/>
    <cellStyle name="20% - Accent1 3" xfId="14291"/>
    <cellStyle name="20% - Accent1 4" xfId="14292"/>
    <cellStyle name="20% - Accent1 5" xfId="14293"/>
    <cellStyle name="20% - Accent1 6" xfId="14294"/>
    <cellStyle name="20% - Accent1 7" xfId="14295"/>
    <cellStyle name="20% - Accent2 2" xfId="14296"/>
    <cellStyle name="20% - Accent2 3" xfId="14297"/>
    <cellStyle name="20% - Accent2 4" xfId="14298"/>
    <cellStyle name="20% - Accent2 5" xfId="14299"/>
    <cellStyle name="20% - Accent2 6" xfId="14300"/>
    <cellStyle name="20% - Accent2 7" xfId="14301"/>
    <cellStyle name="20% - Accent3 2" xfId="14302"/>
    <cellStyle name="20% - Accent3 3" xfId="14303"/>
    <cellStyle name="20% - Accent3 4" xfId="14304"/>
    <cellStyle name="20% - Accent3 5" xfId="14305"/>
    <cellStyle name="20% - Accent3 6" xfId="14306"/>
    <cellStyle name="20% - Accent3 7" xfId="14307"/>
    <cellStyle name="20% - Accent4 2" xfId="14308"/>
    <cellStyle name="20% - Accent4 3" xfId="14309"/>
    <cellStyle name="20% - Accent4 4" xfId="14310"/>
    <cellStyle name="20% - Accent4 5" xfId="14311"/>
    <cellStyle name="20% - Accent4 6" xfId="14312"/>
    <cellStyle name="20% - Accent4 7" xfId="14313"/>
    <cellStyle name="20% - Accent5 2" xfId="14314"/>
    <cellStyle name="20% - Accent5 3" xfId="14315"/>
    <cellStyle name="20% - Accent5 4" xfId="14316"/>
    <cellStyle name="20% - Accent5 5" xfId="14317"/>
    <cellStyle name="20% - Accent5 6" xfId="14318"/>
    <cellStyle name="20% - Accent5 7" xfId="14319"/>
    <cellStyle name="20% - Accent6 2" xfId="14320"/>
    <cellStyle name="20% - Accent6 3" xfId="14321"/>
    <cellStyle name="20% - Accent6 4" xfId="14322"/>
    <cellStyle name="20% - Accent6 5" xfId="14323"/>
    <cellStyle name="20% - Accent6 6" xfId="14324"/>
    <cellStyle name="20% - Accent6 7" xfId="14325"/>
    <cellStyle name="20% - Ênfase1 10" xfId="14326"/>
    <cellStyle name="20% - Ênfase1 2" xfId="17"/>
    <cellStyle name="20% - Ênfase1 2 2" xfId="14327"/>
    <cellStyle name="20% - Ênfase1 2 3" xfId="18"/>
    <cellStyle name="20% - Ênfase1 2 3 2" xfId="19"/>
    <cellStyle name="20% - Ênfase1 2 4" xfId="20"/>
    <cellStyle name="20% - Ênfase1 2 4 2" xfId="21"/>
    <cellStyle name="20% - Ênfase1 2 5" xfId="22"/>
    <cellStyle name="20% - Ênfase1 2 5 2" xfId="23"/>
    <cellStyle name="20% - Ênfase1 2 6" xfId="24"/>
    <cellStyle name="20% - Ênfase1 2 6 2" xfId="25"/>
    <cellStyle name="20% - Ênfase1 2 7" xfId="26"/>
    <cellStyle name="20% - Ênfase1 2 7 2" xfId="27"/>
    <cellStyle name="20% - Ênfase1 2 8" xfId="14328"/>
    <cellStyle name="20% - Ênfase1 2_Acompanhamento_2010_BRK Consol (mai)" xfId="14329"/>
    <cellStyle name="20% - Ênfase1 3" xfId="28"/>
    <cellStyle name="20% - Ênfase1 4" xfId="29"/>
    <cellStyle name="20% - Ênfase1 4 2" xfId="14330"/>
    <cellStyle name="20% - Ênfase1 4 3" xfId="14331"/>
    <cellStyle name="20% - Ênfase1 4 4" xfId="14332"/>
    <cellStyle name="20% - Ênfase1 4 5" xfId="14333"/>
    <cellStyle name="20% - Ênfase1 4 6" xfId="14334"/>
    <cellStyle name="20% - Ênfase1 4_Acompanhamento_2010_BRK Consol (mai)" xfId="14335"/>
    <cellStyle name="20% - Ênfase1 5" xfId="30"/>
    <cellStyle name="20% - Ênfase1 6" xfId="14336"/>
    <cellStyle name="20% - Ênfase1 7" xfId="14337"/>
    <cellStyle name="20% - Ênfase1 8" xfId="14338"/>
    <cellStyle name="20% - Ênfase1 9" xfId="14339"/>
    <cellStyle name="20% - Ênfase2 10" xfId="14340"/>
    <cellStyle name="20% - Ênfase2 2" xfId="31"/>
    <cellStyle name="20% - Ênfase2 2 2" xfId="32"/>
    <cellStyle name="20% - Ênfase2 2 2 2" xfId="33"/>
    <cellStyle name="20% - Ênfase2 2 3" xfId="34"/>
    <cellStyle name="20% - Ênfase2 2 3 2" xfId="35"/>
    <cellStyle name="20% - Ênfase2 2 4" xfId="36"/>
    <cellStyle name="20% - Ênfase2 2 4 2" xfId="37"/>
    <cellStyle name="20% - Ênfase2 2 5" xfId="38"/>
    <cellStyle name="20% - Ênfase2 2 5 2" xfId="39"/>
    <cellStyle name="20% - Ênfase2 2 6" xfId="40"/>
    <cellStyle name="20% - Ênfase2 2 6 2" xfId="41"/>
    <cellStyle name="20% - Ênfase2 2 7" xfId="42"/>
    <cellStyle name="20% - Ênfase2 2 7 2" xfId="43"/>
    <cellStyle name="20% - Ênfase2 2 8" xfId="14341"/>
    <cellStyle name="20% - Ênfase2 2_Acompanhamento_2010_BRK Consol (mai)" xfId="14342"/>
    <cellStyle name="20% - Ênfase2 3" xfId="44"/>
    <cellStyle name="20% - Ênfase2 4" xfId="45"/>
    <cellStyle name="20% - Ênfase2 4 2" xfId="14343"/>
    <cellStyle name="20% - Ênfase2 4 3" xfId="14344"/>
    <cellStyle name="20% - Ênfase2 4 4" xfId="14345"/>
    <cellStyle name="20% - Ênfase2 4 5" xfId="14346"/>
    <cellStyle name="20% - Ênfase2 4 6" xfId="14347"/>
    <cellStyle name="20% - Ênfase2 4_Acompanhamento_2010_BRK Consol (mai)" xfId="14348"/>
    <cellStyle name="20% - Ênfase2 5" xfId="46"/>
    <cellStyle name="20% - Ênfase2 6" xfId="14349"/>
    <cellStyle name="20% - Ênfase2 7" xfId="14350"/>
    <cellStyle name="20% - Ênfase2 8" xfId="14351"/>
    <cellStyle name="20% - Ênfase2 9" xfId="14352"/>
    <cellStyle name="20% - Ênfase3 10" xfId="14353"/>
    <cellStyle name="20% - Ênfase3 2" xfId="47"/>
    <cellStyle name="20% - Ênfase3 2 2" xfId="48"/>
    <cellStyle name="20% - Ênfase3 2 2 2" xfId="49"/>
    <cellStyle name="20% - Ênfase3 2 3" xfId="50"/>
    <cellStyle name="20% - Ênfase3 2 3 2" xfId="51"/>
    <cellStyle name="20% - Ênfase3 2 4" xfId="52"/>
    <cellStyle name="20% - Ênfase3 2 4 2" xfId="53"/>
    <cellStyle name="20% - Ênfase3 2 5" xfId="54"/>
    <cellStyle name="20% - Ênfase3 2 5 2" xfId="55"/>
    <cellStyle name="20% - Ênfase3 2 6" xfId="56"/>
    <cellStyle name="20% - Ênfase3 2 6 2" xfId="57"/>
    <cellStyle name="20% - Ênfase3 2 7" xfId="58"/>
    <cellStyle name="20% - Ênfase3 2 7 2" xfId="59"/>
    <cellStyle name="20% - Ênfase3 2 8" xfId="14354"/>
    <cellStyle name="20% - Ênfase3 2_Acompanhamento_2010_BRK Consol (mai)" xfId="14355"/>
    <cellStyle name="20% - Ênfase3 3" xfId="60"/>
    <cellStyle name="20% - Ênfase3 4" xfId="61"/>
    <cellStyle name="20% - Ênfase3 4 2" xfId="14356"/>
    <cellStyle name="20% - Ênfase3 4 3" xfId="14357"/>
    <cellStyle name="20% - Ênfase3 4 4" xfId="14358"/>
    <cellStyle name="20% - Ênfase3 4 5" xfId="14359"/>
    <cellStyle name="20% - Ênfase3 4 6" xfId="14360"/>
    <cellStyle name="20% - Ênfase3 4_Acompanhamento_2010_BRK Consol (mai)" xfId="14361"/>
    <cellStyle name="20% - Ênfase3 5" xfId="62"/>
    <cellStyle name="20% - Ênfase3 6" xfId="14362"/>
    <cellStyle name="20% - Ênfase3 7" xfId="14363"/>
    <cellStyle name="20% - Ênfase3 8" xfId="14364"/>
    <cellStyle name="20% - Ênfase3 9" xfId="14365"/>
    <cellStyle name="20% - Ênfase4 10" xfId="14366"/>
    <cellStyle name="20% - Ênfase4 2" xfId="63"/>
    <cellStyle name="20% - Ênfase4 2 2" xfId="64"/>
    <cellStyle name="20% - Ênfase4 2 2 2" xfId="65"/>
    <cellStyle name="20% - Ênfase4 2 3" xfId="66"/>
    <cellStyle name="20% - Ênfase4 2 3 2" xfId="67"/>
    <cellStyle name="20% - Ênfase4 2 4" xfId="68"/>
    <cellStyle name="20% - Ênfase4 2 4 2" xfId="69"/>
    <cellStyle name="20% - Ênfase4 2 5" xfId="70"/>
    <cellStyle name="20% - Ênfase4 2 5 2" xfId="71"/>
    <cellStyle name="20% - Ênfase4 2 6" xfId="72"/>
    <cellStyle name="20% - Ênfase4 2 6 2" xfId="73"/>
    <cellStyle name="20% - Ênfase4 2 7" xfId="74"/>
    <cellStyle name="20% - Ênfase4 2 7 2" xfId="75"/>
    <cellStyle name="20% - Ênfase4 2 8" xfId="14367"/>
    <cellStyle name="20% - Ênfase4 2_Acompanhamento_2010_BRK Consol (mai)" xfId="14368"/>
    <cellStyle name="20% - Ênfase4 3" xfId="76"/>
    <cellStyle name="20% - Ênfase4 4" xfId="77"/>
    <cellStyle name="20% - Ênfase4 4 2" xfId="14369"/>
    <cellStyle name="20% - Ênfase4 4 3" xfId="14370"/>
    <cellStyle name="20% - Ênfase4 4 4" xfId="14371"/>
    <cellStyle name="20% - Ênfase4 4 5" xfId="14372"/>
    <cellStyle name="20% - Ênfase4 4 6" xfId="14373"/>
    <cellStyle name="20% - Ênfase4 4_Acompanhamento_2010_BRK Consol (mai)" xfId="14374"/>
    <cellStyle name="20% - Ênfase4 5" xfId="78"/>
    <cellStyle name="20% - Ênfase4 6" xfId="14375"/>
    <cellStyle name="20% - Ênfase4 7" xfId="14376"/>
    <cellStyle name="20% - Ênfase4 8" xfId="14377"/>
    <cellStyle name="20% - Ênfase4 9" xfId="14378"/>
    <cellStyle name="20% - Ênfase5 10" xfId="14379"/>
    <cellStyle name="20% - Ênfase5 2" xfId="79"/>
    <cellStyle name="20% - Ênfase5 2 2" xfId="80"/>
    <cellStyle name="20% - Ênfase5 2 2 2" xfId="81"/>
    <cellStyle name="20% - Ênfase5 2 3" xfId="82"/>
    <cellStyle name="20% - Ênfase5 2 3 2" xfId="83"/>
    <cellStyle name="20% - Ênfase5 2 4" xfId="84"/>
    <cellStyle name="20% - Ênfase5 2 4 2" xfId="85"/>
    <cellStyle name="20% - Ênfase5 2 5" xfId="86"/>
    <cellStyle name="20% - Ênfase5 2 5 2" xfId="87"/>
    <cellStyle name="20% - Ênfase5 2 6" xfId="88"/>
    <cellStyle name="20% - Ênfase5 2 6 2" xfId="89"/>
    <cellStyle name="20% - Ênfase5 2 7" xfId="90"/>
    <cellStyle name="20% - Ênfase5 2 7 2" xfId="91"/>
    <cellStyle name="20% - Ênfase5 2 8" xfId="14380"/>
    <cellStyle name="20% - Ênfase5 2_Acompanhamento_2010_BRK Consol (mai)" xfId="14381"/>
    <cellStyle name="20% - Ênfase5 3" xfId="92"/>
    <cellStyle name="20% - Ênfase5 4" xfId="93"/>
    <cellStyle name="20% - Ênfase5 4 2" xfId="14382"/>
    <cellStyle name="20% - Ênfase5 4 3" xfId="14383"/>
    <cellStyle name="20% - Ênfase5 4 4" xfId="14384"/>
    <cellStyle name="20% - Ênfase5 4 5" xfId="14385"/>
    <cellStyle name="20% - Ênfase5 4 6" xfId="14386"/>
    <cellStyle name="20% - Ênfase5 4_Acompanhamento_2010_BRK Consol (mai)" xfId="14387"/>
    <cellStyle name="20% - Ênfase5 5" xfId="94"/>
    <cellStyle name="20% - Ênfase5 6" xfId="14388"/>
    <cellStyle name="20% - Ênfase5 7" xfId="14389"/>
    <cellStyle name="20% - Ênfase5 8" xfId="14390"/>
    <cellStyle name="20% - Ênfase5 9" xfId="14391"/>
    <cellStyle name="20% - Ênfase6 10" xfId="14392"/>
    <cellStyle name="20% - Ênfase6 2" xfId="95"/>
    <cellStyle name="20% - Ênfase6 2 2" xfId="96"/>
    <cellStyle name="20% - Ênfase6 2 2 2" xfId="97"/>
    <cellStyle name="20% - Ênfase6 2 3" xfId="98"/>
    <cellStyle name="20% - Ênfase6 2 3 2" xfId="99"/>
    <cellStyle name="20% - Ênfase6 2 4" xfId="100"/>
    <cellStyle name="20% - Ênfase6 2 4 2" xfId="101"/>
    <cellStyle name="20% - Ênfase6 2 5" xfId="102"/>
    <cellStyle name="20% - Ênfase6 2 5 2" xfId="103"/>
    <cellStyle name="20% - Ênfase6 2 6" xfId="104"/>
    <cellStyle name="20% - Ênfase6 2 6 2" xfId="105"/>
    <cellStyle name="20% - Ênfase6 2 7" xfId="106"/>
    <cellStyle name="20% - Ênfase6 2 7 2" xfId="107"/>
    <cellStyle name="20% - Ênfase6 2 8" xfId="14393"/>
    <cellStyle name="20% - Ênfase6 2_Acompanhamento_2010_BRK Consol (mai)" xfId="14394"/>
    <cellStyle name="20% - Ênfase6 3" xfId="108"/>
    <cellStyle name="20% - Ênfase6 4" xfId="109"/>
    <cellStyle name="20% - Ênfase6 4 2" xfId="14395"/>
    <cellStyle name="20% - Ênfase6 4 3" xfId="14396"/>
    <cellStyle name="20% - Ênfase6 4 4" xfId="14397"/>
    <cellStyle name="20% - Ênfase6 4 5" xfId="14398"/>
    <cellStyle name="20% - Ênfase6 4 6" xfId="14399"/>
    <cellStyle name="20% - Ênfase6 4_Acompanhamento_2010_BRK Consol (mai)" xfId="14400"/>
    <cellStyle name="20% - Ênfase6 5" xfId="110"/>
    <cellStyle name="20% - Ênfase6 6" xfId="14401"/>
    <cellStyle name="20% - Ênfase6 7" xfId="14402"/>
    <cellStyle name="20% - Ênfase6 8" xfId="14403"/>
    <cellStyle name="20% - Ênfase6 9" xfId="14404"/>
    <cellStyle name="20% - Énfasis1" xfId="14405"/>
    <cellStyle name="20% - Énfasis1 2" xfId="14406"/>
    <cellStyle name="20% - Énfasis1 3" xfId="14407"/>
    <cellStyle name="20% - Énfasis1 4" xfId="14408"/>
    <cellStyle name="20% - Énfasis1 5" xfId="14409"/>
    <cellStyle name="20% - Énfasis1 6" xfId="14410"/>
    <cellStyle name="20% - Énfasis1 7" xfId="14411"/>
    <cellStyle name="20% - Énfasis1_Acompanhamento_2010_BRK Consol (mai)" xfId="14412"/>
    <cellStyle name="20% - Énfasis2" xfId="14413"/>
    <cellStyle name="20% - Énfasis2 2" xfId="14414"/>
    <cellStyle name="20% - Énfasis2 3" xfId="14415"/>
    <cellStyle name="20% - Énfasis2 4" xfId="14416"/>
    <cellStyle name="20% - Énfasis2 5" xfId="14417"/>
    <cellStyle name="20% - Énfasis2 6" xfId="14418"/>
    <cellStyle name="20% - Énfasis2 7" xfId="14419"/>
    <cellStyle name="20% - Énfasis2_Acompanhamento_2010_BRK Consol (mai)" xfId="14420"/>
    <cellStyle name="20% - Énfasis3" xfId="14421"/>
    <cellStyle name="20% - Énfasis3 2" xfId="14422"/>
    <cellStyle name="20% - Énfasis3 3" xfId="14423"/>
    <cellStyle name="20% - Énfasis3 4" xfId="14424"/>
    <cellStyle name="20% - Énfasis3 5" xfId="14425"/>
    <cellStyle name="20% - Énfasis3 6" xfId="14426"/>
    <cellStyle name="20% - Énfasis3 7" xfId="14427"/>
    <cellStyle name="20% - Énfasis3_Acompanhamento_2010_BRK Consol (mai)" xfId="14428"/>
    <cellStyle name="20% - Énfasis4" xfId="14429"/>
    <cellStyle name="20% - Énfasis4 2" xfId="14430"/>
    <cellStyle name="20% - Énfasis4 3" xfId="14431"/>
    <cellStyle name="20% - Énfasis4 4" xfId="14432"/>
    <cellStyle name="20% - Énfasis4 5" xfId="14433"/>
    <cellStyle name="20% - Énfasis4 6" xfId="14434"/>
    <cellStyle name="20% - Énfasis4 7" xfId="14435"/>
    <cellStyle name="20% - Énfasis4_Acompanhamento_2010_BRK Consol (mai)" xfId="14436"/>
    <cellStyle name="20% - Énfasis5" xfId="14437"/>
    <cellStyle name="20% - Énfasis5 2" xfId="14438"/>
    <cellStyle name="20% - Énfasis5 3" xfId="14439"/>
    <cellStyle name="20% - Énfasis5 4" xfId="14440"/>
    <cellStyle name="20% - Énfasis5 5" xfId="14441"/>
    <cellStyle name="20% - Énfasis5 6" xfId="14442"/>
    <cellStyle name="20% - Énfasis5 7" xfId="14443"/>
    <cellStyle name="20% - Énfasis5_Acompanhamento_2010_BRK Consol (mai)" xfId="14444"/>
    <cellStyle name="20% - Énfasis6" xfId="14445"/>
    <cellStyle name="20% - Énfasis6 2" xfId="14446"/>
    <cellStyle name="20% - Énfasis6 3" xfId="14447"/>
    <cellStyle name="20% - Énfasis6 4" xfId="14448"/>
    <cellStyle name="20% - Énfasis6 5" xfId="14449"/>
    <cellStyle name="20% - Énfasis6 6" xfId="14450"/>
    <cellStyle name="20% - Énfasis6 7" xfId="14451"/>
    <cellStyle name="20% - Énfasis6_Acompanhamento_2010_BRK Consol (mai)" xfId="14452"/>
    <cellStyle name="40% - Accent1 2" xfId="14453"/>
    <cellStyle name="40% - Accent1 3" xfId="14454"/>
    <cellStyle name="40% - Accent1 4" xfId="14455"/>
    <cellStyle name="40% - Accent1 5" xfId="14456"/>
    <cellStyle name="40% - Accent1 6" xfId="14457"/>
    <cellStyle name="40% - Accent1 7" xfId="14458"/>
    <cellStyle name="40% - Accent2 2" xfId="14459"/>
    <cellStyle name="40% - Accent2 3" xfId="14460"/>
    <cellStyle name="40% - Accent2 4" xfId="14461"/>
    <cellStyle name="40% - Accent2 5" xfId="14462"/>
    <cellStyle name="40% - Accent2 6" xfId="14463"/>
    <cellStyle name="40% - Accent2 7" xfId="14464"/>
    <cellStyle name="40% - Accent3 2" xfId="14465"/>
    <cellStyle name="40% - Accent3 3" xfId="14466"/>
    <cellStyle name="40% - Accent3 4" xfId="14467"/>
    <cellStyle name="40% - Accent3 5" xfId="14468"/>
    <cellStyle name="40% - Accent3 6" xfId="14469"/>
    <cellStyle name="40% - Accent3 7" xfId="14470"/>
    <cellStyle name="40% - Accent4 2" xfId="14471"/>
    <cellStyle name="40% - Accent4 3" xfId="14472"/>
    <cellStyle name="40% - Accent4 4" xfId="14473"/>
    <cellStyle name="40% - Accent4 5" xfId="14474"/>
    <cellStyle name="40% - Accent4 6" xfId="14475"/>
    <cellStyle name="40% - Accent4 7" xfId="14476"/>
    <cellStyle name="40% - Accent5 2" xfId="14477"/>
    <cellStyle name="40% - Accent5 3" xfId="14478"/>
    <cellStyle name="40% - Accent5 4" xfId="14479"/>
    <cellStyle name="40% - Accent5 5" xfId="14480"/>
    <cellStyle name="40% - Accent5 6" xfId="14481"/>
    <cellStyle name="40% - Accent5 7" xfId="14482"/>
    <cellStyle name="40% - Accent6 2" xfId="14483"/>
    <cellStyle name="40% - Accent6 3" xfId="14484"/>
    <cellStyle name="40% - Accent6 4" xfId="14485"/>
    <cellStyle name="40% - Accent6 5" xfId="14486"/>
    <cellStyle name="40% - Accent6 6" xfId="14487"/>
    <cellStyle name="40% - Accent6 7" xfId="14488"/>
    <cellStyle name="40% - Ênfase1 10" xfId="14489"/>
    <cellStyle name="40% - Ênfase1 2" xfId="111"/>
    <cellStyle name="40% - Ênfase1 2 2" xfId="112"/>
    <cellStyle name="40% - Ênfase1 2 2 2" xfId="113"/>
    <cellStyle name="40% - Ênfase1 2 3" xfId="14490"/>
    <cellStyle name="40% - Ênfase1 2 4" xfId="114"/>
    <cellStyle name="40% - Ênfase1 2 4 2" xfId="115"/>
    <cellStyle name="40% - Ênfase1 2 5" xfId="116"/>
    <cellStyle name="40% - Ênfase1 2 5 2" xfId="117"/>
    <cellStyle name="40% - Ênfase1 2 6" xfId="118"/>
    <cellStyle name="40% - Ênfase1 2 6 2" xfId="119"/>
    <cellStyle name="40% - Ênfase1 2 7" xfId="120"/>
    <cellStyle name="40% - Ênfase1 2 7 2" xfId="121"/>
    <cellStyle name="40% - Ênfase1 2 8" xfId="14491"/>
    <cellStyle name="40% - Ênfase1 2_Acompanhamento_2010_BRK Consol (mai)" xfId="14492"/>
    <cellStyle name="40% - Ênfase1 3" xfId="122"/>
    <cellStyle name="40% - Ênfase1 4" xfId="123"/>
    <cellStyle name="40% - Ênfase1 4 2" xfId="14493"/>
    <cellStyle name="40% - Ênfase1 4 3" xfId="14494"/>
    <cellStyle name="40% - Ênfase1 4 4" xfId="14495"/>
    <cellStyle name="40% - Ênfase1 4 5" xfId="14496"/>
    <cellStyle name="40% - Ênfase1 4 6" xfId="14497"/>
    <cellStyle name="40% - Ênfase1 4_Acompanhamento_2010_BRK Consol (mai)" xfId="14498"/>
    <cellStyle name="40% - Ênfase1 5" xfId="124"/>
    <cellStyle name="40% - Ênfase1 6" xfId="14499"/>
    <cellStyle name="40% - Ênfase1 7" xfId="14500"/>
    <cellStyle name="40% - Ênfase1 8" xfId="14501"/>
    <cellStyle name="40% - Ênfase1 9" xfId="14502"/>
    <cellStyle name="40% - Ênfase2 10" xfId="14503"/>
    <cellStyle name="40% - Ênfase2 2" xfId="125"/>
    <cellStyle name="40% - Ênfase2 2 2" xfId="126"/>
    <cellStyle name="40% - Ênfase2 2 2 2" xfId="127"/>
    <cellStyle name="40% - Ênfase2 2 3" xfId="128"/>
    <cellStyle name="40% - Ênfase2 2 3 2" xfId="129"/>
    <cellStyle name="40% - Ênfase2 2 4" xfId="14504"/>
    <cellStyle name="40% - Ênfase2 2 5" xfId="130"/>
    <cellStyle name="40% - Ênfase2 2 5 2" xfId="131"/>
    <cellStyle name="40% - Ênfase2 2 6" xfId="132"/>
    <cellStyle name="40% - Ênfase2 2 6 2" xfId="133"/>
    <cellStyle name="40% - Ênfase2 2 7" xfId="134"/>
    <cellStyle name="40% - Ênfase2 2 7 2" xfId="135"/>
    <cellStyle name="40% - Ênfase2 2 8" xfId="14505"/>
    <cellStyle name="40% - Ênfase2 2_Acompanhamento_2010_BRK Consol (mai)" xfId="14506"/>
    <cellStyle name="40% - Ênfase2 3" xfId="136"/>
    <cellStyle name="40% - Ênfase2 4" xfId="137"/>
    <cellStyle name="40% - Ênfase2 4 2" xfId="14507"/>
    <cellStyle name="40% - Ênfase2 4 3" xfId="14508"/>
    <cellStyle name="40% - Ênfase2 4 4" xfId="14509"/>
    <cellStyle name="40% - Ênfase2 4 5" xfId="14510"/>
    <cellStyle name="40% - Ênfase2 4 6" xfId="14511"/>
    <cellStyle name="40% - Ênfase2 4_Acompanhamento_2010_BRK Consol (mai)" xfId="14512"/>
    <cellStyle name="40% - Ênfase2 5" xfId="138"/>
    <cellStyle name="40% - Ênfase2 6" xfId="14513"/>
    <cellStyle name="40% - Ênfase2 7" xfId="14514"/>
    <cellStyle name="40% - Ênfase2 8" xfId="14515"/>
    <cellStyle name="40% - Ênfase2 9" xfId="14516"/>
    <cellStyle name="40% - Ênfase3 10" xfId="14517"/>
    <cellStyle name="40% - Ênfase3 2" xfId="139"/>
    <cellStyle name="40% - Ênfase3 2 2" xfId="140"/>
    <cellStyle name="40% - Ênfase3 2 2 2" xfId="141"/>
    <cellStyle name="40% - Ênfase3 2 3" xfId="142"/>
    <cellStyle name="40% - Ênfase3 2 3 2" xfId="143"/>
    <cellStyle name="40% - Ênfase3 2 4" xfId="144"/>
    <cellStyle name="40% - Ênfase3 2 4 2" xfId="145"/>
    <cellStyle name="40% - Ênfase3 2 5" xfId="146"/>
    <cellStyle name="40% - Ênfase3 2 5 2" xfId="147"/>
    <cellStyle name="40% - Ênfase3 2 6" xfId="148"/>
    <cellStyle name="40% - Ênfase3 2 6 2" xfId="149"/>
    <cellStyle name="40% - Ênfase3 2 7" xfId="150"/>
    <cellStyle name="40% - Ênfase3 2 7 2" xfId="151"/>
    <cellStyle name="40% - Ênfase3 2 8" xfId="14518"/>
    <cellStyle name="40% - Ênfase3 2_Acompanhamento_2010_BRK Consol (mai)" xfId="14519"/>
    <cellStyle name="40% - Ênfase3 3" xfId="152"/>
    <cellStyle name="40% - Ênfase3 4" xfId="153"/>
    <cellStyle name="40% - Ênfase3 4 2" xfId="14520"/>
    <cellStyle name="40% - Ênfase3 4 3" xfId="14521"/>
    <cellStyle name="40% - Ênfase3 4 4" xfId="14522"/>
    <cellStyle name="40% - Ênfase3 4 5" xfId="14523"/>
    <cellStyle name="40% - Ênfase3 4 6" xfId="14524"/>
    <cellStyle name="40% - Ênfase3 4_Acompanhamento_2010_BRK Consol (mai)" xfId="14525"/>
    <cellStyle name="40% - Ênfase3 5" xfId="154"/>
    <cellStyle name="40% - Ênfase3 6" xfId="14526"/>
    <cellStyle name="40% - Ênfase3 7" xfId="14527"/>
    <cellStyle name="40% - Ênfase3 8" xfId="14528"/>
    <cellStyle name="40% - Ênfase3 9" xfId="14529"/>
    <cellStyle name="40% - Ênfase4 10" xfId="14530"/>
    <cellStyle name="40% - Ênfase4 2" xfId="155"/>
    <cellStyle name="40% - Ênfase4 2 2" xfId="156"/>
    <cellStyle name="40% - Ênfase4 2 2 2" xfId="157"/>
    <cellStyle name="40% - Ênfase4 2 3" xfId="158"/>
    <cellStyle name="40% - Ênfase4 2 3 2" xfId="159"/>
    <cellStyle name="40% - Ênfase4 2 4" xfId="160"/>
    <cellStyle name="40% - Ênfase4 2 4 2" xfId="161"/>
    <cellStyle name="40% - Ênfase4 2 5" xfId="162"/>
    <cellStyle name="40% - Ênfase4 2 5 2" xfId="163"/>
    <cellStyle name="40% - Ênfase4 2 6" xfId="164"/>
    <cellStyle name="40% - Ênfase4 2 6 2" xfId="165"/>
    <cellStyle name="40% - Ênfase4 2 7" xfId="166"/>
    <cellStyle name="40% - Ênfase4 2 7 2" xfId="167"/>
    <cellStyle name="40% - Ênfase4 2 8" xfId="14531"/>
    <cellStyle name="40% - Ênfase4 2_Acompanhamento_2010_BRK Consol (mai)" xfId="14532"/>
    <cellStyle name="40% - Ênfase4 3" xfId="168"/>
    <cellStyle name="40% - Ênfase4 4" xfId="169"/>
    <cellStyle name="40% - Ênfase4 4 2" xfId="14533"/>
    <cellStyle name="40% - Ênfase4 4 3" xfId="14534"/>
    <cellStyle name="40% - Ênfase4 4 4" xfId="14535"/>
    <cellStyle name="40% - Ênfase4 4 5" xfId="14536"/>
    <cellStyle name="40% - Ênfase4 4 6" xfId="14537"/>
    <cellStyle name="40% - Ênfase4 4_Acompanhamento_2010_BRK Consol (mai)" xfId="14538"/>
    <cellStyle name="40% - Ênfase4 5" xfId="170"/>
    <cellStyle name="40% - Ênfase4 6" xfId="14539"/>
    <cellStyle name="40% - Ênfase4 7" xfId="14540"/>
    <cellStyle name="40% - Ênfase4 8" xfId="14541"/>
    <cellStyle name="40% - Ênfase4 9" xfId="14542"/>
    <cellStyle name="40% - Ênfase5 10" xfId="14543"/>
    <cellStyle name="40% - Ênfase5 2" xfId="171"/>
    <cellStyle name="40% - Ênfase5 2 2" xfId="172"/>
    <cellStyle name="40% - Ênfase5 2 2 2" xfId="173"/>
    <cellStyle name="40% - Ênfase5 2 3" xfId="174"/>
    <cellStyle name="40% - Ênfase5 2 3 2" xfId="175"/>
    <cellStyle name="40% - Ênfase5 2 4" xfId="176"/>
    <cellStyle name="40% - Ênfase5 2 4 2" xfId="177"/>
    <cellStyle name="40% - Ênfase5 2 5" xfId="178"/>
    <cellStyle name="40% - Ênfase5 2 5 2" xfId="179"/>
    <cellStyle name="40% - Ênfase5 2 6" xfId="180"/>
    <cellStyle name="40% - Ênfase5 2 6 2" xfId="181"/>
    <cellStyle name="40% - Ênfase5 2 7" xfId="182"/>
    <cellStyle name="40% - Ênfase5 2 7 2" xfId="183"/>
    <cellStyle name="40% - Ênfase5 2 8" xfId="14544"/>
    <cellStyle name="40% - Ênfase5 2_Acompanhamento_2010_BRK Consol (mai)" xfId="14545"/>
    <cellStyle name="40% - Ênfase5 3" xfId="184"/>
    <cellStyle name="40% - Ênfase5 4" xfId="185"/>
    <cellStyle name="40% - Ênfase5 4 2" xfId="14546"/>
    <cellStyle name="40% - Ênfase5 4 3" xfId="14547"/>
    <cellStyle name="40% - Ênfase5 4 4" xfId="14548"/>
    <cellStyle name="40% - Ênfase5 4 5" xfId="14549"/>
    <cellStyle name="40% - Ênfase5 4 6" xfId="14550"/>
    <cellStyle name="40% - Ênfase5 4_Acompanhamento_2010_BRK Consol (mai)" xfId="14551"/>
    <cellStyle name="40% - Ênfase5 5" xfId="186"/>
    <cellStyle name="40% - Ênfase5 6" xfId="14552"/>
    <cellStyle name="40% - Ênfase5 7" xfId="14553"/>
    <cellStyle name="40% - Ênfase5 8" xfId="14554"/>
    <cellStyle name="40% - Ênfase5 9" xfId="14555"/>
    <cellStyle name="40% - Ênfase6 10" xfId="14556"/>
    <cellStyle name="40% - Ênfase6 2" xfId="187"/>
    <cellStyle name="40% - Ênfase6 2 2" xfId="188"/>
    <cellStyle name="40% - Ênfase6 2 2 2" xfId="189"/>
    <cellStyle name="40% - Ênfase6 2 3" xfId="190"/>
    <cellStyle name="40% - Ênfase6 2 3 2" xfId="191"/>
    <cellStyle name="40% - Ênfase6 2 4" xfId="192"/>
    <cellStyle name="40% - Ênfase6 2 4 2" xfId="193"/>
    <cellStyle name="40% - Ênfase6 2 5" xfId="194"/>
    <cellStyle name="40% - Ênfase6 2 5 2" xfId="195"/>
    <cellStyle name="40% - Ênfase6 2 6" xfId="196"/>
    <cellStyle name="40% - Ênfase6 2 6 2" xfId="197"/>
    <cellStyle name="40% - Ênfase6 2 7" xfId="198"/>
    <cellStyle name="40% - Ênfase6 2 7 2" xfId="199"/>
    <cellStyle name="40% - Ênfase6 2 8" xfId="14557"/>
    <cellStyle name="40% - Ênfase6 2_Acompanhamento_2010_BRK Consol (mai)" xfId="14558"/>
    <cellStyle name="40% - Ênfase6 3" xfId="200"/>
    <cellStyle name="40% - Ênfase6 4" xfId="201"/>
    <cellStyle name="40% - Ênfase6 4 2" xfId="14559"/>
    <cellStyle name="40% - Ênfase6 4 3" xfId="14560"/>
    <cellStyle name="40% - Ênfase6 4 4" xfId="14561"/>
    <cellStyle name="40% - Ênfase6 4 5" xfId="14562"/>
    <cellStyle name="40% - Ênfase6 4 6" xfId="14563"/>
    <cellStyle name="40% - Ênfase6 4_Acompanhamento_2010_BRK Consol (mai)" xfId="14564"/>
    <cellStyle name="40% - Ênfase6 5" xfId="202"/>
    <cellStyle name="40% - Ênfase6 6" xfId="14565"/>
    <cellStyle name="40% - Ênfase6 7" xfId="14566"/>
    <cellStyle name="40% - Ênfase6 8" xfId="14567"/>
    <cellStyle name="40% - Ênfase6 9" xfId="14568"/>
    <cellStyle name="40% - Énfasis1" xfId="14569"/>
    <cellStyle name="40% - Énfasis1 2" xfId="14570"/>
    <cellStyle name="40% - Énfasis1 3" xfId="14571"/>
    <cellStyle name="40% - Énfasis1 4" xfId="14572"/>
    <cellStyle name="40% - Énfasis1 5" xfId="14573"/>
    <cellStyle name="40% - Énfasis1 6" xfId="14574"/>
    <cellStyle name="40% - Énfasis1 7" xfId="14575"/>
    <cellStyle name="40% - Énfasis1_Acompanhamento_2010_BRK Consol (mai)" xfId="14576"/>
    <cellStyle name="40% - Énfasis2" xfId="14577"/>
    <cellStyle name="40% - Énfasis2 2" xfId="14578"/>
    <cellStyle name="40% - Énfasis2 3" xfId="14579"/>
    <cellStyle name="40% - Énfasis2 4" xfId="14580"/>
    <cellStyle name="40% - Énfasis2 5" xfId="14581"/>
    <cellStyle name="40% - Énfasis2 6" xfId="14582"/>
    <cellStyle name="40% - Énfasis2 7" xfId="14583"/>
    <cellStyle name="40% - Énfasis2_Acompanhamento_2010_BRK Consol (mai)" xfId="14584"/>
    <cellStyle name="40% - Énfasis3" xfId="14585"/>
    <cellStyle name="40% - Énfasis3 2" xfId="14586"/>
    <cellStyle name="40% - Énfasis3 3" xfId="14587"/>
    <cellStyle name="40% - Énfasis3 4" xfId="14588"/>
    <cellStyle name="40% - Énfasis3 5" xfId="14589"/>
    <cellStyle name="40% - Énfasis3 6" xfId="14590"/>
    <cellStyle name="40% - Énfasis3 7" xfId="14591"/>
    <cellStyle name="40% - Énfasis3_Acompanhamento_2010_BRK Consol (mai)" xfId="14592"/>
    <cellStyle name="40% - Énfasis4" xfId="14593"/>
    <cellStyle name="40% - Énfasis4 2" xfId="14594"/>
    <cellStyle name="40% - Énfasis4 3" xfId="14595"/>
    <cellStyle name="40% - Énfasis4 4" xfId="14596"/>
    <cellStyle name="40% - Énfasis4 5" xfId="14597"/>
    <cellStyle name="40% - Énfasis4 6" xfId="14598"/>
    <cellStyle name="40% - Énfasis4 7" xfId="14599"/>
    <cellStyle name="40% - Énfasis4_Acompanhamento_2010_BRK Consol (mai)" xfId="14600"/>
    <cellStyle name="40% - Énfasis5" xfId="14601"/>
    <cellStyle name="40% - Énfasis5 2" xfId="14602"/>
    <cellStyle name="40% - Énfasis5 3" xfId="14603"/>
    <cellStyle name="40% - Énfasis5 4" xfId="14604"/>
    <cellStyle name="40% - Énfasis5 5" xfId="14605"/>
    <cellStyle name="40% - Énfasis5 6" xfId="14606"/>
    <cellStyle name="40% - Énfasis5 7" xfId="14607"/>
    <cellStyle name="40% - Énfasis5_Acompanhamento_2010_BRK Consol (mai)" xfId="14608"/>
    <cellStyle name="40% - Énfasis6" xfId="14609"/>
    <cellStyle name="40% - Énfasis6 2" xfId="14610"/>
    <cellStyle name="40% - Énfasis6 3" xfId="14611"/>
    <cellStyle name="40% - Énfasis6 4" xfId="14612"/>
    <cellStyle name="40% - Énfasis6 5" xfId="14613"/>
    <cellStyle name="40% - Énfasis6 6" xfId="14614"/>
    <cellStyle name="40% - Énfasis6 7" xfId="14615"/>
    <cellStyle name="40% - Énfasis6_Acompanhamento_2010_BRK Consol (mai)" xfId="14616"/>
    <cellStyle name="60% - Ênfase1 10" xfId="14617"/>
    <cellStyle name="60% - Ênfase1 2" xfId="203"/>
    <cellStyle name="60% - Ênfase1 2 2" xfId="204"/>
    <cellStyle name="60% - Ênfase1 2 3" xfId="205"/>
    <cellStyle name="60% - Ênfase1 2 4" xfId="206"/>
    <cellStyle name="60% - Ênfase1 2 5" xfId="207"/>
    <cellStyle name="60% - Ênfase1 2 6" xfId="208"/>
    <cellStyle name="60% - Ênfase1 2 7" xfId="209"/>
    <cellStyle name="60% - Ênfase1 2 8" xfId="14618"/>
    <cellStyle name="60% - Ênfase1 3" xfId="210"/>
    <cellStyle name="60% - Ênfase1 4" xfId="211"/>
    <cellStyle name="60% - Ênfase1 4 2" xfId="14619"/>
    <cellStyle name="60% - Ênfase1 4 3" xfId="14620"/>
    <cellStyle name="60% - Ênfase1 4 4" xfId="14621"/>
    <cellStyle name="60% - Ênfase1 4 5" xfId="14622"/>
    <cellStyle name="60% - Ênfase1 4 6" xfId="14623"/>
    <cellStyle name="60% - Ênfase1 5" xfId="212"/>
    <cellStyle name="60% - Ênfase1 6" xfId="14624"/>
    <cellStyle name="60% - Ênfase1 7" xfId="14625"/>
    <cellStyle name="60% - Ênfase1 8" xfId="14626"/>
    <cellStyle name="60% - Ênfase1 9" xfId="14627"/>
    <cellStyle name="60% - Ênfase2 10" xfId="14628"/>
    <cellStyle name="60% - Ênfase2 2" xfId="213"/>
    <cellStyle name="60% - Ênfase2 2 2" xfId="214"/>
    <cellStyle name="60% - Ênfase2 2 3" xfId="215"/>
    <cellStyle name="60% - Ênfase2 2 4" xfId="216"/>
    <cellStyle name="60% - Ênfase2 2 5" xfId="217"/>
    <cellStyle name="60% - Ênfase2 2 6" xfId="218"/>
    <cellStyle name="60% - Ênfase2 2 7" xfId="219"/>
    <cellStyle name="60% - Ênfase2 2 8" xfId="14629"/>
    <cellStyle name="60% - Ênfase2 3" xfId="220"/>
    <cellStyle name="60% - Ênfase2 4" xfId="221"/>
    <cellStyle name="60% - Ênfase2 4 2" xfId="14630"/>
    <cellStyle name="60% - Ênfase2 4 3" xfId="14631"/>
    <cellStyle name="60% - Ênfase2 4 4" xfId="14632"/>
    <cellStyle name="60% - Ênfase2 4 5" xfId="14633"/>
    <cellStyle name="60% - Ênfase2 4 6" xfId="14634"/>
    <cellStyle name="60% - Ênfase2 5" xfId="222"/>
    <cellStyle name="60% - Ênfase2 6" xfId="14635"/>
    <cellStyle name="60% - Ênfase2 7" xfId="14636"/>
    <cellStyle name="60% - Ênfase2 8" xfId="14637"/>
    <cellStyle name="60% - Ênfase2 9" xfId="14638"/>
    <cellStyle name="60% - Ênfase3 10" xfId="14639"/>
    <cellStyle name="60% - Ênfase3 2" xfId="223"/>
    <cellStyle name="60% - Ênfase3 2 2" xfId="224"/>
    <cellStyle name="60% - Ênfase3 2 3" xfId="225"/>
    <cellStyle name="60% - Ênfase3 2 4" xfId="226"/>
    <cellStyle name="60% - Ênfase3 2 5" xfId="227"/>
    <cellStyle name="60% - Ênfase3 2 6" xfId="228"/>
    <cellStyle name="60% - Ênfase3 2 7" xfId="229"/>
    <cellStyle name="60% - Ênfase3 2 8" xfId="14640"/>
    <cellStyle name="60% - Ênfase3 3" xfId="230"/>
    <cellStyle name="60% - Ênfase3 4" xfId="231"/>
    <cellStyle name="60% - Ênfase3 4 2" xfId="14641"/>
    <cellStyle name="60% - Ênfase3 4 3" xfId="14642"/>
    <cellStyle name="60% - Ênfase3 4 4" xfId="14643"/>
    <cellStyle name="60% - Ênfase3 4 5" xfId="14644"/>
    <cellStyle name="60% - Ênfase3 4 6" xfId="14645"/>
    <cellStyle name="60% - Ênfase3 5" xfId="232"/>
    <cellStyle name="60% - Ênfase3 6" xfId="14646"/>
    <cellStyle name="60% - Ênfase3 7" xfId="14647"/>
    <cellStyle name="60% - Ênfase3 8" xfId="14648"/>
    <cellStyle name="60% - Ênfase3 9" xfId="14649"/>
    <cellStyle name="60% - Ênfase4 10" xfId="14650"/>
    <cellStyle name="60% - Ênfase4 2" xfId="233"/>
    <cellStyle name="60% - Ênfase4 2 2" xfId="234"/>
    <cellStyle name="60% - Ênfase4 2 3" xfId="235"/>
    <cellStyle name="60% - Ênfase4 2 4" xfId="236"/>
    <cellStyle name="60% - Ênfase4 2 5" xfId="237"/>
    <cellStyle name="60% - Ênfase4 2 6" xfId="238"/>
    <cellStyle name="60% - Ênfase4 2 7" xfId="239"/>
    <cellStyle name="60% - Ênfase4 2 8" xfId="14651"/>
    <cellStyle name="60% - Ênfase4 3" xfId="240"/>
    <cellStyle name="60% - Ênfase4 4" xfId="241"/>
    <cellStyle name="60% - Ênfase4 4 2" xfId="14652"/>
    <cellStyle name="60% - Ênfase4 4 3" xfId="14653"/>
    <cellStyle name="60% - Ênfase4 4 4" xfId="14654"/>
    <cellStyle name="60% - Ênfase4 4 5" xfId="14655"/>
    <cellStyle name="60% - Ênfase4 4 6" xfId="14656"/>
    <cellStyle name="60% - Ênfase4 5" xfId="242"/>
    <cellStyle name="60% - Ênfase4 6" xfId="14657"/>
    <cellStyle name="60% - Ênfase4 7" xfId="14658"/>
    <cellStyle name="60% - Ênfase4 8" xfId="14659"/>
    <cellStyle name="60% - Ênfase4 9" xfId="14660"/>
    <cellStyle name="60% - Ênfase5 10" xfId="14661"/>
    <cellStyle name="60% - Ênfase5 2" xfId="243"/>
    <cellStyle name="60% - Ênfase5 2 2" xfId="244"/>
    <cellStyle name="60% - Ênfase5 2 3" xfId="245"/>
    <cellStyle name="60% - Ênfase5 2 4" xfId="246"/>
    <cellStyle name="60% - Ênfase5 2 5" xfId="247"/>
    <cellStyle name="60% - Ênfase5 2 6" xfId="248"/>
    <cellStyle name="60% - Ênfase5 2 7" xfId="249"/>
    <cellStyle name="60% - Ênfase5 2 8" xfId="14662"/>
    <cellStyle name="60% - Ênfase5 3" xfId="250"/>
    <cellStyle name="60% - Ênfase5 4" xfId="251"/>
    <cellStyle name="60% - Ênfase5 4 2" xfId="14663"/>
    <cellStyle name="60% - Ênfase5 4 3" xfId="14664"/>
    <cellStyle name="60% - Ênfase5 4 4" xfId="14665"/>
    <cellStyle name="60% - Ênfase5 4 5" xfId="14666"/>
    <cellStyle name="60% - Ênfase5 4 6" xfId="14667"/>
    <cellStyle name="60% - Ênfase5 5" xfId="252"/>
    <cellStyle name="60% - Ênfase5 6" xfId="14668"/>
    <cellStyle name="60% - Ênfase5 7" xfId="14669"/>
    <cellStyle name="60% - Ênfase5 8" xfId="14670"/>
    <cellStyle name="60% - Ênfase5 9" xfId="14671"/>
    <cellStyle name="60% - Ênfase6 10" xfId="14672"/>
    <cellStyle name="60% - Ênfase6 2" xfId="253"/>
    <cellStyle name="60% - Ênfase6 2 2" xfId="254"/>
    <cellStyle name="60% - Ênfase6 2 3" xfId="255"/>
    <cellStyle name="60% - Ênfase6 2 4" xfId="256"/>
    <cellStyle name="60% - Ênfase6 2 5" xfId="257"/>
    <cellStyle name="60% - Ênfase6 2 6" xfId="258"/>
    <cellStyle name="60% - Ênfase6 2 7" xfId="259"/>
    <cellStyle name="60% - Ênfase6 2 8" xfId="14673"/>
    <cellStyle name="60% - Ênfase6 3" xfId="260"/>
    <cellStyle name="60% - Ênfase6 4" xfId="261"/>
    <cellStyle name="60% - Ênfase6 4 2" xfId="14674"/>
    <cellStyle name="60% - Ênfase6 4 3" xfId="14675"/>
    <cellStyle name="60% - Ênfase6 4 4" xfId="14676"/>
    <cellStyle name="60% - Ênfase6 4 5" xfId="14677"/>
    <cellStyle name="60% - Ênfase6 4 6" xfId="14678"/>
    <cellStyle name="60% - Ênfase6 5" xfId="262"/>
    <cellStyle name="60% - Ênfase6 6" xfId="14679"/>
    <cellStyle name="60% - Ênfase6 7" xfId="14680"/>
    <cellStyle name="60% - Ênfase6 8" xfId="14681"/>
    <cellStyle name="60% - Ênfase6 9" xfId="14682"/>
    <cellStyle name="60% - Énfasis1" xfId="14683"/>
    <cellStyle name="60% - Énfasis2" xfId="14684"/>
    <cellStyle name="60% - Énfasis3" xfId="14685"/>
    <cellStyle name="60% - Énfasis4" xfId="14686"/>
    <cellStyle name="60% - Énfasis5" xfId="14687"/>
    <cellStyle name="60% - Énfasis6" xfId="14688"/>
    <cellStyle name="A3 297 x 420 mm" xfId="14689"/>
    <cellStyle name="A3 297 x 420 mm 2" xfId="14690"/>
    <cellStyle name="A3 297 x 420 mm_Base_PA_2009-2011_Dem_Financeiros_CL" xfId="14691"/>
    <cellStyle name="Accent1 - 20%" xfId="14692"/>
    <cellStyle name="Accent1 - 40%" xfId="14693"/>
    <cellStyle name="Accent1 - 60%" xfId="14694"/>
    <cellStyle name="Accent2 - 20%" xfId="14695"/>
    <cellStyle name="Accent2 - 40%" xfId="14696"/>
    <cellStyle name="Accent2 - 60%" xfId="14697"/>
    <cellStyle name="Accent3 - 20%" xfId="14698"/>
    <cellStyle name="Accent3 - 40%" xfId="14699"/>
    <cellStyle name="Accent3 - 60%" xfId="14700"/>
    <cellStyle name="Accent4 - 20%" xfId="14701"/>
    <cellStyle name="Accent4 - 40%" xfId="14702"/>
    <cellStyle name="Accent4 - 60%" xfId="14703"/>
    <cellStyle name="Accent5 - 20%" xfId="14704"/>
    <cellStyle name="Accent5 - 40%" xfId="14705"/>
    <cellStyle name="Accent5 - 60%" xfId="14706"/>
    <cellStyle name="Accent6 - 20%" xfId="14707"/>
    <cellStyle name="Accent6 - 40%" xfId="14708"/>
    <cellStyle name="Accent6 - 60%" xfId="14709"/>
    <cellStyle name="AFE" xfId="14710"/>
    <cellStyle name="Alterar descrição" xfId="263"/>
    <cellStyle name="Anos" xfId="14711"/>
    <cellStyle name="apresent" xfId="14712"/>
    <cellStyle name="Arial 10" xfId="14713"/>
    <cellStyle name="Arial 10 2" xfId="14714"/>
    <cellStyle name="Arial 24" xfId="14715"/>
    <cellStyle name="Array" xfId="14716"/>
    <cellStyle name="Array Enter" xfId="14717"/>
    <cellStyle name="Azul&amp;Vermelho" xfId="14718"/>
    <cellStyle name="Azul&amp;Vermelho 2" xfId="14719"/>
    <cellStyle name="b0let" xfId="14720"/>
    <cellStyle name="b0let 2" xfId="14721"/>
    <cellStyle name="Black" xfId="14722"/>
    <cellStyle name="Blue" xfId="14723"/>
    <cellStyle name="Body_$Dollars" xfId="14724"/>
    <cellStyle name="Bold" xfId="14725"/>
    <cellStyle name="Bold/Border" xfId="14726"/>
    <cellStyle name="Bold/Border 2" xfId="14727"/>
    <cellStyle name="Bold/Border 2 2" xfId="14728"/>
    <cellStyle name="Bold/Border 2 2 2" xfId="14729"/>
    <cellStyle name="Bold/Border 2 3" xfId="14730"/>
    <cellStyle name="Bold/Border 2 3 2" xfId="14731"/>
    <cellStyle name="Bold/Border 2 4" xfId="14732"/>
    <cellStyle name="Bold/Border 2 4 2" xfId="14733"/>
    <cellStyle name="Bold/Border 2 5" xfId="14734"/>
    <cellStyle name="Bold/Border 3" xfId="14735"/>
    <cellStyle name="Bold/Border 3 2" xfId="14736"/>
    <cellStyle name="Bold/Border 4" xfId="14737"/>
    <cellStyle name="Bold/Border 4 2" xfId="14738"/>
    <cellStyle name="Bold/Border 5" xfId="14739"/>
    <cellStyle name="Bold/Border 5 2" xfId="14740"/>
    <cellStyle name="Bold/Border 6" xfId="14741"/>
    <cellStyle name="Bol-Data" xfId="14742"/>
    <cellStyle name="bolet" xfId="14743"/>
    <cellStyle name="Boletim" xfId="14744"/>
    <cellStyle name="Bom 10" xfId="14745"/>
    <cellStyle name="Bom 2" xfId="264"/>
    <cellStyle name="Bom 2 2" xfId="14746"/>
    <cellStyle name="Bom 2 3" xfId="14747"/>
    <cellStyle name="Bom 2 4" xfId="14748"/>
    <cellStyle name="Bom 2 5" xfId="14749"/>
    <cellStyle name="Bom 2 6" xfId="14750"/>
    <cellStyle name="Bom 2 7" xfId="14751"/>
    <cellStyle name="Bom 2 8" xfId="14752"/>
    <cellStyle name="Bom 3" xfId="265"/>
    <cellStyle name="Bom 4" xfId="266"/>
    <cellStyle name="Bom 4 2" xfId="14753"/>
    <cellStyle name="Bom 4 3" xfId="14754"/>
    <cellStyle name="Bom 4 4" xfId="14755"/>
    <cellStyle name="Bom 4 5" xfId="14756"/>
    <cellStyle name="Bom 4 6" xfId="14757"/>
    <cellStyle name="Bom 5" xfId="14758"/>
    <cellStyle name="Bom 6" xfId="14759"/>
    <cellStyle name="Bom 7" xfId="14760"/>
    <cellStyle name="Bom 8" xfId="14761"/>
    <cellStyle name="Bom 9" xfId="14762"/>
    <cellStyle name="BORDA" xfId="14763"/>
    <cellStyle name="Border Heavy" xfId="14764"/>
    <cellStyle name="Border Thin" xfId="14765"/>
    <cellStyle name="Buena" xfId="14766"/>
    <cellStyle name="Bullet" xfId="14767"/>
    <cellStyle name="Cabecera 1" xfId="14768"/>
    <cellStyle name="Cabecera 2" xfId="14769"/>
    <cellStyle name="CabRo - Estilo1" xfId="14770"/>
    <cellStyle name="Calc" xfId="14771"/>
    <cellStyle name="Calc 2" xfId="14772"/>
    <cellStyle name="Calc 2 2" xfId="14773"/>
    <cellStyle name="Calc 3" xfId="14774"/>
    <cellStyle name="Calc 3 2" xfId="14775"/>
    <cellStyle name="Calc 4" xfId="14776"/>
    <cellStyle name="Calc 4 2" xfId="14777"/>
    <cellStyle name="Calc 5" xfId="14778"/>
    <cellStyle name="Calc 6" xfId="14779"/>
    <cellStyle name="Calc Currency (0)" xfId="14780"/>
    <cellStyle name="Calc Currency (2)" xfId="14781"/>
    <cellStyle name="Calc Percent (0)" xfId="14782"/>
    <cellStyle name="Calc Percent (1)" xfId="14783"/>
    <cellStyle name="Calc Percent (2)" xfId="14784"/>
    <cellStyle name="Calc Units (0)" xfId="14785"/>
    <cellStyle name="Calc Units (1)" xfId="14786"/>
    <cellStyle name="Calc Units (2)" xfId="14787"/>
    <cellStyle name="Calculation 2" xfId="14788"/>
    <cellStyle name="Calculation 2 2" xfId="14789"/>
    <cellStyle name="Calculation 2 3" xfId="14790"/>
    <cellStyle name="Calculation 3" xfId="14791"/>
    <cellStyle name="Calculation 3 2" xfId="14792"/>
    <cellStyle name="Calculation 3 3" xfId="14793"/>
    <cellStyle name="Calculation 4" xfId="14794"/>
    <cellStyle name="Calculation 4 2" xfId="14795"/>
    <cellStyle name="Calculation 4 3" xfId="14796"/>
    <cellStyle name="Calculation 5" xfId="14797"/>
    <cellStyle name="Calculation 5 2" xfId="14798"/>
    <cellStyle name="Calculation 5 3" xfId="14799"/>
    <cellStyle name="Calculation 6" xfId="14800"/>
    <cellStyle name="Calculation 6 2" xfId="14801"/>
    <cellStyle name="Calculation 6 3" xfId="14802"/>
    <cellStyle name="Calculation 7" xfId="14803"/>
    <cellStyle name="Cálculo 10" xfId="14804"/>
    <cellStyle name="Cálculo 2" xfId="267"/>
    <cellStyle name="Cálculo 2 10" xfId="692"/>
    <cellStyle name="Cálculo 2 10 2" xfId="693"/>
    <cellStyle name="Cálculo 2 11" xfId="694"/>
    <cellStyle name="Cálculo 2 11 2" xfId="695"/>
    <cellStyle name="Cálculo 2 12" xfId="696"/>
    <cellStyle name="Cálculo 2 12 2" xfId="697"/>
    <cellStyle name="Cálculo 2 13" xfId="698"/>
    <cellStyle name="Cálculo 2 13 2" xfId="699"/>
    <cellStyle name="Cálculo 2 14" xfId="700"/>
    <cellStyle name="Cálculo 2 14 2" xfId="701"/>
    <cellStyle name="Cálculo 2 15" xfId="702"/>
    <cellStyle name="Cálculo 2 15 2" xfId="703"/>
    <cellStyle name="Cálculo 2 16" xfId="704"/>
    <cellStyle name="Cálculo 2 16 2" xfId="705"/>
    <cellStyle name="Cálculo 2 17" xfId="706"/>
    <cellStyle name="Cálculo 2 17 2" xfId="707"/>
    <cellStyle name="Cálculo 2 18" xfId="708"/>
    <cellStyle name="Cálculo 2 18 2" xfId="709"/>
    <cellStyle name="Cálculo 2 19" xfId="710"/>
    <cellStyle name="Cálculo 2 19 2" xfId="711"/>
    <cellStyle name="Cálculo 2 2" xfId="268"/>
    <cellStyle name="Cálculo 2 2 10" xfId="712"/>
    <cellStyle name="Cálculo 2 2 10 2" xfId="713"/>
    <cellStyle name="Cálculo 2 2 11" xfId="714"/>
    <cellStyle name="Cálculo 2 2 11 2" xfId="715"/>
    <cellStyle name="Cálculo 2 2 12" xfId="716"/>
    <cellStyle name="Cálculo 2 2 12 2" xfId="717"/>
    <cellStyle name="Cálculo 2 2 13" xfId="718"/>
    <cellStyle name="Cálculo 2 2 13 2" xfId="719"/>
    <cellStyle name="Cálculo 2 2 14" xfId="720"/>
    <cellStyle name="Cálculo 2 2 14 2" xfId="721"/>
    <cellStyle name="Cálculo 2 2 15" xfId="722"/>
    <cellStyle name="Cálculo 2 2 15 2" xfId="723"/>
    <cellStyle name="Cálculo 2 2 16" xfId="724"/>
    <cellStyle name="Cálculo 2 2 16 2" xfId="725"/>
    <cellStyle name="Cálculo 2 2 17" xfId="726"/>
    <cellStyle name="Cálculo 2 2 17 2" xfId="727"/>
    <cellStyle name="Cálculo 2 2 18" xfId="728"/>
    <cellStyle name="Cálculo 2 2 18 2" xfId="729"/>
    <cellStyle name="Cálculo 2 2 19" xfId="730"/>
    <cellStyle name="Cálculo 2 2 19 2" xfId="731"/>
    <cellStyle name="Cálculo 2 2 2" xfId="269"/>
    <cellStyle name="Cálculo 2 2 2 10" xfId="732"/>
    <cellStyle name="Cálculo 2 2 2 10 2" xfId="733"/>
    <cellStyle name="Cálculo 2 2 2 11" xfId="734"/>
    <cellStyle name="Cálculo 2 2 2 11 2" xfId="735"/>
    <cellStyle name="Cálculo 2 2 2 12" xfId="736"/>
    <cellStyle name="Cálculo 2 2 2 12 2" xfId="737"/>
    <cellStyle name="Cálculo 2 2 2 13" xfId="738"/>
    <cellStyle name="Cálculo 2 2 2 13 2" xfId="739"/>
    <cellStyle name="Cálculo 2 2 2 14" xfId="740"/>
    <cellStyle name="Cálculo 2 2 2 14 2" xfId="741"/>
    <cellStyle name="Cálculo 2 2 2 15" xfId="742"/>
    <cellStyle name="Cálculo 2 2 2 15 2" xfId="743"/>
    <cellStyle name="Cálculo 2 2 2 16" xfId="744"/>
    <cellStyle name="Cálculo 2 2 2 2" xfId="745"/>
    <cellStyle name="Cálculo 2 2 2 2 10" xfId="746"/>
    <cellStyle name="Cálculo 2 2 2 2 10 2" xfId="747"/>
    <cellStyle name="Cálculo 2 2 2 2 11" xfId="748"/>
    <cellStyle name="Cálculo 2 2 2 2 11 2" xfId="749"/>
    <cellStyle name="Cálculo 2 2 2 2 12" xfId="750"/>
    <cellStyle name="Cálculo 2 2 2 2 12 2" xfId="751"/>
    <cellStyle name="Cálculo 2 2 2 2 13" xfId="752"/>
    <cellStyle name="Cálculo 2 2 2 2 13 2" xfId="753"/>
    <cellStyle name="Cálculo 2 2 2 2 14" xfId="754"/>
    <cellStyle name="Cálculo 2 2 2 2 2" xfId="755"/>
    <cellStyle name="Cálculo 2 2 2 2 2 2" xfId="756"/>
    <cellStyle name="Cálculo 2 2 2 2 3" xfId="757"/>
    <cellStyle name="Cálculo 2 2 2 2 3 2" xfId="758"/>
    <cellStyle name="Cálculo 2 2 2 2 4" xfId="759"/>
    <cellStyle name="Cálculo 2 2 2 2 4 2" xfId="760"/>
    <cellStyle name="Cálculo 2 2 2 2 5" xfId="761"/>
    <cellStyle name="Cálculo 2 2 2 2 5 2" xfId="762"/>
    <cellStyle name="Cálculo 2 2 2 2 6" xfId="763"/>
    <cellStyle name="Cálculo 2 2 2 2 6 2" xfId="764"/>
    <cellStyle name="Cálculo 2 2 2 2 7" xfId="765"/>
    <cellStyle name="Cálculo 2 2 2 2 7 2" xfId="766"/>
    <cellStyle name="Cálculo 2 2 2 2 8" xfId="767"/>
    <cellStyle name="Cálculo 2 2 2 2 8 2" xfId="768"/>
    <cellStyle name="Cálculo 2 2 2 2 9" xfId="769"/>
    <cellStyle name="Cálculo 2 2 2 2 9 2" xfId="770"/>
    <cellStyle name="Cálculo 2 2 2 3" xfId="771"/>
    <cellStyle name="Cálculo 2 2 2 3 10" xfId="772"/>
    <cellStyle name="Cálculo 2 2 2 3 10 2" xfId="773"/>
    <cellStyle name="Cálculo 2 2 2 3 11" xfId="774"/>
    <cellStyle name="Cálculo 2 2 2 3 11 2" xfId="775"/>
    <cellStyle name="Cálculo 2 2 2 3 12" xfId="776"/>
    <cellStyle name="Cálculo 2 2 2 3 12 2" xfId="777"/>
    <cellStyle name="Cálculo 2 2 2 3 13" xfId="778"/>
    <cellStyle name="Cálculo 2 2 2 3 13 2" xfId="779"/>
    <cellStyle name="Cálculo 2 2 2 3 14" xfId="780"/>
    <cellStyle name="Cálculo 2 2 2 3 2" xfId="781"/>
    <cellStyle name="Cálculo 2 2 2 3 2 2" xfId="782"/>
    <cellStyle name="Cálculo 2 2 2 3 3" xfId="783"/>
    <cellStyle name="Cálculo 2 2 2 3 3 2" xfId="784"/>
    <cellStyle name="Cálculo 2 2 2 3 4" xfId="785"/>
    <cellStyle name="Cálculo 2 2 2 3 4 2" xfId="786"/>
    <cellStyle name="Cálculo 2 2 2 3 5" xfId="787"/>
    <cellStyle name="Cálculo 2 2 2 3 5 2" xfId="788"/>
    <cellStyle name="Cálculo 2 2 2 3 6" xfId="789"/>
    <cellStyle name="Cálculo 2 2 2 3 6 2" xfId="790"/>
    <cellStyle name="Cálculo 2 2 2 3 7" xfId="791"/>
    <cellStyle name="Cálculo 2 2 2 3 7 2" xfId="792"/>
    <cellStyle name="Cálculo 2 2 2 3 8" xfId="793"/>
    <cellStyle name="Cálculo 2 2 2 3 8 2" xfId="794"/>
    <cellStyle name="Cálculo 2 2 2 3 9" xfId="795"/>
    <cellStyle name="Cálculo 2 2 2 3 9 2" xfId="796"/>
    <cellStyle name="Cálculo 2 2 2 4" xfId="797"/>
    <cellStyle name="Cálculo 2 2 2 4 2" xfId="798"/>
    <cellStyle name="Cálculo 2 2 2 5" xfId="799"/>
    <cellStyle name="Cálculo 2 2 2 5 2" xfId="800"/>
    <cellStyle name="Cálculo 2 2 2 6" xfId="801"/>
    <cellStyle name="Cálculo 2 2 2 6 2" xfId="802"/>
    <cellStyle name="Cálculo 2 2 2 7" xfId="803"/>
    <cellStyle name="Cálculo 2 2 2 7 2" xfId="804"/>
    <cellStyle name="Cálculo 2 2 2 8" xfId="805"/>
    <cellStyle name="Cálculo 2 2 2 8 2" xfId="806"/>
    <cellStyle name="Cálculo 2 2 2 9" xfId="807"/>
    <cellStyle name="Cálculo 2 2 2 9 2" xfId="808"/>
    <cellStyle name="Cálculo 2 2 20" xfId="809"/>
    <cellStyle name="Cálculo 2 2 3" xfId="270"/>
    <cellStyle name="Cálculo 2 2 3 10" xfId="810"/>
    <cellStyle name="Cálculo 2 2 3 10 2" xfId="811"/>
    <cellStyle name="Cálculo 2 2 3 11" xfId="812"/>
    <cellStyle name="Cálculo 2 2 3 11 2" xfId="813"/>
    <cellStyle name="Cálculo 2 2 3 12" xfId="814"/>
    <cellStyle name="Cálculo 2 2 3 12 2" xfId="815"/>
    <cellStyle name="Cálculo 2 2 3 13" xfId="816"/>
    <cellStyle name="Cálculo 2 2 3 13 2" xfId="817"/>
    <cellStyle name="Cálculo 2 2 3 14" xfId="818"/>
    <cellStyle name="Cálculo 2 2 3 14 2" xfId="819"/>
    <cellStyle name="Cálculo 2 2 3 15" xfId="820"/>
    <cellStyle name="Cálculo 2 2 3 15 2" xfId="821"/>
    <cellStyle name="Cálculo 2 2 3 16" xfId="822"/>
    <cellStyle name="Cálculo 2 2 3 2" xfId="823"/>
    <cellStyle name="Cálculo 2 2 3 2 10" xfId="824"/>
    <cellStyle name="Cálculo 2 2 3 2 10 2" xfId="825"/>
    <cellStyle name="Cálculo 2 2 3 2 11" xfId="826"/>
    <cellStyle name="Cálculo 2 2 3 2 11 2" xfId="827"/>
    <cellStyle name="Cálculo 2 2 3 2 12" xfId="828"/>
    <cellStyle name="Cálculo 2 2 3 2 12 2" xfId="829"/>
    <cellStyle name="Cálculo 2 2 3 2 13" xfId="830"/>
    <cellStyle name="Cálculo 2 2 3 2 13 2" xfId="831"/>
    <cellStyle name="Cálculo 2 2 3 2 14" xfId="832"/>
    <cellStyle name="Cálculo 2 2 3 2 2" xfId="833"/>
    <cellStyle name="Cálculo 2 2 3 2 2 2" xfId="834"/>
    <cellStyle name="Cálculo 2 2 3 2 3" xfId="835"/>
    <cellStyle name="Cálculo 2 2 3 2 3 2" xfId="836"/>
    <cellStyle name="Cálculo 2 2 3 2 4" xfId="837"/>
    <cellStyle name="Cálculo 2 2 3 2 4 2" xfId="838"/>
    <cellStyle name="Cálculo 2 2 3 2 5" xfId="839"/>
    <cellStyle name="Cálculo 2 2 3 2 5 2" xfId="840"/>
    <cellStyle name="Cálculo 2 2 3 2 6" xfId="841"/>
    <cellStyle name="Cálculo 2 2 3 2 6 2" xfId="842"/>
    <cellStyle name="Cálculo 2 2 3 2 7" xfId="843"/>
    <cellStyle name="Cálculo 2 2 3 2 7 2" xfId="844"/>
    <cellStyle name="Cálculo 2 2 3 2 8" xfId="845"/>
    <cellStyle name="Cálculo 2 2 3 2 8 2" xfId="846"/>
    <cellStyle name="Cálculo 2 2 3 2 9" xfId="847"/>
    <cellStyle name="Cálculo 2 2 3 2 9 2" xfId="848"/>
    <cellStyle name="Cálculo 2 2 3 3" xfId="849"/>
    <cellStyle name="Cálculo 2 2 3 3 10" xfId="850"/>
    <cellStyle name="Cálculo 2 2 3 3 10 2" xfId="851"/>
    <cellStyle name="Cálculo 2 2 3 3 11" xfId="852"/>
    <cellStyle name="Cálculo 2 2 3 3 11 2" xfId="853"/>
    <cellStyle name="Cálculo 2 2 3 3 12" xfId="854"/>
    <cellStyle name="Cálculo 2 2 3 3 12 2" xfId="855"/>
    <cellStyle name="Cálculo 2 2 3 3 13" xfId="856"/>
    <cellStyle name="Cálculo 2 2 3 3 13 2" xfId="857"/>
    <cellStyle name="Cálculo 2 2 3 3 14" xfId="858"/>
    <cellStyle name="Cálculo 2 2 3 3 2" xfId="859"/>
    <cellStyle name="Cálculo 2 2 3 3 2 2" xfId="860"/>
    <cellStyle name="Cálculo 2 2 3 3 3" xfId="861"/>
    <cellStyle name="Cálculo 2 2 3 3 3 2" xfId="862"/>
    <cellStyle name="Cálculo 2 2 3 3 4" xfId="863"/>
    <cellStyle name="Cálculo 2 2 3 3 4 2" xfId="864"/>
    <cellStyle name="Cálculo 2 2 3 3 5" xfId="865"/>
    <cellStyle name="Cálculo 2 2 3 3 5 2" xfId="866"/>
    <cellStyle name="Cálculo 2 2 3 3 6" xfId="867"/>
    <cellStyle name="Cálculo 2 2 3 3 6 2" xfId="868"/>
    <cellStyle name="Cálculo 2 2 3 3 7" xfId="869"/>
    <cellStyle name="Cálculo 2 2 3 3 7 2" xfId="870"/>
    <cellStyle name="Cálculo 2 2 3 3 8" xfId="871"/>
    <cellStyle name="Cálculo 2 2 3 3 8 2" xfId="872"/>
    <cellStyle name="Cálculo 2 2 3 3 9" xfId="873"/>
    <cellStyle name="Cálculo 2 2 3 3 9 2" xfId="874"/>
    <cellStyle name="Cálculo 2 2 3 4" xfId="875"/>
    <cellStyle name="Cálculo 2 2 3 4 2" xfId="876"/>
    <cellStyle name="Cálculo 2 2 3 5" xfId="877"/>
    <cellStyle name="Cálculo 2 2 3 5 2" xfId="878"/>
    <cellStyle name="Cálculo 2 2 3 6" xfId="879"/>
    <cellStyle name="Cálculo 2 2 3 6 2" xfId="880"/>
    <cellStyle name="Cálculo 2 2 3 7" xfId="881"/>
    <cellStyle name="Cálculo 2 2 3 7 2" xfId="882"/>
    <cellStyle name="Cálculo 2 2 3 8" xfId="883"/>
    <cellStyle name="Cálculo 2 2 3 8 2" xfId="884"/>
    <cellStyle name="Cálculo 2 2 3 9" xfId="885"/>
    <cellStyle name="Cálculo 2 2 3 9 2" xfId="886"/>
    <cellStyle name="Cálculo 2 2 4" xfId="271"/>
    <cellStyle name="Cálculo 2 2 4 10" xfId="887"/>
    <cellStyle name="Cálculo 2 2 4 10 2" xfId="888"/>
    <cellStyle name="Cálculo 2 2 4 11" xfId="889"/>
    <cellStyle name="Cálculo 2 2 4 11 2" xfId="890"/>
    <cellStyle name="Cálculo 2 2 4 12" xfId="891"/>
    <cellStyle name="Cálculo 2 2 4 12 2" xfId="892"/>
    <cellStyle name="Cálculo 2 2 4 13" xfId="893"/>
    <cellStyle name="Cálculo 2 2 4 13 2" xfId="894"/>
    <cellStyle name="Cálculo 2 2 4 14" xfId="895"/>
    <cellStyle name="Cálculo 2 2 4 14 2" xfId="896"/>
    <cellStyle name="Cálculo 2 2 4 15" xfId="897"/>
    <cellStyle name="Cálculo 2 2 4 15 2" xfId="898"/>
    <cellStyle name="Cálculo 2 2 4 16" xfId="899"/>
    <cellStyle name="Cálculo 2 2 4 2" xfId="900"/>
    <cellStyle name="Cálculo 2 2 4 2 10" xfId="901"/>
    <cellStyle name="Cálculo 2 2 4 2 10 2" xfId="902"/>
    <cellStyle name="Cálculo 2 2 4 2 11" xfId="903"/>
    <cellStyle name="Cálculo 2 2 4 2 11 2" xfId="904"/>
    <cellStyle name="Cálculo 2 2 4 2 12" xfId="905"/>
    <cellStyle name="Cálculo 2 2 4 2 12 2" xfId="906"/>
    <cellStyle name="Cálculo 2 2 4 2 13" xfId="907"/>
    <cellStyle name="Cálculo 2 2 4 2 13 2" xfId="908"/>
    <cellStyle name="Cálculo 2 2 4 2 14" xfId="909"/>
    <cellStyle name="Cálculo 2 2 4 2 2" xfId="910"/>
    <cellStyle name="Cálculo 2 2 4 2 2 2" xfId="911"/>
    <cellStyle name="Cálculo 2 2 4 2 3" xfId="912"/>
    <cellStyle name="Cálculo 2 2 4 2 3 2" xfId="913"/>
    <cellStyle name="Cálculo 2 2 4 2 4" xfId="914"/>
    <cellStyle name="Cálculo 2 2 4 2 4 2" xfId="915"/>
    <cellStyle name="Cálculo 2 2 4 2 5" xfId="916"/>
    <cellStyle name="Cálculo 2 2 4 2 5 2" xfId="917"/>
    <cellStyle name="Cálculo 2 2 4 2 6" xfId="918"/>
    <cellStyle name="Cálculo 2 2 4 2 6 2" xfId="919"/>
    <cellStyle name="Cálculo 2 2 4 2 7" xfId="920"/>
    <cellStyle name="Cálculo 2 2 4 2 7 2" xfId="921"/>
    <cellStyle name="Cálculo 2 2 4 2 8" xfId="922"/>
    <cellStyle name="Cálculo 2 2 4 2 8 2" xfId="923"/>
    <cellStyle name="Cálculo 2 2 4 2 9" xfId="924"/>
    <cellStyle name="Cálculo 2 2 4 2 9 2" xfId="925"/>
    <cellStyle name="Cálculo 2 2 4 3" xfId="926"/>
    <cellStyle name="Cálculo 2 2 4 3 10" xfId="927"/>
    <cellStyle name="Cálculo 2 2 4 3 10 2" xfId="928"/>
    <cellStyle name="Cálculo 2 2 4 3 11" xfId="929"/>
    <cellStyle name="Cálculo 2 2 4 3 11 2" xfId="930"/>
    <cellStyle name="Cálculo 2 2 4 3 12" xfId="931"/>
    <cellStyle name="Cálculo 2 2 4 3 12 2" xfId="932"/>
    <cellStyle name="Cálculo 2 2 4 3 13" xfId="933"/>
    <cellStyle name="Cálculo 2 2 4 3 13 2" xfId="934"/>
    <cellStyle name="Cálculo 2 2 4 3 14" xfId="935"/>
    <cellStyle name="Cálculo 2 2 4 3 2" xfId="936"/>
    <cellStyle name="Cálculo 2 2 4 3 2 2" xfId="937"/>
    <cellStyle name="Cálculo 2 2 4 3 3" xfId="938"/>
    <cellStyle name="Cálculo 2 2 4 3 3 2" xfId="939"/>
    <cellStyle name="Cálculo 2 2 4 3 4" xfId="940"/>
    <cellStyle name="Cálculo 2 2 4 3 4 2" xfId="941"/>
    <cellStyle name="Cálculo 2 2 4 3 5" xfId="942"/>
    <cellStyle name="Cálculo 2 2 4 3 5 2" xfId="943"/>
    <cellStyle name="Cálculo 2 2 4 3 6" xfId="944"/>
    <cellStyle name="Cálculo 2 2 4 3 6 2" xfId="945"/>
    <cellStyle name="Cálculo 2 2 4 3 7" xfId="946"/>
    <cellStyle name="Cálculo 2 2 4 3 7 2" xfId="947"/>
    <cellStyle name="Cálculo 2 2 4 3 8" xfId="948"/>
    <cellStyle name="Cálculo 2 2 4 3 8 2" xfId="949"/>
    <cellStyle name="Cálculo 2 2 4 3 9" xfId="950"/>
    <cellStyle name="Cálculo 2 2 4 3 9 2" xfId="951"/>
    <cellStyle name="Cálculo 2 2 4 4" xfId="952"/>
    <cellStyle name="Cálculo 2 2 4 4 2" xfId="953"/>
    <cellStyle name="Cálculo 2 2 4 5" xfId="954"/>
    <cellStyle name="Cálculo 2 2 4 5 2" xfId="955"/>
    <cellStyle name="Cálculo 2 2 4 6" xfId="956"/>
    <cellStyle name="Cálculo 2 2 4 6 2" xfId="957"/>
    <cellStyle name="Cálculo 2 2 4 7" xfId="958"/>
    <cellStyle name="Cálculo 2 2 4 7 2" xfId="959"/>
    <cellStyle name="Cálculo 2 2 4 8" xfId="960"/>
    <cellStyle name="Cálculo 2 2 4 8 2" xfId="961"/>
    <cellStyle name="Cálculo 2 2 4 9" xfId="962"/>
    <cellStyle name="Cálculo 2 2 4 9 2" xfId="963"/>
    <cellStyle name="Cálculo 2 2 5" xfId="272"/>
    <cellStyle name="Cálculo 2 2 5 10" xfId="964"/>
    <cellStyle name="Cálculo 2 2 5 10 2" xfId="965"/>
    <cellStyle name="Cálculo 2 2 5 11" xfId="966"/>
    <cellStyle name="Cálculo 2 2 5 11 2" xfId="967"/>
    <cellStyle name="Cálculo 2 2 5 12" xfId="968"/>
    <cellStyle name="Cálculo 2 2 5 12 2" xfId="969"/>
    <cellStyle name="Cálculo 2 2 5 13" xfId="970"/>
    <cellStyle name="Cálculo 2 2 5 13 2" xfId="971"/>
    <cellStyle name="Cálculo 2 2 5 14" xfId="972"/>
    <cellStyle name="Cálculo 2 2 5 14 2" xfId="973"/>
    <cellStyle name="Cálculo 2 2 5 15" xfId="974"/>
    <cellStyle name="Cálculo 2 2 5 15 2" xfId="975"/>
    <cellStyle name="Cálculo 2 2 5 16" xfId="976"/>
    <cellStyle name="Cálculo 2 2 5 2" xfId="977"/>
    <cellStyle name="Cálculo 2 2 5 2 10" xfId="978"/>
    <cellStyle name="Cálculo 2 2 5 2 10 2" xfId="979"/>
    <cellStyle name="Cálculo 2 2 5 2 11" xfId="980"/>
    <cellStyle name="Cálculo 2 2 5 2 11 2" xfId="981"/>
    <cellStyle name="Cálculo 2 2 5 2 12" xfId="982"/>
    <cellStyle name="Cálculo 2 2 5 2 12 2" xfId="983"/>
    <cellStyle name="Cálculo 2 2 5 2 13" xfId="984"/>
    <cellStyle name="Cálculo 2 2 5 2 13 2" xfId="985"/>
    <cellStyle name="Cálculo 2 2 5 2 14" xfId="986"/>
    <cellStyle name="Cálculo 2 2 5 2 2" xfId="987"/>
    <cellStyle name="Cálculo 2 2 5 2 2 2" xfId="988"/>
    <cellStyle name="Cálculo 2 2 5 2 3" xfId="989"/>
    <cellStyle name="Cálculo 2 2 5 2 3 2" xfId="990"/>
    <cellStyle name="Cálculo 2 2 5 2 4" xfId="991"/>
    <cellStyle name="Cálculo 2 2 5 2 4 2" xfId="992"/>
    <cellStyle name="Cálculo 2 2 5 2 5" xfId="993"/>
    <cellStyle name="Cálculo 2 2 5 2 5 2" xfId="994"/>
    <cellStyle name="Cálculo 2 2 5 2 6" xfId="995"/>
    <cellStyle name="Cálculo 2 2 5 2 6 2" xfId="996"/>
    <cellStyle name="Cálculo 2 2 5 2 7" xfId="997"/>
    <cellStyle name="Cálculo 2 2 5 2 7 2" xfId="998"/>
    <cellStyle name="Cálculo 2 2 5 2 8" xfId="999"/>
    <cellStyle name="Cálculo 2 2 5 2 8 2" xfId="1000"/>
    <cellStyle name="Cálculo 2 2 5 2 9" xfId="1001"/>
    <cellStyle name="Cálculo 2 2 5 2 9 2" xfId="1002"/>
    <cellStyle name="Cálculo 2 2 5 3" xfId="1003"/>
    <cellStyle name="Cálculo 2 2 5 3 10" xfId="1004"/>
    <cellStyle name="Cálculo 2 2 5 3 10 2" xfId="1005"/>
    <cellStyle name="Cálculo 2 2 5 3 11" xfId="1006"/>
    <cellStyle name="Cálculo 2 2 5 3 11 2" xfId="1007"/>
    <cellStyle name="Cálculo 2 2 5 3 12" xfId="1008"/>
    <cellStyle name="Cálculo 2 2 5 3 12 2" xfId="1009"/>
    <cellStyle name="Cálculo 2 2 5 3 13" xfId="1010"/>
    <cellStyle name="Cálculo 2 2 5 3 13 2" xfId="1011"/>
    <cellStyle name="Cálculo 2 2 5 3 14" xfId="1012"/>
    <cellStyle name="Cálculo 2 2 5 3 2" xfId="1013"/>
    <cellStyle name="Cálculo 2 2 5 3 2 2" xfId="1014"/>
    <cellStyle name="Cálculo 2 2 5 3 3" xfId="1015"/>
    <cellStyle name="Cálculo 2 2 5 3 3 2" xfId="1016"/>
    <cellStyle name="Cálculo 2 2 5 3 4" xfId="1017"/>
    <cellStyle name="Cálculo 2 2 5 3 4 2" xfId="1018"/>
    <cellStyle name="Cálculo 2 2 5 3 5" xfId="1019"/>
    <cellStyle name="Cálculo 2 2 5 3 5 2" xfId="1020"/>
    <cellStyle name="Cálculo 2 2 5 3 6" xfId="1021"/>
    <cellStyle name="Cálculo 2 2 5 3 6 2" xfId="1022"/>
    <cellStyle name="Cálculo 2 2 5 3 7" xfId="1023"/>
    <cellStyle name="Cálculo 2 2 5 3 7 2" xfId="1024"/>
    <cellStyle name="Cálculo 2 2 5 3 8" xfId="1025"/>
    <cellStyle name="Cálculo 2 2 5 3 8 2" xfId="1026"/>
    <cellStyle name="Cálculo 2 2 5 3 9" xfId="1027"/>
    <cellStyle name="Cálculo 2 2 5 3 9 2" xfId="1028"/>
    <cellStyle name="Cálculo 2 2 5 4" xfId="1029"/>
    <cellStyle name="Cálculo 2 2 5 4 2" xfId="1030"/>
    <cellStyle name="Cálculo 2 2 5 5" xfId="1031"/>
    <cellStyle name="Cálculo 2 2 5 5 2" xfId="1032"/>
    <cellStyle name="Cálculo 2 2 5 6" xfId="1033"/>
    <cellStyle name="Cálculo 2 2 5 6 2" xfId="1034"/>
    <cellStyle name="Cálculo 2 2 5 7" xfId="1035"/>
    <cellStyle name="Cálculo 2 2 5 7 2" xfId="1036"/>
    <cellStyle name="Cálculo 2 2 5 8" xfId="1037"/>
    <cellStyle name="Cálculo 2 2 5 8 2" xfId="1038"/>
    <cellStyle name="Cálculo 2 2 5 9" xfId="1039"/>
    <cellStyle name="Cálculo 2 2 5 9 2" xfId="1040"/>
    <cellStyle name="Cálculo 2 2 6" xfId="1041"/>
    <cellStyle name="Cálculo 2 2 6 10" xfId="1042"/>
    <cellStyle name="Cálculo 2 2 6 10 2" xfId="1043"/>
    <cellStyle name="Cálculo 2 2 6 11" xfId="1044"/>
    <cellStyle name="Cálculo 2 2 6 11 2" xfId="1045"/>
    <cellStyle name="Cálculo 2 2 6 12" xfId="1046"/>
    <cellStyle name="Cálculo 2 2 6 12 2" xfId="1047"/>
    <cellStyle name="Cálculo 2 2 6 13" xfId="1048"/>
    <cellStyle name="Cálculo 2 2 6 13 2" xfId="1049"/>
    <cellStyle name="Cálculo 2 2 6 14" xfId="1050"/>
    <cellStyle name="Cálculo 2 2 6 2" xfId="1051"/>
    <cellStyle name="Cálculo 2 2 6 2 2" xfId="1052"/>
    <cellStyle name="Cálculo 2 2 6 3" xfId="1053"/>
    <cellStyle name="Cálculo 2 2 6 3 2" xfId="1054"/>
    <cellStyle name="Cálculo 2 2 6 4" xfId="1055"/>
    <cellStyle name="Cálculo 2 2 6 4 2" xfId="1056"/>
    <cellStyle name="Cálculo 2 2 6 5" xfId="1057"/>
    <cellStyle name="Cálculo 2 2 6 5 2" xfId="1058"/>
    <cellStyle name="Cálculo 2 2 6 6" xfId="1059"/>
    <cellStyle name="Cálculo 2 2 6 6 2" xfId="1060"/>
    <cellStyle name="Cálculo 2 2 6 7" xfId="1061"/>
    <cellStyle name="Cálculo 2 2 6 7 2" xfId="1062"/>
    <cellStyle name="Cálculo 2 2 6 8" xfId="1063"/>
    <cellStyle name="Cálculo 2 2 6 8 2" xfId="1064"/>
    <cellStyle name="Cálculo 2 2 6 9" xfId="1065"/>
    <cellStyle name="Cálculo 2 2 6 9 2" xfId="1066"/>
    <cellStyle name="Cálculo 2 2 7" xfId="1067"/>
    <cellStyle name="Cálculo 2 2 7 10" xfId="1068"/>
    <cellStyle name="Cálculo 2 2 7 10 2" xfId="1069"/>
    <cellStyle name="Cálculo 2 2 7 11" xfId="1070"/>
    <cellStyle name="Cálculo 2 2 7 11 2" xfId="1071"/>
    <cellStyle name="Cálculo 2 2 7 12" xfId="1072"/>
    <cellStyle name="Cálculo 2 2 7 12 2" xfId="1073"/>
    <cellStyle name="Cálculo 2 2 7 13" xfId="1074"/>
    <cellStyle name="Cálculo 2 2 7 13 2" xfId="1075"/>
    <cellStyle name="Cálculo 2 2 7 14" xfId="1076"/>
    <cellStyle name="Cálculo 2 2 7 2" xfId="1077"/>
    <cellStyle name="Cálculo 2 2 7 2 2" xfId="1078"/>
    <cellStyle name="Cálculo 2 2 7 3" xfId="1079"/>
    <cellStyle name="Cálculo 2 2 7 3 2" xfId="1080"/>
    <cellStyle name="Cálculo 2 2 7 4" xfId="1081"/>
    <cellStyle name="Cálculo 2 2 7 4 2" xfId="1082"/>
    <cellStyle name="Cálculo 2 2 7 5" xfId="1083"/>
    <cellStyle name="Cálculo 2 2 7 5 2" xfId="1084"/>
    <cellStyle name="Cálculo 2 2 7 6" xfId="1085"/>
    <cellStyle name="Cálculo 2 2 7 6 2" xfId="1086"/>
    <cellStyle name="Cálculo 2 2 7 7" xfId="1087"/>
    <cellStyle name="Cálculo 2 2 7 7 2" xfId="1088"/>
    <cellStyle name="Cálculo 2 2 7 8" xfId="1089"/>
    <cellStyle name="Cálculo 2 2 7 8 2" xfId="1090"/>
    <cellStyle name="Cálculo 2 2 7 9" xfId="1091"/>
    <cellStyle name="Cálculo 2 2 7 9 2" xfId="1092"/>
    <cellStyle name="Cálculo 2 2 8" xfId="1093"/>
    <cellStyle name="Cálculo 2 2 8 2" xfId="1094"/>
    <cellStyle name="Cálculo 2 2 9" xfId="1095"/>
    <cellStyle name="Cálculo 2 2 9 2" xfId="1096"/>
    <cellStyle name="Cálculo 2 20" xfId="1097"/>
    <cellStyle name="Cálculo 2 20 2" xfId="1098"/>
    <cellStyle name="Cálculo 2 21" xfId="1099"/>
    <cellStyle name="Cálculo 2 21 2" xfId="1100"/>
    <cellStyle name="Cálculo 2 22" xfId="1101"/>
    <cellStyle name="Cálculo 2 3" xfId="273"/>
    <cellStyle name="Cálculo 2 3 10" xfId="1102"/>
    <cellStyle name="Cálculo 2 3 10 2" xfId="1103"/>
    <cellStyle name="Cálculo 2 3 11" xfId="1104"/>
    <cellStyle name="Cálculo 2 3 11 2" xfId="1105"/>
    <cellStyle name="Cálculo 2 3 12" xfId="1106"/>
    <cellStyle name="Cálculo 2 3 12 2" xfId="1107"/>
    <cellStyle name="Cálculo 2 3 13" xfId="1108"/>
    <cellStyle name="Cálculo 2 3 13 2" xfId="1109"/>
    <cellStyle name="Cálculo 2 3 14" xfId="1110"/>
    <cellStyle name="Cálculo 2 3 14 2" xfId="1111"/>
    <cellStyle name="Cálculo 2 3 15" xfId="1112"/>
    <cellStyle name="Cálculo 2 3 15 2" xfId="1113"/>
    <cellStyle name="Cálculo 2 3 16" xfId="1114"/>
    <cellStyle name="Cálculo 2 3 16 2" xfId="1115"/>
    <cellStyle name="Cálculo 2 3 17" xfId="1116"/>
    <cellStyle name="Cálculo 2 3 17 2" xfId="1117"/>
    <cellStyle name="Cálculo 2 3 18" xfId="1118"/>
    <cellStyle name="Cálculo 2 3 18 2" xfId="1119"/>
    <cellStyle name="Cálculo 2 3 19" xfId="1120"/>
    <cellStyle name="Cálculo 2 3 19 2" xfId="1121"/>
    <cellStyle name="Cálculo 2 3 2" xfId="274"/>
    <cellStyle name="Cálculo 2 3 2 10" xfId="1122"/>
    <cellStyle name="Cálculo 2 3 2 10 2" xfId="1123"/>
    <cellStyle name="Cálculo 2 3 2 11" xfId="1124"/>
    <cellStyle name="Cálculo 2 3 2 11 2" xfId="1125"/>
    <cellStyle name="Cálculo 2 3 2 12" xfId="1126"/>
    <cellStyle name="Cálculo 2 3 2 12 2" xfId="1127"/>
    <cellStyle name="Cálculo 2 3 2 13" xfId="1128"/>
    <cellStyle name="Cálculo 2 3 2 13 2" xfId="1129"/>
    <cellStyle name="Cálculo 2 3 2 14" xfId="1130"/>
    <cellStyle name="Cálculo 2 3 2 14 2" xfId="1131"/>
    <cellStyle name="Cálculo 2 3 2 15" xfId="1132"/>
    <cellStyle name="Cálculo 2 3 2 15 2" xfId="1133"/>
    <cellStyle name="Cálculo 2 3 2 16" xfId="1134"/>
    <cellStyle name="Cálculo 2 3 2 2" xfId="1135"/>
    <cellStyle name="Cálculo 2 3 2 2 10" xfId="1136"/>
    <cellStyle name="Cálculo 2 3 2 2 10 2" xfId="1137"/>
    <cellStyle name="Cálculo 2 3 2 2 11" xfId="1138"/>
    <cellStyle name="Cálculo 2 3 2 2 11 2" xfId="1139"/>
    <cellStyle name="Cálculo 2 3 2 2 12" xfId="1140"/>
    <cellStyle name="Cálculo 2 3 2 2 12 2" xfId="1141"/>
    <cellStyle name="Cálculo 2 3 2 2 13" xfId="1142"/>
    <cellStyle name="Cálculo 2 3 2 2 13 2" xfId="1143"/>
    <cellStyle name="Cálculo 2 3 2 2 14" xfId="1144"/>
    <cellStyle name="Cálculo 2 3 2 2 2" xfId="1145"/>
    <cellStyle name="Cálculo 2 3 2 2 2 2" xfId="1146"/>
    <cellStyle name="Cálculo 2 3 2 2 3" xfId="1147"/>
    <cellStyle name="Cálculo 2 3 2 2 3 2" xfId="1148"/>
    <cellStyle name="Cálculo 2 3 2 2 4" xfId="1149"/>
    <cellStyle name="Cálculo 2 3 2 2 4 2" xfId="1150"/>
    <cellStyle name="Cálculo 2 3 2 2 5" xfId="1151"/>
    <cellStyle name="Cálculo 2 3 2 2 5 2" xfId="1152"/>
    <cellStyle name="Cálculo 2 3 2 2 6" xfId="1153"/>
    <cellStyle name="Cálculo 2 3 2 2 6 2" xfId="1154"/>
    <cellStyle name="Cálculo 2 3 2 2 7" xfId="1155"/>
    <cellStyle name="Cálculo 2 3 2 2 7 2" xfId="1156"/>
    <cellStyle name="Cálculo 2 3 2 2 8" xfId="1157"/>
    <cellStyle name="Cálculo 2 3 2 2 8 2" xfId="1158"/>
    <cellStyle name="Cálculo 2 3 2 2 9" xfId="1159"/>
    <cellStyle name="Cálculo 2 3 2 2 9 2" xfId="1160"/>
    <cellStyle name="Cálculo 2 3 2 3" xfId="1161"/>
    <cellStyle name="Cálculo 2 3 2 3 10" xfId="1162"/>
    <cellStyle name="Cálculo 2 3 2 3 10 2" xfId="1163"/>
    <cellStyle name="Cálculo 2 3 2 3 11" xfId="1164"/>
    <cellStyle name="Cálculo 2 3 2 3 11 2" xfId="1165"/>
    <cellStyle name="Cálculo 2 3 2 3 12" xfId="1166"/>
    <cellStyle name="Cálculo 2 3 2 3 12 2" xfId="1167"/>
    <cellStyle name="Cálculo 2 3 2 3 13" xfId="1168"/>
    <cellStyle name="Cálculo 2 3 2 3 13 2" xfId="1169"/>
    <cellStyle name="Cálculo 2 3 2 3 14" xfId="1170"/>
    <cellStyle name="Cálculo 2 3 2 3 2" xfId="1171"/>
    <cellStyle name="Cálculo 2 3 2 3 2 2" xfId="1172"/>
    <cellStyle name="Cálculo 2 3 2 3 3" xfId="1173"/>
    <cellStyle name="Cálculo 2 3 2 3 3 2" xfId="1174"/>
    <cellStyle name="Cálculo 2 3 2 3 4" xfId="1175"/>
    <cellStyle name="Cálculo 2 3 2 3 4 2" xfId="1176"/>
    <cellStyle name="Cálculo 2 3 2 3 5" xfId="1177"/>
    <cellStyle name="Cálculo 2 3 2 3 5 2" xfId="1178"/>
    <cellStyle name="Cálculo 2 3 2 3 6" xfId="1179"/>
    <cellStyle name="Cálculo 2 3 2 3 6 2" xfId="1180"/>
    <cellStyle name="Cálculo 2 3 2 3 7" xfId="1181"/>
    <cellStyle name="Cálculo 2 3 2 3 7 2" xfId="1182"/>
    <cellStyle name="Cálculo 2 3 2 3 8" xfId="1183"/>
    <cellStyle name="Cálculo 2 3 2 3 8 2" xfId="1184"/>
    <cellStyle name="Cálculo 2 3 2 3 9" xfId="1185"/>
    <cellStyle name="Cálculo 2 3 2 3 9 2" xfId="1186"/>
    <cellStyle name="Cálculo 2 3 2 4" xfId="1187"/>
    <cellStyle name="Cálculo 2 3 2 4 2" xfId="1188"/>
    <cellStyle name="Cálculo 2 3 2 5" xfId="1189"/>
    <cellStyle name="Cálculo 2 3 2 5 2" xfId="1190"/>
    <cellStyle name="Cálculo 2 3 2 6" xfId="1191"/>
    <cellStyle name="Cálculo 2 3 2 6 2" xfId="1192"/>
    <cellStyle name="Cálculo 2 3 2 7" xfId="1193"/>
    <cellStyle name="Cálculo 2 3 2 7 2" xfId="1194"/>
    <cellStyle name="Cálculo 2 3 2 8" xfId="1195"/>
    <cellStyle name="Cálculo 2 3 2 8 2" xfId="1196"/>
    <cellStyle name="Cálculo 2 3 2 9" xfId="1197"/>
    <cellStyle name="Cálculo 2 3 2 9 2" xfId="1198"/>
    <cellStyle name="Cálculo 2 3 20" xfId="1199"/>
    <cellStyle name="Cálculo 2 3 3" xfId="275"/>
    <cellStyle name="Cálculo 2 3 3 10" xfId="1200"/>
    <cellStyle name="Cálculo 2 3 3 10 2" xfId="1201"/>
    <cellStyle name="Cálculo 2 3 3 11" xfId="1202"/>
    <cellStyle name="Cálculo 2 3 3 11 2" xfId="1203"/>
    <cellStyle name="Cálculo 2 3 3 12" xfId="1204"/>
    <cellStyle name="Cálculo 2 3 3 12 2" xfId="1205"/>
    <cellStyle name="Cálculo 2 3 3 13" xfId="1206"/>
    <cellStyle name="Cálculo 2 3 3 13 2" xfId="1207"/>
    <cellStyle name="Cálculo 2 3 3 14" xfId="1208"/>
    <cellStyle name="Cálculo 2 3 3 14 2" xfId="1209"/>
    <cellStyle name="Cálculo 2 3 3 15" xfId="1210"/>
    <cellStyle name="Cálculo 2 3 3 15 2" xfId="1211"/>
    <cellStyle name="Cálculo 2 3 3 16" xfId="1212"/>
    <cellStyle name="Cálculo 2 3 3 2" xfId="1213"/>
    <cellStyle name="Cálculo 2 3 3 2 10" xfId="1214"/>
    <cellStyle name="Cálculo 2 3 3 2 10 2" xfId="1215"/>
    <cellStyle name="Cálculo 2 3 3 2 11" xfId="1216"/>
    <cellStyle name="Cálculo 2 3 3 2 11 2" xfId="1217"/>
    <cellStyle name="Cálculo 2 3 3 2 12" xfId="1218"/>
    <cellStyle name="Cálculo 2 3 3 2 12 2" xfId="1219"/>
    <cellStyle name="Cálculo 2 3 3 2 13" xfId="1220"/>
    <cellStyle name="Cálculo 2 3 3 2 13 2" xfId="1221"/>
    <cellStyle name="Cálculo 2 3 3 2 14" xfId="1222"/>
    <cellStyle name="Cálculo 2 3 3 2 2" xfId="1223"/>
    <cellStyle name="Cálculo 2 3 3 2 2 2" xfId="1224"/>
    <cellStyle name="Cálculo 2 3 3 2 3" xfId="1225"/>
    <cellStyle name="Cálculo 2 3 3 2 3 2" xfId="1226"/>
    <cellStyle name="Cálculo 2 3 3 2 4" xfId="1227"/>
    <cellStyle name="Cálculo 2 3 3 2 4 2" xfId="1228"/>
    <cellStyle name="Cálculo 2 3 3 2 5" xfId="1229"/>
    <cellStyle name="Cálculo 2 3 3 2 5 2" xfId="1230"/>
    <cellStyle name="Cálculo 2 3 3 2 6" xfId="1231"/>
    <cellStyle name="Cálculo 2 3 3 2 6 2" xfId="1232"/>
    <cellStyle name="Cálculo 2 3 3 2 7" xfId="1233"/>
    <cellStyle name="Cálculo 2 3 3 2 7 2" xfId="1234"/>
    <cellStyle name="Cálculo 2 3 3 2 8" xfId="1235"/>
    <cellStyle name="Cálculo 2 3 3 2 8 2" xfId="1236"/>
    <cellStyle name="Cálculo 2 3 3 2 9" xfId="1237"/>
    <cellStyle name="Cálculo 2 3 3 2 9 2" xfId="1238"/>
    <cellStyle name="Cálculo 2 3 3 3" xfId="1239"/>
    <cellStyle name="Cálculo 2 3 3 3 10" xfId="1240"/>
    <cellStyle name="Cálculo 2 3 3 3 10 2" xfId="1241"/>
    <cellStyle name="Cálculo 2 3 3 3 11" xfId="1242"/>
    <cellStyle name="Cálculo 2 3 3 3 11 2" xfId="1243"/>
    <cellStyle name="Cálculo 2 3 3 3 12" xfId="1244"/>
    <cellStyle name="Cálculo 2 3 3 3 12 2" xfId="1245"/>
    <cellStyle name="Cálculo 2 3 3 3 13" xfId="1246"/>
    <cellStyle name="Cálculo 2 3 3 3 13 2" xfId="1247"/>
    <cellStyle name="Cálculo 2 3 3 3 14" xfId="1248"/>
    <cellStyle name="Cálculo 2 3 3 3 2" xfId="1249"/>
    <cellStyle name="Cálculo 2 3 3 3 2 2" xfId="1250"/>
    <cellStyle name="Cálculo 2 3 3 3 3" xfId="1251"/>
    <cellStyle name="Cálculo 2 3 3 3 3 2" xfId="1252"/>
    <cellStyle name="Cálculo 2 3 3 3 4" xfId="1253"/>
    <cellStyle name="Cálculo 2 3 3 3 4 2" xfId="1254"/>
    <cellStyle name="Cálculo 2 3 3 3 5" xfId="1255"/>
    <cellStyle name="Cálculo 2 3 3 3 5 2" xfId="1256"/>
    <cellStyle name="Cálculo 2 3 3 3 6" xfId="1257"/>
    <cellStyle name="Cálculo 2 3 3 3 6 2" xfId="1258"/>
    <cellStyle name="Cálculo 2 3 3 3 7" xfId="1259"/>
    <cellStyle name="Cálculo 2 3 3 3 7 2" xfId="1260"/>
    <cellStyle name="Cálculo 2 3 3 3 8" xfId="1261"/>
    <cellStyle name="Cálculo 2 3 3 3 8 2" xfId="1262"/>
    <cellStyle name="Cálculo 2 3 3 3 9" xfId="1263"/>
    <cellStyle name="Cálculo 2 3 3 3 9 2" xfId="1264"/>
    <cellStyle name="Cálculo 2 3 3 4" xfId="1265"/>
    <cellStyle name="Cálculo 2 3 3 4 2" xfId="1266"/>
    <cellStyle name="Cálculo 2 3 3 5" xfId="1267"/>
    <cellStyle name="Cálculo 2 3 3 5 2" xfId="1268"/>
    <cellStyle name="Cálculo 2 3 3 6" xfId="1269"/>
    <cellStyle name="Cálculo 2 3 3 6 2" xfId="1270"/>
    <cellStyle name="Cálculo 2 3 3 7" xfId="1271"/>
    <cellStyle name="Cálculo 2 3 3 7 2" xfId="1272"/>
    <cellStyle name="Cálculo 2 3 3 8" xfId="1273"/>
    <cellStyle name="Cálculo 2 3 3 8 2" xfId="1274"/>
    <cellStyle name="Cálculo 2 3 3 9" xfId="1275"/>
    <cellStyle name="Cálculo 2 3 3 9 2" xfId="1276"/>
    <cellStyle name="Cálculo 2 3 4" xfId="276"/>
    <cellStyle name="Cálculo 2 3 4 10" xfId="1277"/>
    <cellStyle name="Cálculo 2 3 4 10 2" xfId="1278"/>
    <cellStyle name="Cálculo 2 3 4 11" xfId="1279"/>
    <cellStyle name="Cálculo 2 3 4 11 2" xfId="1280"/>
    <cellStyle name="Cálculo 2 3 4 12" xfId="1281"/>
    <cellStyle name="Cálculo 2 3 4 12 2" xfId="1282"/>
    <cellStyle name="Cálculo 2 3 4 13" xfId="1283"/>
    <cellStyle name="Cálculo 2 3 4 13 2" xfId="1284"/>
    <cellStyle name="Cálculo 2 3 4 14" xfId="1285"/>
    <cellStyle name="Cálculo 2 3 4 14 2" xfId="1286"/>
    <cellStyle name="Cálculo 2 3 4 15" xfId="1287"/>
    <cellStyle name="Cálculo 2 3 4 15 2" xfId="1288"/>
    <cellStyle name="Cálculo 2 3 4 16" xfId="1289"/>
    <cellStyle name="Cálculo 2 3 4 2" xfId="1290"/>
    <cellStyle name="Cálculo 2 3 4 2 10" xfId="1291"/>
    <cellStyle name="Cálculo 2 3 4 2 10 2" xfId="1292"/>
    <cellStyle name="Cálculo 2 3 4 2 11" xfId="1293"/>
    <cellStyle name="Cálculo 2 3 4 2 11 2" xfId="1294"/>
    <cellStyle name="Cálculo 2 3 4 2 12" xfId="1295"/>
    <cellStyle name="Cálculo 2 3 4 2 12 2" xfId="1296"/>
    <cellStyle name="Cálculo 2 3 4 2 13" xfId="1297"/>
    <cellStyle name="Cálculo 2 3 4 2 13 2" xfId="1298"/>
    <cellStyle name="Cálculo 2 3 4 2 14" xfId="1299"/>
    <cellStyle name="Cálculo 2 3 4 2 2" xfId="1300"/>
    <cellStyle name="Cálculo 2 3 4 2 2 2" xfId="1301"/>
    <cellStyle name="Cálculo 2 3 4 2 3" xfId="1302"/>
    <cellStyle name="Cálculo 2 3 4 2 3 2" xfId="1303"/>
    <cellStyle name="Cálculo 2 3 4 2 4" xfId="1304"/>
    <cellStyle name="Cálculo 2 3 4 2 4 2" xfId="1305"/>
    <cellStyle name="Cálculo 2 3 4 2 5" xfId="1306"/>
    <cellStyle name="Cálculo 2 3 4 2 5 2" xfId="1307"/>
    <cellStyle name="Cálculo 2 3 4 2 6" xfId="1308"/>
    <cellStyle name="Cálculo 2 3 4 2 6 2" xfId="1309"/>
    <cellStyle name="Cálculo 2 3 4 2 7" xfId="1310"/>
    <cellStyle name="Cálculo 2 3 4 2 7 2" xfId="1311"/>
    <cellStyle name="Cálculo 2 3 4 2 8" xfId="1312"/>
    <cellStyle name="Cálculo 2 3 4 2 8 2" xfId="1313"/>
    <cellStyle name="Cálculo 2 3 4 2 9" xfId="1314"/>
    <cellStyle name="Cálculo 2 3 4 2 9 2" xfId="1315"/>
    <cellStyle name="Cálculo 2 3 4 3" xfId="1316"/>
    <cellStyle name="Cálculo 2 3 4 3 10" xfId="1317"/>
    <cellStyle name="Cálculo 2 3 4 3 10 2" xfId="1318"/>
    <cellStyle name="Cálculo 2 3 4 3 11" xfId="1319"/>
    <cellStyle name="Cálculo 2 3 4 3 11 2" xfId="1320"/>
    <cellStyle name="Cálculo 2 3 4 3 12" xfId="1321"/>
    <cellStyle name="Cálculo 2 3 4 3 12 2" xfId="1322"/>
    <cellStyle name="Cálculo 2 3 4 3 13" xfId="1323"/>
    <cellStyle name="Cálculo 2 3 4 3 13 2" xfId="1324"/>
    <cellStyle name="Cálculo 2 3 4 3 14" xfId="1325"/>
    <cellStyle name="Cálculo 2 3 4 3 2" xfId="1326"/>
    <cellStyle name="Cálculo 2 3 4 3 2 2" xfId="1327"/>
    <cellStyle name="Cálculo 2 3 4 3 3" xfId="1328"/>
    <cellStyle name="Cálculo 2 3 4 3 3 2" xfId="1329"/>
    <cellStyle name="Cálculo 2 3 4 3 4" xfId="1330"/>
    <cellStyle name="Cálculo 2 3 4 3 4 2" xfId="1331"/>
    <cellStyle name="Cálculo 2 3 4 3 5" xfId="1332"/>
    <cellStyle name="Cálculo 2 3 4 3 5 2" xfId="1333"/>
    <cellStyle name="Cálculo 2 3 4 3 6" xfId="1334"/>
    <cellStyle name="Cálculo 2 3 4 3 6 2" xfId="1335"/>
    <cellStyle name="Cálculo 2 3 4 3 7" xfId="1336"/>
    <cellStyle name="Cálculo 2 3 4 3 7 2" xfId="1337"/>
    <cellStyle name="Cálculo 2 3 4 3 8" xfId="1338"/>
    <cellStyle name="Cálculo 2 3 4 3 8 2" xfId="1339"/>
    <cellStyle name="Cálculo 2 3 4 3 9" xfId="1340"/>
    <cellStyle name="Cálculo 2 3 4 3 9 2" xfId="1341"/>
    <cellStyle name="Cálculo 2 3 4 4" xfId="1342"/>
    <cellStyle name="Cálculo 2 3 4 4 2" xfId="1343"/>
    <cellStyle name="Cálculo 2 3 4 5" xfId="1344"/>
    <cellStyle name="Cálculo 2 3 4 5 2" xfId="1345"/>
    <cellStyle name="Cálculo 2 3 4 6" xfId="1346"/>
    <cellStyle name="Cálculo 2 3 4 6 2" xfId="1347"/>
    <cellStyle name="Cálculo 2 3 4 7" xfId="1348"/>
    <cellStyle name="Cálculo 2 3 4 7 2" xfId="1349"/>
    <cellStyle name="Cálculo 2 3 4 8" xfId="1350"/>
    <cellStyle name="Cálculo 2 3 4 8 2" xfId="1351"/>
    <cellStyle name="Cálculo 2 3 4 9" xfId="1352"/>
    <cellStyle name="Cálculo 2 3 4 9 2" xfId="1353"/>
    <cellStyle name="Cálculo 2 3 5" xfId="277"/>
    <cellStyle name="Cálculo 2 3 5 10" xfId="1354"/>
    <cellStyle name="Cálculo 2 3 5 10 2" xfId="1355"/>
    <cellStyle name="Cálculo 2 3 5 11" xfId="1356"/>
    <cellStyle name="Cálculo 2 3 5 11 2" xfId="1357"/>
    <cellStyle name="Cálculo 2 3 5 12" xfId="1358"/>
    <cellStyle name="Cálculo 2 3 5 12 2" xfId="1359"/>
    <cellStyle name="Cálculo 2 3 5 13" xfId="1360"/>
    <cellStyle name="Cálculo 2 3 5 13 2" xfId="1361"/>
    <cellStyle name="Cálculo 2 3 5 14" xfId="1362"/>
    <cellStyle name="Cálculo 2 3 5 14 2" xfId="1363"/>
    <cellStyle name="Cálculo 2 3 5 15" xfId="1364"/>
    <cellStyle name="Cálculo 2 3 5 15 2" xfId="1365"/>
    <cellStyle name="Cálculo 2 3 5 16" xfId="1366"/>
    <cellStyle name="Cálculo 2 3 5 2" xfId="1367"/>
    <cellStyle name="Cálculo 2 3 5 2 10" xfId="1368"/>
    <cellStyle name="Cálculo 2 3 5 2 10 2" xfId="1369"/>
    <cellStyle name="Cálculo 2 3 5 2 11" xfId="1370"/>
    <cellStyle name="Cálculo 2 3 5 2 11 2" xfId="1371"/>
    <cellStyle name="Cálculo 2 3 5 2 12" xfId="1372"/>
    <cellStyle name="Cálculo 2 3 5 2 12 2" xfId="1373"/>
    <cellStyle name="Cálculo 2 3 5 2 13" xfId="1374"/>
    <cellStyle name="Cálculo 2 3 5 2 13 2" xfId="1375"/>
    <cellStyle name="Cálculo 2 3 5 2 14" xfId="1376"/>
    <cellStyle name="Cálculo 2 3 5 2 2" xfId="1377"/>
    <cellStyle name="Cálculo 2 3 5 2 2 2" xfId="1378"/>
    <cellStyle name="Cálculo 2 3 5 2 3" xfId="1379"/>
    <cellStyle name="Cálculo 2 3 5 2 3 2" xfId="1380"/>
    <cellStyle name="Cálculo 2 3 5 2 4" xfId="1381"/>
    <cellStyle name="Cálculo 2 3 5 2 4 2" xfId="1382"/>
    <cellStyle name="Cálculo 2 3 5 2 5" xfId="1383"/>
    <cellStyle name="Cálculo 2 3 5 2 5 2" xfId="1384"/>
    <cellStyle name="Cálculo 2 3 5 2 6" xfId="1385"/>
    <cellStyle name="Cálculo 2 3 5 2 6 2" xfId="1386"/>
    <cellStyle name="Cálculo 2 3 5 2 7" xfId="1387"/>
    <cellStyle name="Cálculo 2 3 5 2 7 2" xfId="1388"/>
    <cellStyle name="Cálculo 2 3 5 2 8" xfId="1389"/>
    <cellStyle name="Cálculo 2 3 5 2 8 2" xfId="1390"/>
    <cellStyle name="Cálculo 2 3 5 2 9" xfId="1391"/>
    <cellStyle name="Cálculo 2 3 5 2 9 2" xfId="1392"/>
    <cellStyle name="Cálculo 2 3 5 3" xfId="1393"/>
    <cellStyle name="Cálculo 2 3 5 3 10" xfId="1394"/>
    <cellStyle name="Cálculo 2 3 5 3 10 2" xfId="1395"/>
    <cellStyle name="Cálculo 2 3 5 3 11" xfId="1396"/>
    <cellStyle name="Cálculo 2 3 5 3 11 2" xfId="1397"/>
    <cellStyle name="Cálculo 2 3 5 3 12" xfId="1398"/>
    <cellStyle name="Cálculo 2 3 5 3 12 2" xfId="1399"/>
    <cellStyle name="Cálculo 2 3 5 3 13" xfId="1400"/>
    <cellStyle name="Cálculo 2 3 5 3 13 2" xfId="1401"/>
    <cellStyle name="Cálculo 2 3 5 3 14" xfId="1402"/>
    <cellStyle name="Cálculo 2 3 5 3 2" xfId="1403"/>
    <cellStyle name="Cálculo 2 3 5 3 2 2" xfId="1404"/>
    <cellStyle name="Cálculo 2 3 5 3 3" xfId="1405"/>
    <cellStyle name="Cálculo 2 3 5 3 3 2" xfId="1406"/>
    <cellStyle name="Cálculo 2 3 5 3 4" xfId="1407"/>
    <cellStyle name="Cálculo 2 3 5 3 4 2" xfId="1408"/>
    <cellStyle name="Cálculo 2 3 5 3 5" xfId="1409"/>
    <cellStyle name="Cálculo 2 3 5 3 5 2" xfId="1410"/>
    <cellStyle name="Cálculo 2 3 5 3 6" xfId="1411"/>
    <cellStyle name="Cálculo 2 3 5 3 6 2" xfId="1412"/>
    <cellStyle name="Cálculo 2 3 5 3 7" xfId="1413"/>
    <cellStyle name="Cálculo 2 3 5 3 7 2" xfId="1414"/>
    <cellStyle name="Cálculo 2 3 5 3 8" xfId="1415"/>
    <cellStyle name="Cálculo 2 3 5 3 8 2" xfId="1416"/>
    <cellStyle name="Cálculo 2 3 5 3 9" xfId="1417"/>
    <cellStyle name="Cálculo 2 3 5 3 9 2" xfId="1418"/>
    <cellStyle name="Cálculo 2 3 5 4" xfId="1419"/>
    <cellStyle name="Cálculo 2 3 5 4 2" xfId="1420"/>
    <cellStyle name="Cálculo 2 3 5 5" xfId="1421"/>
    <cellStyle name="Cálculo 2 3 5 5 2" xfId="1422"/>
    <cellStyle name="Cálculo 2 3 5 6" xfId="1423"/>
    <cellStyle name="Cálculo 2 3 5 6 2" xfId="1424"/>
    <cellStyle name="Cálculo 2 3 5 7" xfId="1425"/>
    <cellStyle name="Cálculo 2 3 5 7 2" xfId="1426"/>
    <cellStyle name="Cálculo 2 3 5 8" xfId="1427"/>
    <cellStyle name="Cálculo 2 3 5 8 2" xfId="1428"/>
    <cellStyle name="Cálculo 2 3 5 9" xfId="1429"/>
    <cellStyle name="Cálculo 2 3 5 9 2" xfId="1430"/>
    <cellStyle name="Cálculo 2 3 6" xfId="1431"/>
    <cellStyle name="Cálculo 2 3 6 10" xfId="1432"/>
    <cellStyle name="Cálculo 2 3 6 10 2" xfId="1433"/>
    <cellStyle name="Cálculo 2 3 6 11" xfId="1434"/>
    <cellStyle name="Cálculo 2 3 6 11 2" xfId="1435"/>
    <cellStyle name="Cálculo 2 3 6 12" xfId="1436"/>
    <cellStyle name="Cálculo 2 3 6 12 2" xfId="1437"/>
    <cellStyle name="Cálculo 2 3 6 13" xfId="1438"/>
    <cellStyle name="Cálculo 2 3 6 13 2" xfId="1439"/>
    <cellStyle name="Cálculo 2 3 6 14" xfId="1440"/>
    <cellStyle name="Cálculo 2 3 6 2" xfId="1441"/>
    <cellStyle name="Cálculo 2 3 6 2 2" xfId="1442"/>
    <cellStyle name="Cálculo 2 3 6 3" xfId="1443"/>
    <cellStyle name="Cálculo 2 3 6 3 2" xfId="1444"/>
    <cellStyle name="Cálculo 2 3 6 4" xfId="1445"/>
    <cellStyle name="Cálculo 2 3 6 4 2" xfId="1446"/>
    <cellStyle name="Cálculo 2 3 6 5" xfId="1447"/>
    <cellStyle name="Cálculo 2 3 6 5 2" xfId="1448"/>
    <cellStyle name="Cálculo 2 3 6 6" xfId="1449"/>
    <cellStyle name="Cálculo 2 3 6 6 2" xfId="1450"/>
    <cellStyle name="Cálculo 2 3 6 7" xfId="1451"/>
    <cellStyle name="Cálculo 2 3 6 7 2" xfId="1452"/>
    <cellStyle name="Cálculo 2 3 6 8" xfId="1453"/>
    <cellStyle name="Cálculo 2 3 6 8 2" xfId="1454"/>
    <cellStyle name="Cálculo 2 3 6 9" xfId="1455"/>
    <cellStyle name="Cálculo 2 3 6 9 2" xfId="1456"/>
    <cellStyle name="Cálculo 2 3 7" xfId="1457"/>
    <cellStyle name="Cálculo 2 3 7 10" xfId="1458"/>
    <cellStyle name="Cálculo 2 3 7 10 2" xfId="1459"/>
    <cellStyle name="Cálculo 2 3 7 11" xfId="1460"/>
    <cellStyle name="Cálculo 2 3 7 11 2" xfId="1461"/>
    <cellStyle name="Cálculo 2 3 7 12" xfId="1462"/>
    <cellStyle name="Cálculo 2 3 7 12 2" xfId="1463"/>
    <cellStyle name="Cálculo 2 3 7 13" xfId="1464"/>
    <cellStyle name="Cálculo 2 3 7 13 2" xfId="1465"/>
    <cellStyle name="Cálculo 2 3 7 14" xfId="1466"/>
    <cellStyle name="Cálculo 2 3 7 2" xfId="1467"/>
    <cellStyle name="Cálculo 2 3 7 2 2" xfId="1468"/>
    <cellStyle name="Cálculo 2 3 7 3" xfId="1469"/>
    <cellStyle name="Cálculo 2 3 7 3 2" xfId="1470"/>
    <cellStyle name="Cálculo 2 3 7 4" xfId="1471"/>
    <cellStyle name="Cálculo 2 3 7 4 2" xfId="1472"/>
    <cellStyle name="Cálculo 2 3 7 5" xfId="1473"/>
    <cellStyle name="Cálculo 2 3 7 5 2" xfId="1474"/>
    <cellStyle name="Cálculo 2 3 7 6" xfId="1475"/>
    <cellStyle name="Cálculo 2 3 7 6 2" xfId="1476"/>
    <cellStyle name="Cálculo 2 3 7 7" xfId="1477"/>
    <cellStyle name="Cálculo 2 3 7 7 2" xfId="1478"/>
    <cellStyle name="Cálculo 2 3 7 8" xfId="1479"/>
    <cellStyle name="Cálculo 2 3 7 8 2" xfId="1480"/>
    <cellStyle name="Cálculo 2 3 7 9" xfId="1481"/>
    <cellStyle name="Cálculo 2 3 7 9 2" xfId="1482"/>
    <cellStyle name="Cálculo 2 3 8" xfId="1483"/>
    <cellStyle name="Cálculo 2 3 8 2" xfId="1484"/>
    <cellStyle name="Cálculo 2 3 9" xfId="1485"/>
    <cellStyle name="Cálculo 2 3 9 2" xfId="1486"/>
    <cellStyle name="Cálculo 2 4" xfId="278"/>
    <cellStyle name="Cálculo 2 4 10" xfId="1487"/>
    <cellStyle name="Cálculo 2 4 10 2" xfId="1488"/>
    <cellStyle name="Cálculo 2 4 11" xfId="1489"/>
    <cellStyle name="Cálculo 2 4 11 2" xfId="1490"/>
    <cellStyle name="Cálculo 2 4 12" xfId="1491"/>
    <cellStyle name="Cálculo 2 4 12 2" xfId="1492"/>
    <cellStyle name="Cálculo 2 4 13" xfId="1493"/>
    <cellStyle name="Cálculo 2 4 13 2" xfId="1494"/>
    <cellStyle name="Cálculo 2 4 14" xfId="1495"/>
    <cellStyle name="Cálculo 2 4 14 2" xfId="1496"/>
    <cellStyle name="Cálculo 2 4 15" xfId="1497"/>
    <cellStyle name="Cálculo 2 4 15 2" xfId="1498"/>
    <cellStyle name="Cálculo 2 4 16" xfId="1499"/>
    <cellStyle name="Cálculo 2 4 16 2" xfId="1500"/>
    <cellStyle name="Cálculo 2 4 17" xfId="1501"/>
    <cellStyle name="Cálculo 2 4 17 2" xfId="1502"/>
    <cellStyle name="Cálculo 2 4 18" xfId="1503"/>
    <cellStyle name="Cálculo 2 4 18 2" xfId="1504"/>
    <cellStyle name="Cálculo 2 4 19" xfId="1505"/>
    <cellStyle name="Cálculo 2 4 19 2" xfId="1506"/>
    <cellStyle name="Cálculo 2 4 2" xfId="279"/>
    <cellStyle name="Cálculo 2 4 2 10" xfId="1507"/>
    <cellStyle name="Cálculo 2 4 2 10 2" xfId="1508"/>
    <cellStyle name="Cálculo 2 4 2 11" xfId="1509"/>
    <cellStyle name="Cálculo 2 4 2 11 2" xfId="1510"/>
    <cellStyle name="Cálculo 2 4 2 12" xfId="1511"/>
    <cellStyle name="Cálculo 2 4 2 12 2" xfId="1512"/>
    <cellStyle name="Cálculo 2 4 2 13" xfId="1513"/>
    <cellStyle name="Cálculo 2 4 2 13 2" xfId="1514"/>
    <cellStyle name="Cálculo 2 4 2 14" xfId="1515"/>
    <cellStyle name="Cálculo 2 4 2 14 2" xfId="1516"/>
    <cellStyle name="Cálculo 2 4 2 15" xfId="1517"/>
    <cellStyle name="Cálculo 2 4 2 15 2" xfId="1518"/>
    <cellStyle name="Cálculo 2 4 2 16" xfId="1519"/>
    <cellStyle name="Cálculo 2 4 2 2" xfId="1520"/>
    <cellStyle name="Cálculo 2 4 2 2 10" xfId="1521"/>
    <cellStyle name="Cálculo 2 4 2 2 10 2" xfId="1522"/>
    <cellStyle name="Cálculo 2 4 2 2 11" xfId="1523"/>
    <cellStyle name="Cálculo 2 4 2 2 11 2" xfId="1524"/>
    <cellStyle name="Cálculo 2 4 2 2 12" xfId="1525"/>
    <cellStyle name="Cálculo 2 4 2 2 12 2" xfId="1526"/>
    <cellStyle name="Cálculo 2 4 2 2 13" xfId="1527"/>
    <cellStyle name="Cálculo 2 4 2 2 13 2" xfId="1528"/>
    <cellStyle name="Cálculo 2 4 2 2 14" xfId="1529"/>
    <cellStyle name="Cálculo 2 4 2 2 2" xfId="1530"/>
    <cellStyle name="Cálculo 2 4 2 2 2 2" xfId="1531"/>
    <cellStyle name="Cálculo 2 4 2 2 3" xfId="1532"/>
    <cellStyle name="Cálculo 2 4 2 2 3 2" xfId="1533"/>
    <cellStyle name="Cálculo 2 4 2 2 4" xfId="1534"/>
    <cellStyle name="Cálculo 2 4 2 2 4 2" xfId="1535"/>
    <cellStyle name="Cálculo 2 4 2 2 5" xfId="1536"/>
    <cellStyle name="Cálculo 2 4 2 2 5 2" xfId="1537"/>
    <cellStyle name="Cálculo 2 4 2 2 6" xfId="1538"/>
    <cellStyle name="Cálculo 2 4 2 2 6 2" xfId="1539"/>
    <cellStyle name="Cálculo 2 4 2 2 7" xfId="1540"/>
    <cellStyle name="Cálculo 2 4 2 2 7 2" xfId="1541"/>
    <cellStyle name="Cálculo 2 4 2 2 8" xfId="1542"/>
    <cellStyle name="Cálculo 2 4 2 2 8 2" xfId="1543"/>
    <cellStyle name="Cálculo 2 4 2 2 9" xfId="1544"/>
    <cellStyle name="Cálculo 2 4 2 2 9 2" xfId="1545"/>
    <cellStyle name="Cálculo 2 4 2 3" xfId="1546"/>
    <cellStyle name="Cálculo 2 4 2 3 10" xfId="1547"/>
    <cellStyle name="Cálculo 2 4 2 3 10 2" xfId="1548"/>
    <cellStyle name="Cálculo 2 4 2 3 11" xfId="1549"/>
    <cellStyle name="Cálculo 2 4 2 3 11 2" xfId="1550"/>
    <cellStyle name="Cálculo 2 4 2 3 12" xfId="1551"/>
    <cellStyle name="Cálculo 2 4 2 3 12 2" xfId="1552"/>
    <cellStyle name="Cálculo 2 4 2 3 13" xfId="1553"/>
    <cellStyle name="Cálculo 2 4 2 3 13 2" xfId="1554"/>
    <cellStyle name="Cálculo 2 4 2 3 14" xfId="1555"/>
    <cellStyle name="Cálculo 2 4 2 3 2" xfId="1556"/>
    <cellStyle name="Cálculo 2 4 2 3 2 2" xfId="1557"/>
    <cellStyle name="Cálculo 2 4 2 3 3" xfId="1558"/>
    <cellStyle name="Cálculo 2 4 2 3 3 2" xfId="1559"/>
    <cellStyle name="Cálculo 2 4 2 3 4" xfId="1560"/>
    <cellStyle name="Cálculo 2 4 2 3 4 2" xfId="1561"/>
    <cellStyle name="Cálculo 2 4 2 3 5" xfId="1562"/>
    <cellStyle name="Cálculo 2 4 2 3 5 2" xfId="1563"/>
    <cellStyle name="Cálculo 2 4 2 3 6" xfId="1564"/>
    <cellStyle name="Cálculo 2 4 2 3 6 2" xfId="1565"/>
    <cellStyle name="Cálculo 2 4 2 3 7" xfId="1566"/>
    <cellStyle name="Cálculo 2 4 2 3 7 2" xfId="1567"/>
    <cellStyle name="Cálculo 2 4 2 3 8" xfId="1568"/>
    <cellStyle name="Cálculo 2 4 2 3 8 2" xfId="1569"/>
    <cellStyle name="Cálculo 2 4 2 3 9" xfId="1570"/>
    <cellStyle name="Cálculo 2 4 2 3 9 2" xfId="1571"/>
    <cellStyle name="Cálculo 2 4 2 4" xfId="1572"/>
    <cellStyle name="Cálculo 2 4 2 4 2" xfId="1573"/>
    <cellStyle name="Cálculo 2 4 2 5" xfId="1574"/>
    <cellStyle name="Cálculo 2 4 2 5 2" xfId="1575"/>
    <cellStyle name="Cálculo 2 4 2 6" xfId="1576"/>
    <cellStyle name="Cálculo 2 4 2 6 2" xfId="1577"/>
    <cellStyle name="Cálculo 2 4 2 7" xfId="1578"/>
    <cellStyle name="Cálculo 2 4 2 7 2" xfId="1579"/>
    <cellStyle name="Cálculo 2 4 2 8" xfId="1580"/>
    <cellStyle name="Cálculo 2 4 2 8 2" xfId="1581"/>
    <cellStyle name="Cálculo 2 4 2 9" xfId="1582"/>
    <cellStyle name="Cálculo 2 4 2 9 2" xfId="1583"/>
    <cellStyle name="Cálculo 2 4 20" xfId="1584"/>
    <cellStyle name="Cálculo 2 4 3" xfId="280"/>
    <cellStyle name="Cálculo 2 4 3 10" xfId="1585"/>
    <cellStyle name="Cálculo 2 4 3 10 2" xfId="1586"/>
    <cellStyle name="Cálculo 2 4 3 11" xfId="1587"/>
    <cellStyle name="Cálculo 2 4 3 11 2" xfId="1588"/>
    <cellStyle name="Cálculo 2 4 3 12" xfId="1589"/>
    <cellStyle name="Cálculo 2 4 3 12 2" xfId="1590"/>
    <cellStyle name="Cálculo 2 4 3 13" xfId="1591"/>
    <cellStyle name="Cálculo 2 4 3 13 2" xfId="1592"/>
    <cellStyle name="Cálculo 2 4 3 14" xfId="1593"/>
    <cellStyle name="Cálculo 2 4 3 14 2" xfId="1594"/>
    <cellStyle name="Cálculo 2 4 3 15" xfId="1595"/>
    <cellStyle name="Cálculo 2 4 3 15 2" xfId="1596"/>
    <cellStyle name="Cálculo 2 4 3 16" xfId="1597"/>
    <cellStyle name="Cálculo 2 4 3 2" xfId="1598"/>
    <cellStyle name="Cálculo 2 4 3 2 10" xfId="1599"/>
    <cellStyle name="Cálculo 2 4 3 2 10 2" xfId="1600"/>
    <cellStyle name="Cálculo 2 4 3 2 11" xfId="1601"/>
    <cellStyle name="Cálculo 2 4 3 2 11 2" xfId="1602"/>
    <cellStyle name="Cálculo 2 4 3 2 12" xfId="1603"/>
    <cellStyle name="Cálculo 2 4 3 2 12 2" xfId="1604"/>
    <cellStyle name="Cálculo 2 4 3 2 13" xfId="1605"/>
    <cellStyle name="Cálculo 2 4 3 2 13 2" xfId="1606"/>
    <cellStyle name="Cálculo 2 4 3 2 14" xfId="1607"/>
    <cellStyle name="Cálculo 2 4 3 2 2" xfId="1608"/>
    <cellStyle name="Cálculo 2 4 3 2 2 2" xfId="1609"/>
    <cellStyle name="Cálculo 2 4 3 2 3" xfId="1610"/>
    <cellStyle name="Cálculo 2 4 3 2 3 2" xfId="1611"/>
    <cellStyle name="Cálculo 2 4 3 2 4" xfId="1612"/>
    <cellStyle name="Cálculo 2 4 3 2 4 2" xfId="1613"/>
    <cellStyle name="Cálculo 2 4 3 2 5" xfId="1614"/>
    <cellStyle name="Cálculo 2 4 3 2 5 2" xfId="1615"/>
    <cellStyle name="Cálculo 2 4 3 2 6" xfId="1616"/>
    <cellStyle name="Cálculo 2 4 3 2 6 2" xfId="1617"/>
    <cellStyle name="Cálculo 2 4 3 2 7" xfId="1618"/>
    <cellStyle name="Cálculo 2 4 3 2 7 2" xfId="1619"/>
    <cellStyle name="Cálculo 2 4 3 2 8" xfId="1620"/>
    <cellStyle name="Cálculo 2 4 3 2 8 2" xfId="1621"/>
    <cellStyle name="Cálculo 2 4 3 2 9" xfId="1622"/>
    <cellStyle name="Cálculo 2 4 3 2 9 2" xfId="1623"/>
    <cellStyle name="Cálculo 2 4 3 3" xfId="1624"/>
    <cellStyle name="Cálculo 2 4 3 3 10" xfId="1625"/>
    <cellStyle name="Cálculo 2 4 3 3 10 2" xfId="1626"/>
    <cellStyle name="Cálculo 2 4 3 3 11" xfId="1627"/>
    <cellStyle name="Cálculo 2 4 3 3 11 2" xfId="1628"/>
    <cellStyle name="Cálculo 2 4 3 3 12" xfId="1629"/>
    <cellStyle name="Cálculo 2 4 3 3 12 2" xfId="1630"/>
    <cellStyle name="Cálculo 2 4 3 3 13" xfId="1631"/>
    <cellStyle name="Cálculo 2 4 3 3 13 2" xfId="1632"/>
    <cellStyle name="Cálculo 2 4 3 3 14" xfId="1633"/>
    <cellStyle name="Cálculo 2 4 3 3 2" xfId="1634"/>
    <cellStyle name="Cálculo 2 4 3 3 2 2" xfId="1635"/>
    <cellStyle name="Cálculo 2 4 3 3 3" xfId="1636"/>
    <cellStyle name="Cálculo 2 4 3 3 3 2" xfId="1637"/>
    <cellStyle name="Cálculo 2 4 3 3 4" xfId="1638"/>
    <cellStyle name="Cálculo 2 4 3 3 4 2" xfId="1639"/>
    <cellStyle name="Cálculo 2 4 3 3 5" xfId="1640"/>
    <cellStyle name="Cálculo 2 4 3 3 5 2" xfId="1641"/>
    <cellStyle name="Cálculo 2 4 3 3 6" xfId="1642"/>
    <cellStyle name="Cálculo 2 4 3 3 6 2" xfId="1643"/>
    <cellStyle name="Cálculo 2 4 3 3 7" xfId="1644"/>
    <cellStyle name="Cálculo 2 4 3 3 7 2" xfId="1645"/>
    <cellStyle name="Cálculo 2 4 3 3 8" xfId="1646"/>
    <cellStyle name="Cálculo 2 4 3 3 8 2" xfId="1647"/>
    <cellStyle name="Cálculo 2 4 3 3 9" xfId="1648"/>
    <cellStyle name="Cálculo 2 4 3 3 9 2" xfId="1649"/>
    <cellStyle name="Cálculo 2 4 3 4" xfId="1650"/>
    <cellStyle name="Cálculo 2 4 3 4 2" xfId="1651"/>
    <cellStyle name="Cálculo 2 4 3 5" xfId="1652"/>
    <cellStyle name="Cálculo 2 4 3 5 2" xfId="1653"/>
    <cellStyle name="Cálculo 2 4 3 6" xfId="1654"/>
    <cellStyle name="Cálculo 2 4 3 6 2" xfId="1655"/>
    <cellStyle name="Cálculo 2 4 3 7" xfId="1656"/>
    <cellStyle name="Cálculo 2 4 3 7 2" xfId="1657"/>
    <cellStyle name="Cálculo 2 4 3 8" xfId="1658"/>
    <cellStyle name="Cálculo 2 4 3 8 2" xfId="1659"/>
    <cellStyle name="Cálculo 2 4 3 9" xfId="1660"/>
    <cellStyle name="Cálculo 2 4 3 9 2" xfId="1661"/>
    <cellStyle name="Cálculo 2 4 4" xfId="281"/>
    <cellStyle name="Cálculo 2 4 4 10" xfId="1662"/>
    <cellStyle name="Cálculo 2 4 4 10 2" xfId="1663"/>
    <cellStyle name="Cálculo 2 4 4 11" xfId="1664"/>
    <cellStyle name="Cálculo 2 4 4 11 2" xfId="1665"/>
    <cellStyle name="Cálculo 2 4 4 12" xfId="1666"/>
    <cellStyle name="Cálculo 2 4 4 12 2" xfId="1667"/>
    <cellStyle name="Cálculo 2 4 4 13" xfId="1668"/>
    <cellStyle name="Cálculo 2 4 4 13 2" xfId="1669"/>
    <cellStyle name="Cálculo 2 4 4 14" xfId="1670"/>
    <cellStyle name="Cálculo 2 4 4 14 2" xfId="1671"/>
    <cellStyle name="Cálculo 2 4 4 15" xfId="1672"/>
    <cellStyle name="Cálculo 2 4 4 15 2" xfId="1673"/>
    <cellStyle name="Cálculo 2 4 4 16" xfId="1674"/>
    <cellStyle name="Cálculo 2 4 4 2" xfId="1675"/>
    <cellStyle name="Cálculo 2 4 4 2 10" xfId="1676"/>
    <cellStyle name="Cálculo 2 4 4 2 10 2" xfId="1677"/>
    <cellStyle name="Cálculo 2 4 4 2 11" xfId="1678"/>
    <cellStyle name="Cálculo 2 4 4 2 11 2" xfId="1679"/>
    <cellStyle name="Cálculo 2 4 4 2 12" xfId="1680"/>
    <cellStyle name="Cálculo 2 4 4 2 12 2" xfId="1681"/>
    <cellStyle name="Cálculo 2 4 4 2 13" xfId="1682"/>
    <cellStyle name="Cálculo 2 4 4 2 13 2" xfId="1683"/>
    <cellStyle name="Cálculo 2 4 4 2 14" xfId="1684"/>
    <cellStyle name="Cálculo 2 4 4 2 2" xfId="1685"/>
    <cellStyle name="Cálculo 2 4 4 2 2 2" xfId="1686"/>
    <cellStyle name="Cálculo 2 4 4 2 3" xfId="1687"/>
    <cellStyle name="Cálculo 2 4 4 2 3 2" xfId="1688"/>
    <cellStyle name="Cálculo 2 4 4 2 4" xfId="1689"/>
    <cellStyle name="Cálculo 2 4 4 2 4 2" xfId="1690"/>
    <cellStyle name="Cálculo 2 4 4 2 5" xfId="1691"/>
    <cellStyle name="Cálculo 2 4 4 2 5 2" xfId="1692"/>
    <cellStyle name="Cálculo 2 4 4 2 6" xfId="1693"/>
    <cellStyle name="Cálculo 2 4 4 2 6 2" xfId="1694"/>
    <cellStyle name="Cálculo 2 4 4 2 7" xfId="1695"/>
    <cellStyle name="Cálculo 2 4 4 2 7 2" xfId="1696"/>
    <cellStyle name="Cálculo 2 4 4 2 8" xfId="1697"/>
    <cellStyle name="Cálculo 2 4 4 2 8 2" xfId="1698"/>
    <cellStyle name="Cálculo 2 4 4 2 9" xfId="1699"/>
    <cellStyle name="Cálculo 2 4 4 2 9 2" xfId="1700"/>
    <cellStyle name="Cálculo 2 4 4 3" xfId="1701"/>
    <cellStyle name="Cálculo 2 4 4 3 10" xfId="1702"/>
    <cellStyle name="Cálculo 2 4 4 3 10 2" xfId="1703"/>
    <cellStyle name="Cálculo 2 4 4 3 11" xfId="1704"/>
    <cellStyle name="Cálculo 2 4 4 3 11 2" xfId="1705"/>
    <cellStyle name="Cálculo 2 4 4 3 12" xfId="1706"/>
    <cellStyle name="Cálculo 2 4 4 3 12 2" xfId="1707"/>
    <cellStyle name="Cálculo 2 4 4 3 13" xfId="1708"/>
    <cellStyle name="Cálculo 2 4 4 3 13 2" xfId="1709"/>
    <cellStyle name="Cálculo 2 4 4 3 14" xfId="1710"/>
    <cellStyle name="Cálculo 2 4 4 3 2" xfId="1711"/>
    <cellStyle name="Cálculo 2 4 4 3 2 2" xfId="1712"/>
    <cellStyle name="Cálculo 2 4 4 3 3" xfId="1713"/>
    <cellStyle name="Cálculo 2 4 4 3 3 2" xfId="1714"/>
    <cellStyle name="Cálculo 2 4 4 3 4" xfId="1715"/>
    <cellStyle name="Cálculo 2 4 4 3 4 2" xfId="1716"/>
    <cellStyle name="Cálculo 2 4 4 3 5" xfId="1717"/>
    <cellStyle name="Cálculo 2 4 4 3 5 2" xfId="1718"/>
    <cellStyle name="Cálculo 2 4 4 3 6" xfId="1719"/>
    <cellStyle name="Cálculo 2 4 4 3 6 2" xfId="1720"/>
    <cellStyle name="Cálculo 2 4 4 3 7" xfId="1721"/>
    <cellStyle name="Cálculo 2 4 4 3 7 2" xfId="1722"/>
    <cellStyle name="Cálculo 2 4 4 3 8" xfId="1723"/>
    <cellStyle name="Cálculo 2 4 4 3 8 2" xfId="1724"/>
    <cellStyle name="Cálculo 2 4 4 3 9" xfId="1725"/>
    <cellStyle name="Cálculo 2 4 4 3 9 2" xfId="1726"/>
    <cellStyle name="Cálculo 2 4 4 4" xfId="1727"/>
    <cellStyle name="Cálculo 2 4 4 4 2" xfId="1728"/>
    <cellStyle name="Cálculo 2 4 4 5" xfId="1729"/>
    <cellStyle name="Cálculo 2 4 4 5 2" xfId="1730"/>
    <cellStyle name="Cálculo 2 4 4 6" xfId="1731"/>
    <cellStyle name="Cálculo 2 4 4 6 2" xfId="1732"/>
    <cellStyle name="Cálculo 2 4 4 7" xfId="1733"/>
    <cellStyle name="Cálculo 2 4 4 7 2" xfId="1734"/>
    <cellStyle name="Cálculo 2 4 4 8" xfId="1735"/>
    <cellStyle name="Cálculo 2 4 4 8 2" xfId="1736"/>
    <cellStyle name="Cálculo 2 4 4 9" xfId="1737"/>
    <cellStyle name="Cálculo 2 4 4 9 2" xfId="1738"/>
    <cellStyle name="Cálculo 2 4 5" xfId="282"/>
    <cellStyle name="Cálculo 2 4 5 10" xfId="1739"/>
    <cellStyle name="Cálculo 2 4 5 10 2" xfId="1740"/>
    <cellStyle name="Cálculo 2 4 5 11" xfId="1741"/>
    <cellStyle name="Cálculo 2 4 5 11 2" xfId="1742"/>
    <cellStyle name="Cálculo 2 4 5 12" xfId="1743"/>
    <cellStyle name="Cálculo 2 4 5 12 2" xfId="1744"/>
    <cellStyle name="Cálculo 2 4 5 13" xfId="1745"/>
    <cellStyle name="Cálculo 2 4 5 13 2" xfId="1746"/>
    <cellStyle name="Cálculo 2 4 5 14" xfId="1747"/>
    <cellStyle name="Cálculo 2 4 5 14 2" xfId="1748"/>
    <cellStyle name="Cálculo 2 4 5 15" xfId="1749"/>
    <cellStyle name="Cálculo 2 4 5 15 2" xfId="1750"/>
    <cellStyle name="Cálculo 2 4 5 16" xfId="1751"/>
    <cellStyle name="Cálculo 2 4 5 2" xfId="1752"/>
    <cellStyle name="Cálculo 2 4 5 2 10" xfId="1753"/>
    <cellStyle name="Cálculo 2 4 5 2 10 2" xfId="1754"/>
    <cellStyle name="Cálculo 2 4 5 2 11" xfId="1755"/>
    <cellStyle name="Cálculo 2 4 5 2 11 2" xfId="1756"/>
    <cellStyle name="Cálculo 2 4 5 2 12" xfId="1757"/>
    <cellStyle name="Cálculo 2 4 5 2 12 2" xfId="1758"/>
    <cellStyle name="Cálculo 2 4 5 2 13" xfId="1759"/>
    <cellStyle name="Cálculo 2 4 5 2 13 2" xfId="1760"/>
    <cellStyle name="Cálculo 2 4 5 2 14" xfId="1761"/>
    <cellStyle name="Cálculo 2 4 5 2 2" xfId="1762"/>
    <cellStyle name="Cálculo 2 4 5 2 2 2" xfId="1763"/>
    <cellStyle name="Cálculo 2 4 5 2 3" xfId="1764"/>
    <cellStyle name="Cálculo 2 4 5 2 3 2" xfId="1765"/>
    <cellStyle name="Cálculo 2 4 5 2 4" xfId="1766"/>
    <cellStyle name="Cálculo 2 4 5 2 4 2" xfId="1767"/>
    <cellStyle name="Cálculo 2 4 5 2 5" xfId="1768"/>
    <cellStyle name="Cálculo 2 4 5 2 5 2" xfId="1769"/>
    <cellStyle name="Cálculo 2 4 5 2 6" xfId="1770"/>
    <cellStyle name="Cálculo 2 4 5 2 6 2" xfId="1771"/>
    <cellStyle name="Cálculo 2 4 5 2 7" xfId="1772"/>
    <cellStyle name="Cálculo 2 4 5 2 7 2" xfId="1773"/>
    <cellStyle name="Cálculo 2 4 5 2 8" xfId="1774"/>
    <cellStyle name="Cálculo 2 4 5 2 8 2" xfId="1775"/>
    <cellStyle name="Cálculo 2 4 5 2 9" xfId="1776"/>
    <cellStyle name="Cálculo 2 4 5 2 9 2" xfId="1777"/>
    <cellStyle name="Cálculo 2 4 5 3" xfId="1778"/>
    <cellStyle name="Cálculo 2 4 5 3 10" xfId="1779"/>
    <cellStyle name="Cálculo 2 4 5 3 10 2" xfId="1780"/>
    <cellStyle name="Cálculo 2 4 5 3 11" xfId="1781"/>
    <cellStyle name="Cálculo 2 4 5 3 11 2" xfId="1782"/>
    <cellStyle name="Cálculo 2 4 5 3 12" xfId="1783"/>
    <cellStyle name="Cálculo 2 4 5 3 12 2" xfId="1784"/>
    <cellStyle name="Cálculo 2 4 5 3 13" xfId="1785"/>
    <cellStyle name="Cálculo 2 4 5 3 13 2" xfId="1786"/>
    <cellStyle name="Cálculo 2 4 5 3 14" xfId="1787"/>
    <cellStyle name="Cálculo 2 4 5 3 2" xfId="1788"/>
    <cellStyle name="Cálculo 2 4 5 3 2 2" xfId="1789"/>
    <cellStyle name="Cálculo 2 4 5 3 3" xfId="1790"/>
    <cellStyle name="Cálculo 2 4 5 3 3 2" xfId="1791"/>
    <cellStyle name="Cálculo 2 4 5 3 4" xfId="1792"/>
    <cellStyle name="Cálculo 2 4 5 3 4 2" xfId="1793"/>
    <cellStyle name="Cálculo 2 4 5 3 5" xfId="1794"/>
    <cellStyle name="Cálculo 2 4 5 3 5 2" xfId="1795"/>
    <cellStyle name="Cálculo 2 4 5 3 6" xfId="1796"/>
    <cellStyle name="Cálculo 2 4 5 3 6 2" xfId="1797"/>
    <cellStyle name="Cálculo 2 4 5 3 7" xfId="1798"/>
    <cellStyle name="Cálculo 2 4 5 3 7 2" xfId="1799"/>
    <cellStyle name="Cálculo 2 4 5 3 8" xfId="1800"/>
    <cellStyle name="Cálculo 2 4 5 3 8 2" xfId="1801"/>
    <cellStyle name="Cálculo 2 4 5 3 9" xfId="1802"/>
    <cellStyle name="Cálculo 2 4 5 3 9 2" xfId="1803"/>
    <cellStyle name="Cálculo 2 4 5 4" xfId="1804"/>
    <cellStyle name="Cálculo 2 4 5 4 2" xfId="1805"/>
    <cellStyle name="Cálculo 2 4 5 5" xfId="1806"/>
    <cellStyle name="Cálculo 2 4 5 5 2" xfId="1807"/>
    <cellStyle name="Cálculo 2 4 5 6" xfId="1808"/>
    <cellStyle name="Cálculo 2 4 5 6 2" xfId="1809"/>
    <cellStyle name="Cálculo 2 4 5 7" xfId="1810"/>
    <cellStyle name="Cálculo 2 4 5 7 2" xfId="1811"/>
    <cellStyle name="Cálculo 2 4 5 8" xfId="1812"/>
    <cellStyle name="Cálculo 2 4 5 8 2" xfId="1813"/>
    <cellStyle name="Cálculo 2 4 5 9" xfId="1814"/>
    <cellStyle name="Cálculo 2 4 5 9 2" xfId="1815"/>
    <cellStyle name="Cálculo 2 4 6" xfId="1816"/>
    <cellStyle name="Cálculo 2 4 6 10" xfId="1817"/>
    <cellStyle name="Cálculo 2 4 6 10 2" xfId="1818"/>
    <cellStyle name="Cálculo 2 4 6 11" xfId="1819"/>
    <cellStyle name="Cálculo 2 4 6 11 2" xfId="1820"/>
    <cellStyle name="Cálculo 2 4 6 12" xfId="1821"/>
    <cellStyle name="Cálculo 2 4 6 12 2" xfId="1822"/>
    <cellStyle name="Cálculo 2 4 6 13" xfId="1823"/>
    <cellStyle name="Cálculo 2 4 6 13 2" xfId="1824"/>
    <cellStyle name="Cálculo 2 4 6 14" xfId="1825"/>
    <cellStyle name="Cálculo 2 4 6 2" xfId="1826"/>
    <cellStyle name="Cálculo 2 4 6 2 2" xfId="1827"/>
    <cellStyle name="Cálculo 2 4 6 3" xfId="1828"/>
    <cellStyle name="Cálculo 2 4 6 3 2" xfId="1829"/>
    <cellStyle name="Cálculo 2 4 6 4" xfId="1830"/>
    <cellStyle name="Cálculo 2 4 6 4 2" xfId="1831"/>
    <cellStyle name="Cálculo 2 4 6 5" xfId="1832"/>
    <cellStyle name="Cálculo 2 4 6 5 2" xfId="1833"/>
    <cellStyle name="Cálculo 2 4 6 6" xfId="1834"/>
    <cellStyle name="Cálculo 2 4 6 6 2" xfId="1835"/>
    <cellStyle name="Cálculo 2 4 6 7" xfId="1836"/>
    <cellStyle name="Cálculo 2 4 6 7 2" xfId="1837"/>
    <cellStyle name="Cálculo 2 4 6 8" xfId="1838"/>
    <cellStyle name="Cálculo 2 4 6 8 2" xfId="1839"/>
    <cellStyle name="Cálculo 2 4 6 9" xfId="1840"/>
    <cellStyle name="Cálculo 2 4 6 9 2" xfId="1841"/>
    <cellStyle name="Cálculo 2 4 7" xfId="1842"/>
    <cellStyle name="Cálculo 2 4 7 10" xfId="1843"/>
    <cellStyle name="Cálculo 2 4 7 10 2" xfId="1844"/>
    <cellStyle name="Cálculo 2 4 7 11" xfId="1845"/>
    <cellStyle name="Cálculo 2 4 7 11 2" xfId="1846"/>
    <cellStyle name="Cálculo 2 4 7 12" xfId="1847"/>
    <cellStyle name="Cálculo 2 4 7 12 2" xfId="1848"/>
    <cellStyle name="Cálculo 2 4 7 13" xfId="1849"/>
    <cellStyle name="Cálculo 2 4 7 13 2" xfId="1850"/>
    <cellStyle name="Cálculo 2 4 7 14" xfId="1851"/>
    <cellStyle name="Cálculo 2 4 7 2" xfId="1852"/>
    <cellStyle name="Cálculo 2 4 7 2 2" xfId="1853"/>
    <cellStyle name="Cálculo 2 4 7 3" xfId="1854"/>
    <cellStyle name="Cálculo 2 4 7 3 2" xfId="1855"/>
    <cellStyle name="Cálculo 2 4 7 4" xfId="1856"/>
    <cellStyle name="Cálculo 2 4 7 4 2" xfId="1857"/>
    <cellStyle name="Cálculo 2 4 7 5" xfId="1858"/>
    <cellStyle name="Cálculo 2 4 7 5 2" xfId="1859"/>
    <cellStyle name="Cálculo 2 4 7 6" xfId="1860"/>
    <cellStyle name="Cálculo 2 4 7 6 2" xfId="1861"/>
    <cellStyle name="Cálculo 2 4 7 7" xfId="1862"/>
    <cellStyle name="Cálculo 2 4 7 7 2" xfId="1863"/>
    <cellStyle name="Cálculo 2 4 7 8" xfId="1864"/>
    <cellStyle name="Cálculo 2 4 7 8 2" xfId="1865"/>
    <cellStyle name="Cálculo 2 4 7 9" xfId="1866"/>
    <cellStyle name="Cálculo 2 4 7 9 2" xfId="1867"/>
    <cellStyle name="Cálculo 2 4 8" xfId="1868"/>
    <cellStyle name="Cálculo 2 4 8 2" xfId="1869"/>
    <cellStyle name="Cálculo 2 4 9" xfId="1870"/>
    <cellStyle name="Cálculo 2 4 9 2" xfId="1871"/>
    <cellStyle name="Cálculo 2 5" xfId="283"/>
    <cellStyle name="Cálculo 2 5 10" xfId="1872"/>
    <cellStyle name="Cálculo 2 5 10 2" xfId="1873"/>
    <cellStyle name="Cálculo 2 5 11" xfId="1874"/>
    <cellStyle name="Cálculo 2 5 11 2" xfId="1875"/>
    <cellStyle name="Cálculo 2 5 12" xfId="1876"/>
    <cellStyle name="Cálculo 2 5 12 2" xfId="1877"/>
    <cellStyle name="Cálculo 2 5 13" xfId="1878"/>
    <cellStyle name="Cálculo 2 5 13 2" xfId="1879"/>
    <cellStyle name="Cálculo 2 5 14" xfId="1880"/>
    <cellStyle name="Cálculo 2 5 14 2" xfId="1881"/>
    <cellStyle name="Cálculo 2 5 15" xfId="1882"/>
    <cellStyle name="Cálculo 2 5 15 2" xfId="1883"/>
    <cellStyle name="Cálculo 2 5 16" xfId="1884"/>
    <cellStyle name="Cálculo 2 5 16 2" xfId="1885"/>
    <cellStyle name="Cálculo 2 5 17" xfId="1886"/>
    <cellStyle name="Cálculo 2 5 17 2" xfId="1887"/>
    <cellStyle name="Cálculo 2 5 18" xfId="1888"/>
    <cellStyle name="Cálculo 2 5 18 2" xfId="1889"/>
    <cellStyle name="Cálculo 2 5 19" xfId="1890"/>
    <cellStyle name="Cálculo 2 5 19 2" xfId="1891"/>
    <cellStyle name="Cálculo 2 5 2" xfId="284"/>
    <cellStyle name="Cálculo 2 5 2 10" xfId="1892"/>
    <cellStyle name="Cálculo 2 5 2 10 2" xfId="1893"/>
    <cellStyle name="Cálculo 2 5 2 11" xfId="1894"/>
    <cellStyle name="Cálculo 2 5 2 11 2" xfId="1895"/>
    <cellStyle name="Cálculo 2 5 2 12" xfId="1896"/>
    <cellStyle name="Cálculo 2 5 2 12 2" xfId="1897"/>
    <cellStyle name="Cálculo 2 5 2 13" xfId="1898"/>
    <cellStyle name="Cálculo 2 5 2 13 2" xfId="1899"/>
    <cellStyle name="Cálculo 2 5 2 14" xfId="1900"/>
    <cellStyle name="Cálculo 2 5 2 14 2" xfId="1901"/>
    <cellStyle name="Cálculo 2 5 2 15" xfId="1902"/>
    <cellStyle name="Cálculo 2 5 2 15 2" xfId="1903"/>
    <cellStyle name="Cálculo 2 5 2 16" xfId="1904"/>
    <cellStyle name="Cálculo 2 5 2 2" xfId="1905"/>
    <cellStyle name="Cálculo 2 5 2 2 10" xfId="1906"/>
    <cellStyle name="Cálculo 2 5 2 2 10 2" xfId="1907"/>
    <cellStyle name="Cálculo 2 5 2 2 11" xfId="1908"/>
    <cellStyle name="Cálculo 2 5 2 2 11 2" xfId="1909"/>
    <cellStyle name="Cálculo 2 5 2 2 12" xfId="1910"/>
    <cellStyle name="Cálculo 2 5 2 2 12 2" xfId="1911"/>
    <cellStyle name="Cálculo 2 5 2 2 13" xfId="1912"/>
    <cellStyle name="Cálculo 2 5 2 2 13 2" xfId="1913"/>
    <cellStyle name="Cálculo 2 5 2 2 14" xfId="1914"/>
    <cellStyle name="Cálculo 2 5 2 2 2" xfId="1915"/>
    <cellStyle name="Cálculo 2 5 2 2 2 2" xfId="1916"/>
    <cellStyle name="Cálculo 2 5 2 2 3" xfId="1917"/>
    <cellStyle name="Cálculo 2 5 2 2 3 2" xfId="1918"/>
    <cellStyle name="Cálculo 2 5 2 2 4" xfId="1919"/>
    <cellStyle name="Cálculo 2 5 2 2 4 2" xfId="1920"/>
    <cellStyle name="Cálculo 2 5 2 2 5" xfId="1921"/>
    <cellStyle name="Cálculo 2 5 2 2 5 2" xfId="1922"/>
    <cellStyle name="Cálculo 2 5 2 2 6" xfId="1923"/>
    <cellStyle name="Cálculo 2 5 2 2 6 2" xfId="1924"/>
    <cellStyle name="Cálculo 2 5 2 2 7" xfId="1925"/>
    <cellStyle name="Cálculo 2 5 2 2 7 2" xfId="1926"/>
    <cellStyle name="Cálculo 2 5 2 2 8" xfId="1927"/>
    <cellStyle name="Cálculo 2 5 2 2 8 2" xfId="1928"/>
    <cellStyle name="Cálculo 2 5 2 2 9" xfId="1929"/>
    <cellStyle name="Cálculo 2 5 2 2 9 2" xfId="1930"/>
    <cellStyle name="Cálculo 2 5 2 3" xfId="1931"/>
    <cellStyle name="Cálculo 2 5 2 3 10" xfId="1932"/>
    <cellStyle name="Cálculo 2 5 2 3 10 2" xfId="1933"/>
    <cellStyle name="Cálculo 2 5 2 3 11" xfId="1934"/>
    <cellStyle name="Cálculo 2 5 2 3 11 2" xfId="1935"/>
    <cellStyle name="Cálculo 2 5 2 3 12" xfId="1936"/>
    <cellStyle name="Cálculo 2 5 2 3 12 2" xfId="1937"/>
    <cellStyle name="Cálculo 2 5 2 3 13" xfId="1938"/>
    <cellStyle name="Cálculo 2 5 2 3 13 2" xfId="1939"/>
    <cellStyle name="Cálculo 2 5 2 3 14" xfId="1940"/>
    <cellStyle name="Cálculo 2 5 2 3 2" xfId="1941"/>
    <cellStyle name="Cálculo 2 5 2 3 2 2" xfId="1942"/>
    <cellStyle name="Cálculo 2 5 2 3 3" xfId="1943"/>
    <cellStyle name="Cálculo 2 5 2 3 3 2" xfId="1944"/>
    <cellStyle name="Cálculo 2 5 2 3 4" xfId="1945"/>
    <cellStyle name="Cálculo 2 5 2 3 4 2" xfId="1946"/>
    <cellStyle name="Cálculo 2 5 2 3 5" xfId="1947"/>
    <cellStyle name="Cálculo 2 5 2 3 5 2" xfId="1948"/>
    <cellStyle name="Cálculo 2 5 2 3 6" xfId="1949"/>
    <cellStyle name="Cálculo 2 5 2 3 6 2" xfId="1950"/>
    <cellStyle name="Cálculo 2 5 2 3 7" xfId="1951"/>
    <cellStyle name="Cálculo 2 5 2 3 7 2" xfId="1952"/>
    <cellStyle name="Cálculo 2 5 2 3 8" xfId="1953"/>
    <cellStyle name="Cálculo 2 5 2 3 8 2" xfId="1954"/>
    <cellStyle name="Cálculo 2 5 2 3 9" xfId="1955"/>
    <cellStyle name="Cálculo 2 5 2 3 9 2" xfId="1956"/>
    <cellStyle name="Cálculo 2 5 2 4" xfId="1957"/>
    <cellStyle name="Cálculo 2 5 2 4 2" xfId="1958"/>
    <cellStyle name="Cálculo 2 5 2 5" xfId="1959"/>
    <cellStyle name="Cálculo 2 5 2 5 2" xfId="1960"/>
    <cellStyle name="Cálculo 2 5 2 6" xfId="1961"/>
    <cellStyle name="Cálculo 2 5 2 6 2" xfId="1962"/>
    <cellStyle name="Cálculo 2 5 2 7" xfId="1963"/>
    <cellStyle name="Cálculo 2 5 2 7 2" xfId="1964"/>
    <cellStyle name="Cálculo 2 5 2 8" xfId="1965"/>
    <cellStyle name="Cálculo 2 5 2 8 2" xfId="1966"/>
    <cellStyle name="Cálculo 2 5 2 9" xfId="1967"/>
    <cellStyle name="Cálculo 2 5 2 9 2" xfId="1968"/>
    <cellStyle name="Cálculo 2 5 20" xfId="1969"/>
    <cellStyle name="Cálculo 2 5 3" xfId="285"/>
    <cellStyle name="Cálculo 2 5 3 10" xfId="1970"/>
    <cellStyle name="Cálculo 2 5 3 10 2" xfId="1971"/>
    <cellStyle name="Cálculo 2 5 3 11" xfId="1972"/>
    <cellStyle name="Cálculo 2 5 3 11 2" xfId="1973"/>
    <cellStyle name="Cálculo 2 5 3 12" xfId="1974"/>
    <cellStyle name="Cálculo 2 5 3 12 2" xfId="1975"/>
    <cellStyle name="Cálculo 2 5 3 13" xfId="1976"/>
    <cellStyle name="Cálculo 2 5 3 13 2" xfId="1977"/>
    <cellStyle name="Cálculo 2 5 3 14" xfId="1978"/>
    <cellStyle name="Cálculo 2 5 3 14 2" xfId="1979"/>
    <cellStyle name="Cálculo 2 5 3 15" xfId="1980"/>
    <cellStyle name="Cálculo 2 5 3 15 2" xfId="1981"/>
    <cellStyle name="Cálculo 2 5 3 16" xfId="1982"/>
    <cellStyle name="Cálculo 2 5 3 2" xfId="1983"/>
    <cellStyle name="Cálculo 2 5 3 2 10" xfId="1984"/>
    <cellStyle name="Cálculo 2 5 3 2 10 2" xfId="1985"/>
    <cellStyle name="Cálculo 2 5 3 2 11" xfId="1986"/>
    <cellStyle name="Cálculo 2 5 3 2 11 2" xfId="1987"/>
    <cellStyle name="Cálculo 2 5 3 2 12" xfId="1988"/>
    <cellStyle name="Cálculo 2 5 3 2 12 2" xfId="1989"/>
    <cellStyle name="Cálculo 2 5 3 2 13" xfId="1990"/>
    <cellStyle name="Cálculo 2 5 3 2 13 2" xfId="1991"/>
    <cellStyle name="Cálculo 2 5 3 2 14" xfId="1992"/>
    <cellStyle name="Cálculo 2 5 3 2 2" xfId="1993"/>
    <cellStyle name="Cálculo 2 5 3 2 2 2" xfId="1994"/>
    <cellStyle name="Cálculo 2 5 3 2 3" xfId="1995"/>
    <cellStyle name="Cálculo 2 5 3 2 3 2" xfId="1996"/>
    <cellStyle name="Cálculo 2 5 3 2 4" xfId="1997"/>
    <cellStyle name="Cálculo 2 5 3 2 4 2" xfId="1998"/>
    <cellStyle name="Cálculo 2 5 3 2 5" xfId="1999"/>
    <cellStyle name="Cálculo 2 5 3 2 5 2" xfId="2000"/>
    <cellStyle name="Cálculo 2 5 3 2 6" xfId="2001"/>
    <cellStyle name="Cálculo 2 5 3 2 6 2" xfId="2002"/>
    <cellStyle name="Cálculo 2 5 3 2 7" xfId="2003"/>
    <cellStyle name="Cálculo 2 5 3 2 7 2" xfId="2004"/>
    <cellStyle name="Cálculo 2 5 3 2 8" xfId="2005"/>
    <cellStyle name="Cálculo 2 5 3 2 8 2" xfId="2006"/>
    <cellStyle name="Cálculo 2 5 3 2 9" xfId="2007"/>
    <cellStyle name="Cálculo 2 5 3 2 9 2" xfId="2008"/>
    <cellStyle name="Cálculo 2 5 3 3" xfId="2009"/>
    <cellStyle name="Cálculo 2 5 3 3 10" xfId="2010"/>
    <cellStyle name="Cálculo 2 5 3 3 10 2" xfId="2011"/>
    <cellStyle name="Cálculo 2 5 3 3 11" xfId="2012"/>
    <cellStyle name="Cálculo 2 5 3 3 11 2" xfId="2013"/>
    <cellStyle name="Cálculo 2 5 3 3 12" xfId="2014"/>
    <cellStyle name="Cálculo 2 5 3 3 12 2" xfId="2015"/>
    <cellStyle name="Cálculo 2 5 3 3 13" xfId="2016"/>
    <cellStyle name="Cálculo 2 5 3 3 13 2" xfId="2017"/>
    <cellStyle name="Cálculo 2 5 3 3 14" xfId="2018"/>
    <cellStyle name="Cálculo 2 5 3 3 2" xfId="2019"/>
    <cellStyle name="Cálculo 2 5 3 3 2 2" xfId="2020"/>
    <cellStyle name="Cálculo 2 5 3 3 3" xfId="2021"/>
    <cellStyle name="Cálculo 2 5 3 3 3 2" xfId="2022"/>
    <cellStyle name="Cálculo 2 5 3 3 4" xfId="2023"/>
    <cellStyle name="Cálculo 2 5 3 3 4 2" xfId="2024"/>
    <cellStyle name="Cálculo 2 5 3 3 5" xfId="2025"/>
    <cellStyle name="Cálculo 2 5 3 3 5 2" xfId="2026"/>
    <cellStyle name="Cálculo 2 5 3 3 6" xfId="2027"/>
    <cellStyle name="Cálculo 2 5 3 3 6 2" xfId="2028"/>
    <cellStyle name="Cálculo 2 5 3 3 7" xfId="2029"/>
    <cellStyle name="Cálculo 2 5 3 3 7 2" xfId="2030"/>
    <cellStyle name="Cálculo 2 5 3 3 8" xfId="2031"/>
    <cellStyle name="Cálculo 2 5 3 3 8 2" xfId="2032"/>
    <cellStyle name="Cálculo 2 5 3 3 9" xfId="2033"/>
    <cellStyle name="Cálculo 2 5 3 3 9 2" xfId="2034"/>
    <cellStyle name="Cálculo 2 5 3 4" xfId="2035"/>
    <cellStyle name="Cálculo 2 5 3 4 2" xfId="2036"/>
    <cellStyle name="Cálculo 2 5 3 5" xfId="2037"/>
    <cellStyle name="Cálculo 2 5 3 5 2" xfId="2038"/>
    <cellStyle name="Cálculo 2 5 3 6" xfId="2039"/>
    <cellStyle name="Cálculo 2 5 3 6 2" xfId="2040"/>
    <cellStyle name="Cálculo 2 5 3 7" xfId="2041"/>
    <cellStyle name="Cálculo 2 5 3 7 2" xfId="2042"/>
    <cellStyle name="Cálculo 2 5 3 8" xfId="2043"/>
    <cellStyle name="Cálculo 2 5 3 8 2" xfId="2044"/>
    <cellStyle name="Cálculo 2 5 3 9" xfId="2045"/>
    <cellStyle name="Cálculo 2 5 3 9 2" xfId="2046"/>
    <cellStyle name="Cálculo 2 5 4" xfId="286"/>
    <cellStyle name="Cálculo 2 5 4 10" xfId="2047"/>
    <cellStyle name="Cálculo 2 5 4 10 2" xfId="2048"/>
    <cellStyle name="Cálculo 2 5 4 11" xfId="2049"/>
    <cellStyle name="Cálculo 2 5 4 11 2" xfId="2050"/>
    <cellStyle name="Cálculo 2 5 4 12" xfId="2051"/>
    <cellStyle name="Cálculo 2 5 4 12 2" xfId="2052"/>
    <cellStyle name="Cálculo 2 5 4 13" xfId="2053"/>
    <cellStyle name="Cálculo 2 5 4 13 2" xfId="2054"/>
    <cellStyle name="Cálculo 2 5 4 14" xfId="2055"/>
    <cellStyle name="Cálculo 2 5 4 14 2" xfId="2056"/>
    <cellStyle name="Cálculo 2 5 4 15" xfId="2057"/>
    <cellStyle name="Cálculo 2 5 4 15 2" xfId="2058"/>
    <cellStyle name="Cálculo 2 5 4 16" xfId="2059"/>
    <cellStyle name="Cálculo 2 5 4 2" xfId="2060"/>
    <cellStyle name="Cálculo 2 5 4 2 10" xfId="2061"/>
    <cellStyle name="Cálculo 2 5 4 2 10 2" xfId="2062"/>
    <cellStyle name="Cálculo 2 5 4 2 11" xfId="2063"/>
    <cellStyle name="Cálculo 2 5 4 2 11 2" xfId="2064"/>
    <cellStyle name="Cálculo 2 5 4 2 12" xfId="2065"/>
    <cellStyle name="Cálculo 2 5 4 2 12 2" xfId="2066"/>
    <cellStyle name="Cálculo 2 5 4 2 13" xfId="2067"/>
    <cellStyle name="Cálculo 2 5 4 2 13 2" xfId="2068"/>
    <cellStyle name="Cálculo 2 5 4 2 14" xfId="2069"/>
    <cellStyle name="Cálculo 2 5 4 2 2" xfId="2070"/>
    <cellStyle name="Cálculo 2 5 4 2 2 2" xfId="2071"/>
    <cellStyle name="Cálculo 2 5 4 2 3" xfId="2072"/>
    <cellStyle name="Cálculo 2 5 4 2 3 2" xfId="2073"/>
    <cellStyle name="Cálculo 2 5 4 2 4" xfId="2074"/>
    <cellStyle name="Cálculo 2 5 4 2 4 2" xfId="2075"/>
    <cellStyle name="Cálculo 2 5 4 2 5" xfId="2076"/>
    <cellStyle name="Cálculo 2 5 4 2 5 2" xfId="2077"/>
    <cellStyle name="Cálculo 2 5 4 2 6" xfId="2078"/>
    <cellStyle name="Cálculo 2 5 4 2 6 2" xfId="2079"/>
    <cellStyle name="Cálculo 2 5 4 2 7" xfId="2080"/>
    <cellStyle name="Cálculo 2 5 4 2 7 2" xfId="2081"/>
    <cellStyle name="Cálculo 2 5 4 2 8" xfId="2082"/>
    <cellStyle name="Cálculo 2 5 4 2 8 2" xfId="2083"/>
    <cellStyle name="Cálculo 2 5 4 2 9" xfId="2084"/>
    <cellStyle name="Cálculo 2 5 4 2 9 2" xfId="2085"/>
    <cellStyle name="Cálculo 2 5 4 3" xfId="2086"/>
    <cellStyle name="Cálculo 2 5 4 3 10" xfId="2087"/>
    <cellStyle name="Cálculo 2 5 4 3 10 2" xfId="2088"/>
    <cellStyle name="Cálculo 2 5 4 3 11" xfId="2089"/>
    <cellStyle name="Cálculo 2 5 4 3 11 2" xfId="2090"/>
    <cellStyle name="Cálculo 2 5 4 3 12" xfId="2091"/>
    <cellStyle name="Cálculo 2 5 4 3 12 2" xfId="2092"/>
    <cellStyle name="Cálculo 2 5 4 3 13" xfId="2093"/>
    <cellStyle name="Cálculo 2 5 4 3 13 2" xfId="2094"/>
    <cellStyle name="Cálculo 2 5 4 3 14" xfId="2095"/>
    <cellStyle name="Cálculo 2 5 4 3 2" xfId="2096"/>
    <cellStyle name="Cálculo 2 5 4 3 2 2" xfId="2097"/>
    <cellStyle name="Cálculo 2 5 4 3 3" xfId="2098"/>
    <cellStyle name="Cálculo 2 5 4 3 3 2" xfId="2099"/>
    <cellStyle name="Cálculo 2 5 4 3 4" xfId="2100"/>
    <cellStyle name="Cálculo 2 5 4 3 4 2" xfId="2101"/>
    <cellStyle name="Cálculo 2 5 4 3 5" xfId="2102"/>
    <cellStyle name="Cálculo 2 5 4 3 5 2" xfId="2103"/>
    <cellStyle name="Cálculo 2 5 4 3 6" xfId="2104"/>
    <cellStyle name="Cálculo 2 5 4 3 6 2" xfId="2105"/>
    <cellStyle name="Cálculo 2 5 4 3 7" xfId="2106"/>
    <cellStyle name="Cálculo 2 5 4 3 7 2" xfId="2107"/>
    <cellStyle name="Cálculo 2 5 4 3 8" xfId="2108"/>
    <cellStyle name="Cálculo 2 5 4 3 8 2" xfId="2109"/>
    <cellStyle name="Cálculo 2 5 4 3 9" xfId="2110"/>
    <cellStyle name="Cálculo 2 5 4 3 9 2" xfId="2111"/>
    <cellStyle name="Cálculo 2 5 4 4" xfId="2112"/>
    <cellStyle name="Cálculo 2 5 4 4 2" xfId="2113"/>
    <cellStyle name="Cálculo 2 5 4 5" xfId="2114"/>
    <cellStyle name="Cálculo 2 5 4 5 2" xfId="2115"/>
    <cellStyle name="Cálculo 2 5 4 6" xfId="2116"/>
    <cellStyle name="Cálculo 2 5 4 6 2" xfId="2117"/>
    <cellStyle name="Cálculo 2 5 4 7" xfId="2118"/>
    <cellStyle name="Cálculo 2 5 4 7 2" xfId="2119"/>
    <cellStyle name="Cálculo 2 5 4 8" xfId="2120"/>
    <cellStyle name="Cálculo 2 5 4 8 2" xfId="2121"/>
    <cellStyle name="Cálculo 2 5 4 9" xfId="2122"/>
    <cellStyle name="Cálculo 2 5 4 9 2" xfId="2123"/>
    <cellStyle name="Cálculo 2 5 5" xfId="287"/>
    <cellStyle name="Cálculo 2 5 5 10" xfId="2124"/>
    <cellStyle name="Cálculo 2 5 5 10 2" xfId="2125"/>
    <cellStyle name="Cálculo 2 5 5 11" xfId="2126"/>
    <cellStyle name="Cálculo 2 5 5 11 2" xfId="2127"/>
    <cellStyle name="Cálculo 2 5 5 12" xfId="2128"/>
    <cellStyle name="Cálculo 2 5 5 12 2" xfId="2129"/>
    <cellStyle name="Cálculo 2 5 5 13" xfId="2130"/>
    <cellStyle name="Cálculo 2 5 5 13 2" xfId="2131"/>
    <cellStyle name="Cálculo 2 5 5 14" xfId="2132"/>
    <cellStyle name="Cálculo 2 5 5 14 2" xfId="2133"/>
    <cellStyle name="Cálculo 2 5 5 15" xfId="2134"/>
    <cellStyle name="Cálculo 2 5 5 15 2" xfId="2135"/>
    <cellStyle name="Cálculo 2 5 5 16" xfId="2136"/>
    <cellStyle name="Cálculo 2 5 5 2" xfId="2137"/>
    <cellStyle name="Cálculo 2 5 5 2 10" xfId="2138"/>
    <cellStyle name="Cálculo 2 5 5 2 10 2" xfId="2139"/>
    <cellStyle name="Cálculo 2 5 5 2 11" xfId="2140"/>
    <cellStyle name="Cálculo 2 5 5 2 11 2" xfId="2141"/>
    <cellStyle name="Cálculo 2 5 5 2 12" xfId="2142"/>
    <cellStyle name="Cálculo 2 5 5 2 12 2" xfId="2143"/>
    <cellStyle name="Cálculo 2 5 5 2 13" xfId="2144"/>
    <cellStyle name="Cálculo 2 5 5 2 13 2" xfId="2145"/>
    <cellStyle name="Cálculo 2 5 5 2 14" xfId="2146"/>
    <cellStyle name="Cálculo 2 5 5 2 2" xfId="2147"/>
    <cellStyle name="Cálculo 2 5 5 2 2 2" xfId="2148"/>
    <cellStyle name="Cálculo 2 5 5 2 3" xfId="2149"/>
    <cellStyle name="Cálculo 2 5 5 2 3 2" xfId="2150"/>
    <cellStyle name="Cálculo 2 5 5 2 4" xfId="2151"/>
    <cellStyle name="Cálculo 2 5 5 2 4 2" xfId="2152"/>
    <cellStyle name="Cálculo 2 5 5 2 5" xfId="2153"/>
    <cellStyle name="Cálculo 2 5 5 2 5 2" xfId="2154"/>
    <cellStyle name="Cálculo 2 5 5 2 6" xfId="2155"/>
    <cellStyle name="Cálculo 2 5 5 2 6 2" xfId="2156"/>
    <cellStyle name="Cálculo 2 5 5 2 7" xfId="2157"/>
    <cellStyle name="Cálculo 2 5 5 2 7 2" xfId="2158"/>
    <cellStyle name="Cálculo 2 5 5 2 8" xfId="2159"/>
    <cellStyle name="Cálculo 2 5 5 2 8 2" xfId="2160"/>
    <cellStyle name="Cálculo 2 5 5 2 9" xfId="2161"/>
    <cellStyle name="Cálculo 2 5 5 2 9 2" xfId="2162"/>
    <cellStyle name="Cálculo 2 5 5 3" xfId="2163"/>
    <cellStyle name="Cálculo 2 5 5 3 10" xfId="2164"/>
    <cellStyle name="Cálculo 2 5 5 3 10 2" xfId="2165"/>
    <cellStyle name="Cálculo 2 5 5 3 11" xfId="2166"/>
    <cellStyle name="Cálculo 2 5 5 3 11 2" xfId="2167"/>
    <cellStyle name="Cálculo 2 5 5 3 12" xfId="2168"/>
    <cellStyle name="Cálculo 2 5 5 3 12 2" xfId="2169"/>
    <cellStyle name="Cálculo 2 5 5 3 13" xfId="2170"/>
    <cellStyle name="Cálculo 2 5 5 3 13 2" xfId="2171"/>
    <cellStyle name="Cálculo 2 5 5 3 14" xfId="2172"/>
    <cellStyle name="Cálculo 2 5 5 3 2" xfId="2173"/>
    <cellStyle name="Cálculo 2 5 5 3 2 2" xfId="2174"/>
    <cellStyle name="Cálculo 2 5 5 3 3" xfId="2175"/>
    <cellStyle name="Cálculo 2 5 5 3 3 2" xfId="2176"/>
    <cellStyle name="Cálculo 2 5 5 3 4" xfId="2177"/>
    <cellStyle name="Cálculo 2 5 5 3 4 2" xfId="2178"/>
    <cellStyle name="Cálculo 2 5 5 3 5" xfId="2179"/>
    <cellStyle name="Cálculo 2 5 5 3 5 2" xfId="2180"/>
    <cellStyle name="Cálculo 2 5 5 3 6" xfId="2181"/>
    <cellStyle name="Cálculo 2 5 5 3 6 2" xfId="2182"/>
    <cellStyle name="Cálculo 2 5 5 3 7" xfId="2183"/>
    <cellStyle name="Cálculo 2 5 5 3 7 2" xfId="2184"/>
    <cellStyle name="Cálculo 2 5 5 3 8" xfId="2185"/>
    <cellStyle name="Cálculo 2 5 5 3 8 2" xfId="2186"/>
    <cellStyle name="Cálculo 2 5 5 3 9" xfId="2187"/>
    <cellStyle name="Cálculo 2 5 5 3 9 2" xfId="2188"/>
    <cellStyle name="Cálculo 2 5 5 4" xfId="2189"/>
    <cellStyle name="Cálculo 2 5 5 4 2" xfId="2190"/>
    <cellStyle name="Cálculo 2 5 5 5" xfId="2191"/>
    <cellStyle name="Cálculo 2 5 5 5 2" xfId="2192"/>
    <cellStyle name="Cálculo 2 5 5 6" xfId="2193"/>
    <cellStyle name="Cálculo 2 5 5 6 2" xfId="2194"/>
    <cellStyle name="Cálculo 2 5 5 7" xfId="2195"/>
    <cellStyle name="Cálculo 2 5 5 7 2" xfId="2196"/>
    <cellStyle name="Cálculo 2 5 5 8" xfId="2197"/>
    <cellStyle name="Cálculo 2 5 5 8 2" xfId="2198"/>
    <cellStyle name="Cálculo 2 5 5 9" xfId="2199"/>
    <cellStyle name="Cálculo 2 5 5 9 2" xfId="2200"/>
    <cellStyle name="Cálculo 2 5 6" xfId="2201"/>
    <cellStyle name="Cálculo 2 5 6 10" xfId="2202"/>
    <cellStyle name="Cálculo 2 5 6 10 2" xfId="2203"/>
    <cellStyle name="Cálculo 2 5 6 11" xfId="2204"/>
    <cellStyle name="Cálculo 2 5 6 11 2" xfId="2205"/>
    <cellStyle name="Cálculo 2 5 6 12" xfId="2206"/>
    <cellStyle name="Cálculo 2 5 6 12 2" xfId="2207"/>
    <cellStyle name="Cálculo 2 5 6 13" xfId="2208"/>
    <cellStyle name="Cálculo 2 5 6 13 2" xfId="2209"/>
    <cellStyle name="Cálculo 2 5 6 14" xfId="2210"/>
    <cellStyle name="Cálculo 2 5 6 2" xfId="2211"/>
    <cellStyle name="Cálculo 2 5 6 2 2" xfId="2212"/>
    <cellStyle name="Cálculo 2 5 6 3" xfId="2213"/>
    <cellStyle name="Cálculo 2 5 6 3 2" xfId="2214"/>
    <cellStyle name="Cálculo 2 5 6 4" xfId="2215"/>
    <cellStyle name="Cálculo 2 5 6 4 2" xfId="2216"/>
    <cellStyle name="Cálculo 2 5 6 5" xfId="2217"/>
    <cellStyle name="Cálculo 2 5 6 5 2" xfId="2218"/>
    <cellStyle name="Cálculo 2 5 6 6" xfId="2219"/>
    <cellStyle name="Cálculo 2 5 6 6 2" xfId="2220"/>
    <cellStyle name="Cálculo 2 5 6 7" xfId="2221"/>
    <cellStyle name="Cálculo 2 5 6 7 2" xfId="2222"/>
    <cellStyle name="Cálculo 2 5 6 8" xfId="2223"/>
    <cellStyle name="Cálculo 2 5 6 8 2" xfId="2224"/>
    <cellStyle name="Cálculo 2 5 6 9" xfId="2225"/>
    <cellStyle name="Cálculo 2 5 6 9 2" xfId="2226"/>
    <cellStyle name="Cálculo 2 5 7" xfId="2227"/>
    <cellStyle name="Cálculo 2 5 7 10" xfId="2228"/>
    <cellStyle name="Cálculo 2 5 7 10 2" xfId="2229"/>
    <cellStyle name="Cálculo 2 5 7 11" xfId="2230"/>
    <cellStyle name="Cálculo 2 5 7 11 2" xfId="2231"/>
    <cellStyle name="Cálculo 2 5 7 12" xfId="2232"/>
    <cellStyle name="Cálculo 2 5 7 12 2" xfId="2233"/>
    <cellStyle name="Cálculo 2 5 7 13" xfId="2234"/>
    <cellStyle name="Cálculo 2 5 7 13 2" xfId="2235"/>
    <cellStyle name="Cálculo 2 5 7 14" xfId="2236"/>
    <cellStyle name="Cálculo 2 5 7 2" xfId="2237"/>
    <cellStyle name="Cálculo 2 5 7 2 2" xfId="2238"/>
    <cellStyle name="Cálculo 2 5 7 3" xfId="2239"/>
    <cellStyle name="Cálculo 2 5 7 3 2" xfId="2240"/>
    <cellStyle name="Cálculo 2 5 7 4" xfId="2241"/>
    <cellStyle name="Cálculo 2 5 7 4 2" xfId="2242"/>
    <cellStyle name="Cálculo 2 5 7 5" xfId="2243"/>
    <cellStyle name="Cálculo 2 5 7 5 2" xfId="2244"/>
    <cellStyle name="Cálculo 2 5 7 6" xfId="2245"/>
    <cellStyle name="Cálculo 2 5 7 6 2" xfId="2246"/>
    <cellStyle name="Cálculo 2 5 7 7" xfId="2247"/>
    <cellStyle name="Cálculo 2 5 7 7 2" xfId="2248"/>
    <cellStyle name="Cálculo 2 5 7 8" xfId="2249"/>
    <cellStyle name="Cálculo 2 5 7 8 2" xfId="2250"/>
    <cellStyle name="Cálculo 2 5 7 9" xfId="2251"/>
    <cellStyle name="Cálculo 2 5 7 9 2" xfId="2252"/>
    <cellStyle name="Cálculo 2 5 8" xfId="2253"/>
    <cellStyle name="Cálculo 2 5 8 2" xfId="2254"/>
    <cellStyle name="Cálculo 2 5 9" xfId="2255"/>
    <cellStyle name="Cálculo 2 5 9 2" xfId="2256"/>
    <cellStyle name="Cálculo 2 6" xfId="288"/>
    <cellStyle name="Cálculo 2 6 10" xfId="2257"/>
    <cellStyle name="Cálculo 2 6 10 2" xfId="2258"/>
    <cellStyle name="Cálculo 2 6 11" xfId="2259"/>
    <cellStyle name="Cálculo 2 6 11 2" xfId="2260"/>
    <cellStyle name="Cálculo 2 6 12" xfId="2261"/>
    <cellStyle name="Cálculo 2 6 12 2" xfId="2262"/>
    <cellStyle name="Cálculo 2 6 13" xfId="2263"/>
    <cellStyle name="Cálculo 2 6 13 2" xfId="2264"/>
    <cellStyle name="Cálculo 2 6 14" xfId="2265"/>
    <cellStyle name="Cálculo 2 6 14 2" xfId="2266"/>
    <cellStyle name="Cálculo 2 6 15" xfId="2267"/>
    <cellStyle name="Cálculo 2 6 15 2" xfId="2268"/>
    <cellStyle name="Cálculo 2 6 16" xfId="2269"/>
    <cellStyle name="Cálculo 2 6 16 2" xfId="2270"/>
    <cellStyle name="Cálculo 2 6 17" xfId="2271"/>
    <cellStyle name="Cálculo 2 6 17 2" xfId="2272"/>
    <cellStyle name="Cálculo 2 6 18" xfId="2273"/>
    <cellStyle name="Cálculo 2 6 18 2" xfId="2274"/>
    <cellStyle name="Cálculo 2 6 19" xfId="2275"/>
    <cellStyle name="Cálculo 2 6 19 2" xfId="2276"/>
    <cellStyle name="Cálculo 2 6 2" xfId="289"/>
    <cellStyle name="Cálculo 2 6 2 10" xfId="2277"/>
    <cellStyle name="Cálculo 2 6 2 10 2" xfId="2278"/>
    <cellStyle name="Cálculo 2 6 2 11" xfId="2279"/>
    <cellStyle name="Cálculo 2 6 2 11 2" xfId="2280"/>
    <cellStyle name="Cálculo 2 6 2 12" xfId="2281"/>
    <cellStyle name="Cálculo 2 6 2 12 2" xfId="2282"/>
    <cellStyle name="Cálculo 2 6 2 13" xfId="2283"/>
    <cellStyle name="Cálculo 2 6 2 13 2" xfId="2284"/>
    <cellStyle name="Cálculo 2 6 2 14" xfId="2285"/>
    <cellStyle name="Cálculo 2 6 2 14 2" xfId="2286"/>
    <cellStyle name="Cálculo 2 6 2 15" xfId="2287"/>
    <cellStyle name="Cálculo 2 6 2 15 2" xfId="2288"/>
    <cellStyle name="Cálculo 2 6 2 16" xfId="2289"/>
    <cellStyle name="Cálculo 2 6 2 2" xfId="2290"/>
    <cellStyle name="Cálculo 2 6 2 2 10" xfId="2291"/>
    <cellStyle name="Cálculo 2 6 2 2 10 2" xfId="2292"/>
    <cellStyle name="Cálculo 2 6 2 2 11" xfId="2293"/>
    <cellStyle name="Cálculo 2 6 2 2 11 2" xfId="2294"/>
    <cellStyle name="Cálculo 2 6 2 2 12" xfId="2295"/>
    <cellStyle name="Cálculo 2 6 2 2 12 2" xfId="2296"/>
    <cellStyle name="Cálculo 2 6 2 2 13" xfId="2297"/>
    <cellStyle name="Cálculo 2 6 2 2 13 2" xfId="2298"/>
    <cellStyle name="Cálculo 2 6 2 2 14" xfId="2299"/>
    <cellStyle name="Cálculo 2 6 2 2 2" xfId="2300"/>
    <cellStyle name="Cálculo 2 6 2 2 2 2" xfId="2301"/>
    <cellStyle name="Cálculo 2 6 2 2 3" xfId="2302"/>
    <cellStyle name="Cálculo 2 6 2 2 3 2" xfId="2303"/>
    <cellStyle name="Cálculo 2 6 2 2 4" xfId="2304"/>
    <cellStyle name="Cálculo 2 6 2 2 4 2" xfId="2305"/>
    <cellStyle name="Cálculo 2 6 2 2 5" xfId="2306"/>
    <cellStyle name="Cálculo 2 6 2 2 5 2" xfId="2307"/>
    <cellStyle name="Cálculo 2 6 2 2 6" xfId="2308"/>
    <cellStyle name="Cálculo 2 6 2 2 6 2" xfId="2309"/>
    <cellStyle name="Cálculo 2 6 2 2 7" xfId="2310"/>
    <cellStyle name="Cálculo 2 6 2 2 7 2" xfId="2311"/>
    <cellStyle name="Cálculo 2 6 2 2 8" xfId="2312"/>
    <cellStyle name="Cálculo 2 6 2 2 8 2" xfId="2313"/>
    <cellStyle name="Cálculo 2 6 2 2 9" xfId="2314"/>
    <cellStyle name="Cálculo 2 6 2 2 9 2" xfId="2315"/>
    <cellStyle name="Cálculo 2 6 2 3" xfId="2316"/>
    <cellStyle name="Cálculo 2 6 2 3 10" xfId="2317"/>
    <cellStyle name="Cálculo 2 6 2 3 10 2" xfId="2318"/>
    <cellStyle name="Cálculo 2 6 2 3 11" xfId="2319"/>
    <cellStyle name="Cálculo 2 6 2 3 11 2" xfId="2320"/>
    <cellStyle name="Cálculo 2 6 2 3 12" xfId="2321"/>
    <cellStyle name="Cálculo 2 6 2 3 12 2" xfId="2322"/>
    <cellStyle name="Cálculo 2 6 2 3 13" xfId="2323"/>
    <cellStyle name="Cálculo 2 6 2 3 13 2" xfId="2324"/>
    <cellStyle name="Cálculo 2 6 2 3 14" xfId="2325"/>
    <cellStyle name="Cálculo 2 6 2 3 2" xfId="2326"/>
    <cellStyle name="Cálculo 2 6 2 3 2 2" xfId="2327"/>
    <cellStyle name="Cálculo 2 6 2 3 3" xfId="2328"/>
    <cellStyle name="Cálculo 2 6 2 3 3 2" xfId="2329"/>
    <cellStyle name="Cálculo 2 6 2 3 4" xfId="2330"/>
    <cellStyle name="Cálculo 2 6 2 3 4 2" xfId="2331"/>
    <cellStyle name="Cálculo 2 6 2 3 5" xfId="2332"/>
    <cellStyle name="Cálculo 2 6 2 3 5 2" xfId="2333"/>
    <cellStyle name="Cálculo 2 6 2 3 6" xfId="2334"/>
    <cellStyle name="Cálculo 2 6 2 3 6 2" xfId="2335"/>
    <cellStyle name="Cálculo 2 6 2 3 7" xfId="2336"/>
    <cellStyle name="Cálculo 2 6 2 3 7 2" xfId="2337"/>
    <cellStyle name="Cálculo 2 6 2 3 8" xfId="2338"/>
    <cellStyle name="Cálculo 2 6 2 3 8 2" xfId="2339"/>
    <cellStyle name="Cálculo 2 6 2 3 9" xfId="2340"/>
    <cellStyle name="Cálculo 2 6 2 3 9 2" xfId="2341"/>
    <cellStyle name="Cálculo 2 6 2 4" xfId="2342"/>
    <cellStyle name="Cálculo 2 6 2 4 2" xfId="2343"/>
    <cellStyle name="Cálculo 2 6 2 5" xfId="2344"/>
    <cellStyle name="Cálculo 2 6 2 5 2" xfId="2345"/>
    <cellStyle name="Cálculo 2 6 2 6" xfId="2346"/>
    <cellStyle name="Cálculo 2 6 2 6 2" xfId="2347"/>
    <cellStyle name="Cálculo 2 6 2 7" xfId="2348"/>
    <cellStyle name="Cálculo 2 6 2 7 2" xfId="2349"/>
    <cellStyle name="Cálculo 2 6 2 8" xfId="2350"/>
    <cellStyle name="Cálculo 2 6 2 8 2" xfId="2351"/>
    <cellStyle name="Cálculo 2 6 2 9" xfId="2352"/>
    <cellStyle name="Cálculo 2 6 2 9 2" xfId="2353"/>
    <cellStyle name="Cálculo 2 6 20" xfId="2354"/>
    <cellStyle name="Cálculo 2 6 3" xfId="290"/>
    <cellStyle name="Cálculo 2 6 3 10" xfId="2355"/>
    <cellStyle name="Cálculo 2 6 3 10 2" xfId="2356"/>
    <cellStyle name="Cálculo 2 6 3 11" xfId="2357"/>
    <cellStyle name="Cálculo 2 6 3 11 2" xfId="2358"/>
    <cellStyle name="Cálculo 2 6 3 12" xfId="2359"/>
    <cellStyle name="Cálculo 2 6 3 12 2" xfId="2360"/>
    <cellStyle name="Cálculo 2 6 3 13" xfId="2361"/>
    <cellStyle name="Cálculo 2 6 3 13 2" xfId="2362"/>
    <cellStyle name="Cálculo 2 6 3 14" xfId="2363"/>
    <cellStyle name="Cálculo 2 6 3 14 2" xfId="2364"/>
    <cellStyle name="Cálculo 2 6 3 15" xfId="2365"/>
    <cellStyle name="Cálculo 2 6 3 15 2" xfId="2366"/>
    <cellStyle name="Cálculo 2 6 3 16" xfId="2367"/>
    <cellStyle name="Cálculo 2 6 3 2" xfId="2368"/>
    <cellStyle name="Cálculo 2 6 3 2 10" xfId="2369"/>
    <cellStyle name="Cálculo 2 6 3 2 10 2" xfId="2370"/>
    <cellStyle name="Cálculo 2 6 3 2 11" xfId="2371"/>
    <cellStyle name="Cálculo 2 6 3 2 11 2" xfId="2372"/>
    <cellStyle name="Cálculo 2 6 3 2 12" xfId="2373"/>
    <cellStyle name="Cálculo 2 6 3 2 12 2" xfId="2374"/>
    <cellStyle name="Cálculo 2 6 3 2 13" xfId="2375"/>
    <cellStyle name="Cálculo 2 6 3 2 13 2" xfId="2376"/>
    <cellStyle name="Cálculo 2 6 3 2 14" xfId="2377"/>
    <cellStyle name="Cálculo 2 6 3 2 2" xfId="2378"/>
    <cellStyle name="Cálculo 2 6 3 2 2 2" xfId="2379"/>
    <cellStyle name="Cálculo 2 6 3 2 3" xfId="2380"/>
    <cellStyle name="Cálculo 2 6 3 2 3 2" xfId="2381"/>
    <cellStyle name="Cálculo 2 6 3 2 4" xfId="2382"/>
    <cellStyle name="Cálculo 2 6 3 2 4 2" xfId="2383"/>
    <cellStyle name="Cálculo 2 6 3 2 5" xfId="2384"/>
    <cellStyle name="Cálculo 2 6 3 2 5 2" xfId="2385"/>
    <cellStyle name="Cálculo 2 6 3 2 6" xfId="2386"/>
    <cellStyle name="Cálculo 2 6 3 2 6 2" xfId="2387"/>
    <cellStyle name="Cálculo 2 6 3 2 7" xfId="2388"/>
    <cellStyle name="Cálculo 2 6 3 2 7 2" xfId="2389"/>
    <cellStyle name="Cálculo 2 6 3 2 8" xfId="2390"/>
    <cellStyle name="Cálculo 2 6 3 2 8 2" xfId="2391"/>
    <cellStyle name="Cálculo 2 6 3 2 9" xfId="2392"/>
    <cellStyle name="Cálculo 2 6 3 2 9 2" xfId="2393"/>
    <cellStyle name="Cálculo 2 6 3 3" xfId="2394"/>
    <cellStyle name="Cálculo 2 6 3 3 10" xfId="2395"/>
    <cellStyle name="Cálculo 2 6 3 3 10 2" xfId="2396"/>
    <cellStyle name="Cálculo 2 6 3 3 11" xfId="2397"/>
    <cellStyle name="Cálculo 2 6 3 3 11 2" xfId="2398"/>
    <cellStyle name="Cálculo 2 6 3 3 12" xfId="2399"/>
    <cellStyle name="Cálculo 2 6 3 3 12 2" xfId="2400"/>
    <cellStyle name="Cálculo 2 6 3 3 13" xfId="2401"/>
    <cellStyle name="Cálculo 2 6 3 3 13 2" xfId="2402"/>
    <cellStyle name="Cálculo 2 6 3 3 14" xfId="2403"/>
    <cellStyle name="Cálculo 2 6 3 3 2" xfId="2404"/>
    <cellStyle name="Cálculo 2 6 3 3 2 2" xfId="2405"/>
    <cellStyle name="Cálculo 2 6 3 3 3" xfId="2406"/>
    <cellStyle name="Cálculo 2 6 3 3 3 2" xfId="2407"/>
    <cellStyle name="Cálculo 2 6 3 3 4" xfId="2408"/>
    <cellStyle name="Cálculo 2 6 3 3 4 2" xfId="2409"/>
    <cellStyle name="Cálculo 2 6 3 3 5" xfId="2410"/>
    <cellStyle name="Cálculo 2 6 3 3 5 2" xfId="2411"/>
    <cellStyle name="Cálculo 2 6 3 3 6" xfId="2412"/>
    <cellStyle name="Cálculo 2 6 3 3 6 2" xfId="2413"/>
    <cellStyle name="Cálculo 2 6 3 3 7" xfId="2414"/>
    <cellStyle name="Cálculo 2 6 3 3 7 2" xfId="2415"/>
    <cellStyle name="Cálculo 2 6 3 3 8" xfId="2416"/>
    <cellStyle name="Cálculo 2 6 3 3 8 2" xfId="2417"/>
    <cellStyle name="Cálculo 2 6 3 3 9" xfId="2418"/>
    <cellStyle name="Cálculo 2 6 3 3 9 2" xfId="2419"/>
    <cellStyle name="Cálculo 2 6 3 4" xfId="2420"/>
    <cellStyle name="Cálculo 2 6 3 4 2" xfId="2421"/>
    <cellStyle name="Cálculo 2 6 3 5" xfId="2422"/>
    <cellStyle name="Cálculo 2 6 3 5 2" xfId="2423"/>
    <cellStyle name="Cálculo 2 6 3 6" xfId="2424"/>
    <cellStyle name="Cálculo 2 6 3 6 2" xfId="2425"/>
    <cellStyle name="Cálculo 2 6 3 7" xfId="2426"/>
    <cellStyle name="Cálculo 2 6 3 7 2" xfId="2427"/>
    <cellStyle name="Cálculo 2 6 3 8" xfId="2428"/>
    <cellStyle name="Cálculo 2 6 3 8 2" xfId="2429"/>
    <cellStyle name="Cálculo 2 6 3 9" xfId="2430"/>
    <cellStyle name="Cálculo 2 6 3 9 2" xfId="2431"/>
    <cellStyle name="Cálculo 2 6 4" xfId="291"/>
    <cellStyle name="Cálculo 2 6 4 10" xfId="2432"/>
    <cellStyle name="Cálculo 2 6 4 10 2" xfId="2433"/>
    <cellStyle name="Cálculo 2 6 4 11" xfId="2434"/>
    <cellStyle name="Cálculo 2 6 4 11 2" xfId="2435"/>
    <cellStyle name="Cálculo 2 6 4 12" xfId="2436"/>
    <cellStyle name="Cálculo 2 6 4 12 2" xfId="2437"/>
    <cellStyle name="Cálculo 2 6 4 13" xfId="2438"/>
    <cellStyle name="Cálculo 2 6 4 13 2" xfId="2439"/>
    <cellStyle name="Cálculo 2 6 4 14" xfId="2440"/>
    <cellStyle name="Cálculo 2 6 4 14 2" xfId="2441"/>
    <cellStyle name="Cálculo 2 6 4 15" xfId="2442"/>
    <cellStyle name="Cálculo 2 6 4 15 2" xfId="2443"/>
    <cellStyle name="Cálculo 2 6 4 16" xfId="2444"/>
    <cellStyle name="Cálculo 2 6 4 2" xfId="2445"/>
    <cellStyle name="Cálculo 2 6 4 2 10" xfId="2446"/>
    <cellStyle name="Cálculo 2 6 4 2 10 2" xfId="2447"/>
    <cellStyle name="Cálculo 2 6 4 2 11" xfId="2448"/>
    <cellStyle name="Cálculo 2 6 4 2 11 2" xfId="2449"/>
    <cellStyle name="Cálculo 2 6 4 2 12" xfId="2450"/>
    <cellStyle name="Cálculo 2 6 4 2 12 2" xfId="2451"/>
    <cellStyle name="Cálculo 2 6 4 2 13" xfId="2452"/>
    <cellStyle name="Cálculo 2 6 4 2 13 2" xfId="2453"/>
    <cellStyle name="Cálculo 2 6 4 2 14" xfId="2454"/>
    <cellStyle name="Cálculo 2 6 4 2 2" xfId="2455"/>
    <cellStyle name="Cálculo 2 6 4 2 2 2" xfId="2456"/>
    <cellStyle name="Cálculo 2 6 4 2 3" xfId="2457"/>
    <cellStyle name="Cálculo 2 6 4 2 3 2" xfId="2458"/>
    <cellStyle name="Cálculo 2 6 4 2 4" xfId="2459"/>
    <cellStyle name="Cálculo 2 6 4 2 4 2" xfId="2460"/>
    <cellStyle name="Cálculo 2 6 4 2 5" xfId="2461"/>
    <cellStyle name="Cálculo 2 6 4 2 5 2" xfId="2462"/>
    <cellStyle name="Cálculo 2 6 4 2 6" xfId="2463"/>
    <cellStyle name="Cálculo 2 6 4 2 6 2" xfId="2464"/>
    <cellStyle name="Cálculo 2 6 4 2 7" xfId="2465"/>
    <cellStyle name="Cálculo 2 6 4 2 7 2" xfId="2466"/>
    <cellStyle name="Cálculo 2 6 4 2 8" xfId="2467"/>
    <cellStyle name="Cálculo 2 6 4 2 8 2" xfId="2468"/>
    <cellStyle name="Cálculo 2 6 4 2 9" xfId="2469"/>
    <cellStyle name="Cálculo 2 6 4 2 9 2" xfId="2470"/>
    <cellStyle name="Cálculo 2 6 4 3" xfId="2471"/>
    <cellStyle name="Cálculo 2 6 4 3 10" xfId="2472"/>
    <cellStyle name="Cálculo 2 6 4 3 10 2" xfId="2473"/>
    <cellStyle name="Cálculo 2 6 4 3 11" xfId="2474"/>
    <cellStyle name="Cálculo 2 6 4 3 11 2" xfId="2475"/>
    <cellStyle name="Cálculo 2 6 4 3 12" xfId="2476"/>
    <cellStyle name="Cálculo 2 6 4 3 12 2" xfId="2477"/>
    <cellStyle name="Cálculo 2 6 4 3 13" xfId="2478"/>
    <cellStyle name="Cálculo 2 6 4 3 13 2" xfId="2479"/>
    <cellStyle name="Cálculo 2 6 4 3 14" xfId="2480"/>
    <cellStyle name="Cálculo 2 6 4 3 2" xfId="2481"/>
    <cellStyle name="Cálculo 2 6 4 3 2 2" xfId="2482"/>
    <cellStyle name="Cálculo 2 6 4 3 3" xfId="2483"/>
    <cellStyle name="Cálculo 2 6 4 3 3 2" xfId="2484"/>
    <cellStyle name="Cálculo 2 6 4 3 4" xfId="2485"/>
    <cellStyle name="Cálculo 2 6 4 3 4 2" xfId="2486"/>
    <cellStyle name="Cálculo 2 6 4 3 5" xfId="2487"/>
    <cellStyle name="Cálculo 2 6 4 3 5 2" xfId="2488"/>
    <cellStyle name="Cálculo 2 6 4 3 6" xfId="2489"/>
    <cellStyle name="Cálculo 2 6 4 3 6 2" xfId="2490"/>
    <cellStyle name="Cálculo 2 6 4 3 7" xfId="2491"/>
    <cellStyle name="Cálculo 2 6 4 3 7 2" xfId="2492"/>
    <cellStyle name="Cálculo 2 6 4 3 8" xfId="2493"/>
    <cellStyle name="Cálculo 2 6 4 3 8 2" xfId="2494"/>
    <cellStyle name="Cálculo 2 6 4 3 9" xfId="2495"/>
    <cellStyle name="Cálculo 2 6 4 3 9 2" xfId="2496"/>
    <cellStyle name="Cálculo 2 6 4 4" xfId="2497"/>
    <cellStyle name="Cálculo 2 6 4 4 2" xfId="2498"/>
    <cellStyle name="Cálculo 2 6 4 5" xfId="2499"/>
    <cellStyle name="Cálculo 2 6 4 5 2" xfId="2500"/>
    <cellStyle name="Cálculo 2 6 4 6" xfId="2501"/>
    <cellStyle name="Cálculo 2 6 4 6 2" xfId="2502"/>
    <cellStyle name="Cálculo 2 6 4 7" xfId="2503"/>
    <cellStyle name="Cálculo 2 6 4 7 2" xfId="2504"/>
    <cellStyle name="Cálculo 2 6 4 8" xfId="2505"/>
    <cellStyle name="Cálculo 2 6 4 8 2" xfId="2506"/>
    <cellStyle name="Cálculo 2 6 4 9" xfId="2507"/>
    <cellStyle name="Cálculo 2 6 4 9 2" xfId="2508"/>
    <cellStyle name="Cálculo 2 6 5" xfId="292"/>
    <cellStyle name="Cálculo 2 6 5 10" xfId="2509"/>
    <cellStyle name="Cálculo 2 6 5 10 2" xfId="2510"/>
    <cellStyle name="Cálculo 2 6 5 11" xfId="2511"/>
    <cellStyle name="Cálculo 2 6 5 11 2" xfId="2512"/>
    <cellStyle name="Cálculo 2 6 5 12" xfId="2513"/>
    <cellStyle name="Cálculo 2 6 5 12 2" xfId="2514"/>
    <cellStyle name="Cálculo 2 6 5 13" xfId="2515"/>
    <cellStyle name="Cálculo 2 6 5 13 2" xfId="2516"/>
    <cellStyle name="Cálculo 2 6 5 14" xfId="2517"/>
    <cellStyle name="Cálculo 2 6 5 14 2" xfId="2518"/>
    <cellStyle name="Cálculo 2 6 5 15" xfId="2519"/>
    <cellStyle name="Cálculo 2 6 5 15 2" xfId="2520"/>
    <cellStyle name="Cálculo 2 6 5 16" xfId="2521"/>
    <cellStyle name="Cálculo 2 6 5 2" xfId="2522"/>
    <cellStyle name="Cálculo 2 6 5 2 10" xfId="2523"/>
    <cellStyle name="Cálculo 2 6 5 2 10 2" xfId="2524"/>
    <cellStyle name="Cálculo 2 6 5 2 11" xfId="2525"/>
    <cellStyle name="Cálculo 2 6 5 2 11 2" xfId="2526"/>
    <cellStyle name="Cálculo 2 6 5 2 12" xfId="2527"/>
    <cellStyle name="Cálculo 2 6 5 2 12 2" xfId="2528"/>
    <cellStyle name="Cálculo 2 6 5 2 13" xfId="2529"/>
    <cellStyle name="Cálculo 2 6 5 2 13 2" xfId="2530"/>
    <cellStyle name="Cálculo 2 6 5 2 14" xfId="2531"/>
    <cellStyle name="Cálculo 2 6 5 2 2" xfId="2532"/>
    <cellStyle name="Cálculo 2 6 5 2 2 2" xfId="2533"/>
    <cellStyle name="Cálculo 2 6 5 2 3" xfId="2534"/>
    <cellStyle name="Cálculo 2 6 5 2 3 2" xfId="2535"/>
    <cellStyle name="Cálculo 2 6 5 2 4" xfId="2536"/>
    <cellStyle name="Cálculo 2 6 5 2 4 2" xfId="2537"/>
    <cellStyle name="Cálculo 2 6 5 2 5" xfId="2538"/>
    <cellStyle name="Cálculo 2 6 5 2 5 2" xfId="2539"/>
    <cellStyle name="Cálculo 2 6 5 2 6" xfId="2540"/>
    <cellStyle name="Cálculo 2 6 5 2 6 2" xfId="2541"/>
    <cellStyle name="Cálculo 2 6 5 2 7" xfId="2542"/>
    <cellStyle name="Cálculo 2 6 5 2 7 2" xfId="2543"/>
    <cellStyle name="Cálculo 2 6 5 2 8" xfId="2544"/>
    <cellStyle name="Cálculo 2 6 5 2 8 2" xfId="2545"/>
    <cellStyle name="Cálculo 2 6 5 2 9" xfId="2546"/>
    <cellStyle name="Cálculo 2 6 5 2 9 2" xfId="2547"/>
    <cellStyle name="Cálculo 2 6 5 3" xfId="2548"/>
    <cellStyle name="Cálculo 2 6 5 3 10" xfId="2549"/>
    <cellStyle name="Cálculo 2 6 5 3 10 2" xfId="2550"/>
    <cellStyle name="Cálculo 2 6 5 3 11" xfId="2551"/>
    <cellStyle name="Cálculo 2 6 5 3 11 2" xfId="2552"/>
    <cellStyle name="Cálculo 2 6 5 3 12" xfId="2553"/>
    <cellStyle name="Cálculo 2 6 5 3 12 2" xfId="2554"/>
    <cellStyle name="Cálculo 2 6 5 3 13" xfId="2555"/>
    <cellStyle name="Cálculo 2 6 5 3 13 2" xfId="2556"/>
    <cellStyle name="Cálculo 2 6 5 3 14" xfId="2557"/>
    <cellStyle name="Cálculo 2 6 5 3 2" xfId="2558"/>
    <cellStyle name="Cálculo 2 6 5 3 2 2" xfId="2559"/>
    <cellStyle name="Cálculo 2 6 5 3 3" xfId="2560"/>
    <cellStyle name="Cálculo 2 6 5 3 3 2" xfId="2561"/>
    <cellStyle name="Cálculo 2 6 5 3 4" xfId="2562"/>
    <cellStyle name="Cálculo 2 6 5 3 4 2" xfId="2563"/>
    <cellStyle name="Cálculo 2 6 5 3 5" xfId="2564"/>
    <cellStyle name="Cálculo 2 6 5 3 5 2" xfId="2565"/>
    <cellStyle name="Cálculo 2 6 5 3 6" xfId="2566"/>
    <cellStyle name="Cálculo 2 6 5 3 6 2" xfId="2567"/>
    <cellStyle name="Cálculo 2 6 5 3 7" xfId="2568"/>
    <cellStyle name="Cálculo 2 6 5 3 7 2" xfId="2569"/>
    <cellStyle name="Cálculo 2 6 5 3 8" xfId="2570"/>
    <cellStyle name="Cálculo 2 6 5 3 8 2" xfId="2571"/>
    <cellStyle name="Cálculo 2 6 5 3 9" xfId="2572"/>
    <cellStyle name="Cálculo 2 6 5 3 9 2" xfId="2573"/>
    <cellStyle name="Cálculo 2 6 5 4" xfId="2574"/>
    <cellStyle name="Cálculo 2 6 5 4 2" xfId="2575"/>
    <cellStyle name="Cálculo 2 6 5 5" xfId="2576"/>
    <cellStyle name="Cálculo 2 6 5 5 2" xfId="2577"/>
    <cellStyle name="Cálculo 2 6 5 6" xfId="2578"/>
    <cellStyle name="Cálculo 2 6 5 6 2" xfId="2579"/>
    <cellStyle name="Cálculo 2 6 5 7" xfId="2580"/>
    <cellStyle name="Cálculo 2 6 5 7 2" xfId="2581"/>
    <cellStyle name="Cálculo 2 6 5 8" xfId="2582"/>
    <cellStyle name="Cálculo 2 6 5 8 2" xfId="2583"/>
    <cellStyle name="Cálculo 2 6 5 9" xfId="2584"/>
    <cellStyle name="Cálculo 2 6 5 9 2" xfId="2585"/>
    <cellStyle name="Cálculo 2 6 6" xfId="2586"/>
    <cellStyle name="Cálculo 2 6 6 10" xfId="2587"/>
    <cellStyle name="Cálculo 2 6 6 10 2" xfId="2588"/>
    <cellStyle name="Cálculo 2 6 6 11" xfId="2589"/>
    <cellStyle name="Cálculo 2 6 6 11 2" xfId="2590"/>
    <cellStyle name="Cálculo 2 6 6 12" xfId="2591"/>
    <cellStyle name="Cálculo 2 6 6 12 2" xfId="2592"/>
    <cellStyle name="Cálculo 2 6 6 13" xfId="2593"/>
    <cellStyle name="Cálculo 2 6 6 13 2" xfId="2594"/>
    <cellStyle name="Cálculo 2 6 6 14" xfId="2595"/>
    <cellStyle name="Cálculo 2 6 6 2" xfId="2596"/>
    <cellStyle name="Cálculo 2 6 6 2 2" xfId="2597"/>
    <cellStyle name="Cálculo 2 6 6 3" xfId="2598"/>
    <cellStyle name="Cálculo 2 6 6 3 2" xfId="2599"/>
    <cellStyle name="Cálculo 2 6 6 4" xfId="2600"/>
    <cellStyle name="Cálculo 2 6 6 4 2" xfId="2601"/>
    <cellStyle name="Cálculo 2 6 6 5" xfId="2602"/>
    <cellStyle name="Cálculo 2 6 6 5 2" xfId="2603"/>
    <cellStyle name="Cálculo 2 6 6 6" xfId="2604"/>
    <cellStyle name="Cálculo 2 6 6 6 2" xfId="2605"/>
    <cellStyle name="Cálculo 2 6 6 7" xfId="2606"/>
    <cellStyle name="Cálculo 2 6 6 7 2" xfId="2607"/>
    <cellStyle name="Cálculo 2 6 6 8" xfId="2608"/>
    <cellStyle name="Cálculo 2 6 6 8 2" xfId="2609"/>
    <cellStyle name="Cálculo 2 6 6 9" xfId="2610"/>
    <cellStyle name="Cálculo 2 6 6 9 2" xfId="2611"/>
    <cellStyle name="Cálculo 2 6 7" xfId="2612"/>
    <cellStyle name="Cálculo 2 6 7 10" xfId="2613"/>
    <cellStyle name="Cálculo 2 6 7 10 2" xfId="2614"/>
    <cellStyle name="Cálculo 2 6 7 11" xfId="2615"/>
    <cellStyle name="Cálculo 2 6 7 11 2" xfId="2616"/>
    <cellStyle name="Cálculo 2 6 7 12" xfId="2617"/>
    <cellStyle name="Cálculo 2 6 7 12 2" xfId="2618"/>
    <cellStyle name="Cálculo 2 6 7 13" xfId="2619"/>
    <cellStyle name="Cálculo 2 6 7 13 2" xfId="2620"/>
    <cellStyle name="Cálculo 2 6 7 14" xfId="2621"/>
    <cellStyle name="Cálculo 2 6 7 2" xfId="2622"/>
    <cellStyle name="Cálculo 2 6 7 2 2" xfId="2623"/>
    <cellStyle name="Cálculo 2 6 7 3" xfId="2624"/>
    <cellStyle name="Cálculo 2 6 7 3 2" xfId="2625"/>
    <cellStyle name="Cálculo 2 6 7 4" xfId="2626"/>
    <cellStyle name="Cálculo 2 6 7 4 2" xfId="2627"/>
    <cellStyle name="Cálculo 2 6 7 5" xfId="2628"/>
    <cellStyle name="Cálculo 2 6 7 5 2" xfId="2629"/>
    <cellStyle name="Cálculo 2 6 7 6" xfId="2630"/>
    <cellStyle name="Cálculo 2 6 7 6 2" xfId="2631"/>
    <cellStyle name="Cálculo 2 6 7 7" xfId="2632"/>
    <cellStyle name="Cálculo 2 6 7 7 2" xfId="2633"/>
    <cellStyle name="Cálculo 2 6 7 8" xfId="2634"/>
    <cellStyle name="Cálculo 2 6 7 8 2" xfId="2635"/>
    <cellStyle name="Cálculo 2 6 7 9" xfId="2636"/>
    <cellStyle name="Cálculo 2 6 7 9 2" xfId="2637"/>
    <cellStyle name="Cálculo 2 6 8" xfId="2638"/>
    <cellStyle name="Cálculo 2 6 8 2" xfId="2639"/>
    <cellStyle name="Cálculo 2 6 9" xfId="2640"/>
    <cellStyle name="Cálculo 2 6 9 2" xfId="2641"/>
    <cellStyle name="Cálculo 2 7" xfId="293"/>
    <cellStyle name="Cálculo 2 7 10" xfId="2642"/>
    <cellStyle name="Cálculo 2 7 10 2" xfId="2643"/>
    <cellStyle name="Cálculo 2 7 11" xfId="2644"/>
    <cellStyle name="Cálculo 2 7 11 2" xfId="2645"/>
    <cellStyle name="Cálculo 2 7 12" xfId="2646"/>
    <cellStyle name="Cálculo 2 7 12 2" xfId="2647"/>
    <cellStyle name="Cálculo 2 7 13" xfId="2648"/>
    <cellStyle name="Cálculo 2 7 13 2" xfId="2649"/>
    <cellStyle name="Cálculo 2 7 14" xfId="2650"/>
    <cellStyle name="Cálculo 2 7 14 2" xfId="2651"/>
    <cellStyle name="Cálculo 2 7 15" xfId="2652"/>
    <cellStyle name="Cálculo 2 7 15 2" xfId="2653"/>
    <cellStyle name="Cálculo 2 7 16" xfId="2654"/>
    <cellStyle name="Cálculo 2 7 16 2" xfId="2655"/>
    <cellStyle name="Cálculo 2 7 17" xfId="2656"/>
    <cellStyle name="Cálculo 2 7 17 2" xfId="2657"/>
    <cellStyle name="Cálculo 2 7 18" xfId="2658"/>
    <cellStyle name="Cálculo 2 7 18 2" xfId="2659"/>
    <cellStyle name="Cálculo 2 7 19" xfId="2660"/>
    <cellStyle name="Cálculo 2 7 19 2" xfId="2661"/>
    <cellStyle name="Cálculo 2 7 2" xfId="294"/>
    <cellStyle name="Cálculo 2 7 2 10" xfId="2662"/>
    <cellStyle name="Cálculo 2 7 2 10 2" xfId="2663"/>
    <cellStyle name="Cálculo 2 7 2 11" xfId="2664"/>
    <cellStyle name="Cálculo 2 7 2 11 2" xfId="2665"/>
    <cellStyle name="Cálculo 2 7 2 12" xfId="2666"/>
    <cellStyle name="Cálculo 2 7 2 12 2" xfId="2667"/>
    <cellStyle name="Cálculo 2 7 2 13" xfId="2668"/>
    <cellStyle name="Cálculo 2 7 2 13 2" xfId="2669"/>
    <cellStyle name="Cálculo 2 7 2 14" xfId="2670"/>
    <cellStyle name="Cálculo 2 7 2 14 2" xfId="2671"/>
    <cellStyle name="Cálculo 2 7 2 15" xfId="2672"/>
    <cellStyle name="Cálculo 2 7 2 15 2" xfId="2673"/>
    <cellStyle name="Cálculo 2 7 2 16" xfId="2674"/>
    <cellStyle name="Cálculo 2 7 2 2" xfId="2675"/>
    <cellStyle name="Cálculo 2 7 2 2 10" xfId="2676"/>
    <cellStyle name="Cálculo 2 7 2 2 10 2" xfId="2677"/>
    <cellStyle name="Cálculo 2 7 2 2 11" xfId="2678"/>
    <cellStyle name="Cálculo 2 7 2 2 11 2" xfId="2679"/>
    <cellStyle name="Cálculo 2 7 2 2 12" xfId="2680"/>
    <cellStyle name="Cálculo 2 7 2 2 12 2" xfId="2681"/>
    <cellStyle name="Cálculo 2 7 2 2 13" xfId="2682"/>
    <cellStyle name="Cálculo 2 7 2 2 13 2" xfId="2683"/>
    <cellStyle name="Cálculo 2 7 2 2 14" xfId="2684"/>
    <cellStyle name="Cálculo 2 7 2 2 2" xfId="2685"/>
    <cellStyle name="Cálculo 2 7 2 2 2 2" xfId="2686"/>
    <cellStyle name="Cálculo 2 7 2 2 3" xfId="2687"/>
    <cellStyle name="Cálculo 2 7 2 2 3 2" xfId="2688"/>
    <cellStyle name="Cálculo 2 7 2 2 4" xfId="2689"/>
    <cellStyle name="Cálculo 2 7 2 2 4 2" xfId="2690"/>
    <cellStyle name="Cálculo 2 7 2 2 5" xfId="2691"/>
    <cellStyle name="Cálculo 2 7 2 2 5 2" xfId="2692"/>
    <cellStyle name="Cálculo 2 7 2 2 6" xfId="2693"/>
    <cellStyle name="Cálculo 2 7 2 2 6 2" xfId="2694"/>
    <cellStyle name="Cálculo 2 7 2 2 7" xfId="2695"/>
    <cellStyle name="Cálculo 2 7 2 2 7 2" xfId="2696"/>
    <cellStyle name="Cálculo 2 7 2 2 8" xfId="2697"/>
    <cellStyle name="Cálculo 2 7 2 2 8 2" xfId="2698"/>
    <cellStyle name="Cálculo 2 7 2 2 9" xfId="2699"/>
    <cellStyle name="Cálculo 2 7 2 2 9 2" xfId="2700"/>
    <cellStyle name="Cálculo 2 7 2 3" xfId="2701"/>
    <cellStyle name="Cálculo 2 7 2 3 10" xfId="2702"/>
    <cellStyle name="Cálculo 2 7 2 3 10 2" xfId="2703"/>
    <cellStyle name="Cálculo 2 7 2 3 11" xfId="2704"/>
    <cellStyle name="Cálculo 2 7 2 3 11 2" xfId="2705"/>
    <cellStyle name="Cálculo 2 7 2 3 12" xfId="2706"/>
    <cellStyle name="Cálculo 2 7 2 3 12 2" xfId="2707"/>
    <cellStyle name="Cálculo 2 7 2 3 13" xfId="2708"/>
    <cellStyle name="Cálculo 2 7 2 3 13 2" xfId="2709"/>
    <cellStyle name="Cálculo 2 7 2 3 14" xfId="2710"/>
    <cellStyle name="Cálculo 2 7 2 3 2" xfId="2711"/>
    <cellStyle name="Cálculo 2 7 2 3 2 2" xfId="2712"/>
    <cellStyle name="Cálculo 2 7 2 3 3" xfId="2713"/>
    <cellStyle name="Cálculo 2 7 2 3 3 2" xfId="2714"/>
    <cellStyle name="Cálculo 2 7 2 3 4" xfId="2715"/>
    <cellStyle name="Cálculo 2 7 2 3 4 2" xfId="2716"/>
    <cellStyle name="Cálculo 2 7 2 3 5" xfId="2717"/>
    <cellStyle name="Cálculo 2 7 2 3 5 2" xfId="2718"/>
    <cellStyle name="Cálculo 2 7 2 3 6" xfId="2719"/>
    <cellStyle name="Cálculo 2 7 2 3 6 2" xfId="2720"/>
    <cellStyle name="Cálculo 2 7 2 3 7" xfId="2721"/>
    <cellStyle name="Cálculo 2 7 2 3 7 2" xfId="2722"/>
    <cellStyle name="Cálculo 2 7 2 3 8" xfId="2723"/>
    <cellStyle name="Cálculo 2 7 2 3 8 2" xfId="2724"/>
    <cellStyle name="Cálculo 2 7 2 3 9" xfId="2725"/>
    <cellStyle name="Cálculo 2 7 2 3 9 2" xfId="2726"/>
    <cellStyle name="Cálculo 2 7 2 4" xfId="2727"/>
    <cellStyle name="Cálculo 2 7 2 4 2" xfId="2728"/>
    <cellStyle name="Cálculo 2 7 2 5" xfId="2729"/>
    <cellStyle name="Cálculo 2 7 2 5 2" xfId="2730"/>
    <cellStyle name="Cálculo 2 7 2 6" xfId="2731"/>
    <cellStyle name="Cálculo 2 7 2 6 2" xfId="2732"/>
    <cellStyle name="Cálculo 2 7 2 7" xfId="2733"/>
    <cellStyle name="Cálculo 2 7 2 7 2" xfId="2734"/>
    <cellStyle name="Cálculo 2 7 2 8" xfId="2735"/>
    <cellStyle name="Cálculo 2 7 2 8 2" xfId="2736"/>
    <cellStyle name="Cálculo 2 7 2 9" xfId="2737"/>
    <cellStyle name="Cálculo 2 7 2 9 2" xfId="2738"/>
    <cellStyle name="Cálculo 2 7 20" xfId="2739"/>
    <cellStyle name="Cálculo 2 7 3" xfId="295"/>
    <cellStyle name="Cálculo 2 7 3 10" xfId="2740"/>
    <cellStyle name="Cálculo 2 7 3 10 2" xfId="2741"/>
    <cellStyle name="Cálculo 2 7 3 11" xfId="2742"/>
    <cellStyle name="Cálculo 2 7 3 11 2" xfId="2743"/>
    <cellStyle name="Cálculo 2 7 3 12" xfId="2744"/>
    <cellStyle name="Cálculo 2 7 3 12 2" xfId="2745"/>
    <cellStyle name="Cálculo 2 7 3 13" xfId="2746"/>
    <cellStyle name="Cálculo 2 7 3 13 2" xfId="2747"/>
    <cellStyle name="Cálculo 2 7 3 14" xfId="2748"/>
    <cellStyle name="Cálculo 2 7 3 14 2" xfId="2749"/>
    <cellStyle name="Cálculo 2 7 3 15" xfId="2750"/>
    <cellStyle name="Cálculo 2 7 3 15 2" xfId="2751"/>
    <cellStyle name="Cálculo 2 7 3 16" xfId="2752"/>
    <cellStyle name="Cálculo 2 7 3 2" xfId="2753"/>
    <cellStyle name="Cálculo 2 7 3 2 10" xfId="2754"/>
    <cellStyle name="Cálculo 2 7 3 2 10 2" xfId="2755"/>
    <cellStyle name="Cálculo 2 7 3 2 11" xfId="2756"/>
    <cellStyle name="Cálculo 2 7 3 2 11 2" xfId="2757"/>
    <cellStyle name="Cálculo 2 7 3 2 12" xfId="2758"/>
    <cellStyle name="Cálculo 2 7 3 2 12 2" xfId="2759"/>
    <cellStyle name="Cálculo 2 7 3 2 13" xfId="2760"/>
    <cellStyle name="Cálculo 2 7 3 2 13 2" xfId="2761"/>
    <cellStyle name="Cálculo 2 7 3 2 14" xfId="2762"/>
    <cellStyle name="Cálculo 2 7 3 2 2" xfId="2763"/>
    <cellStyle name="Cálculo 2 7 3 2 2 2" xfId="2764"/>
    <cellStyle name="Cálculo 2 7 3 2 3" xfId="2765"/>
    <cellStyle name="Cálculo 2 7 3 2 3 2" xfId="2766"/>
    <cellStyle name="Cálculo 2 7 3 2 4" xfId="2767"/>
    <cellStyle name="Cálculo 2 7 3 2 4 2" xfId="2768"/>
    <cellStyle name="Cálculo 2 7 3 2 5" xfId="2769"/>
    <cellStyle name="Cálculo 2 7 3 2 5 2" xfId="2770"/>
    <cellStyle name="Cálculo 2 7 3 2 6" xfId="2771"/>
    <cellStyle name="Cálculo 2 7 3 2 6 2" xfId="2772"/>
    <cellStyle name="Cálculo 2 7 3 2 7" xfId="2773"/>
    <cellStyle name="Cálculo 2 7 3 2 7 2" xfId="2774"/>
    <cellStyle name="Cálculo 2 7 3 2 8" xfId="2775"/>
    <cellStyle name="Cálculo 2 7 3 2 8 2" xfId="2776"/>
    <cellStyle name="Cálculo 2 7 3 2 9" xfId="2777"/>
    <cellStyle name="Cálculo 2 7 3 2 9 2" xfId="2778"/>
    <cellStyle name="Cálculo 2 7 3 3" xfId="2779"/>
    <cellStyle name="Cálculo 2 7 3 3 10" xfId="2780"/>
    <cellStyle name="Cálculo 2 7 3 3 10 2" xfId="2781"/>
    <cellStyle name="Cálculo 2 7 3 3 11" xfId="2782"/>
    <cellStyle name="Cálculo 2 7 3 3 11 2" xfId="2783"/>
    <cellStyle name="Cálculo 2 7 3 3 12" xfId="2784"/>
    <cellStyle name="Cálculo 2 7 3 3 12 2" xfId="2785"/>
    <cellStyle name="Cálculo 2 7 3 3 13" xfId="2786"/>
    <cellStyle name="Cálculo 2 7 3 3 13 2" xfId="2787"/>
    <cellStyle name="Cálculo 2 7 3 3 14" xfId="2788"/>
    <cellStyle name="Cálculo 2 7 3 3 2" xfId="2789"/>
    <cellStyle name="Cálculo 2 7 3 3 2 2" xfId="2790"/>
    <cellStyle name="Cálculo 2 7 3 3 3" xfId="2791"/>
    <cellStyle name="Cálculo 2 7 3 3 3 2" xfId="2792"/>
    <cellStyle name="Cálculo 2 7 3 3 4" xfId="2793"/>
    <cellStyle name="Cálculo 2 7 3 3 4 2" xfId="2794"/>
    <cellStyle name="Cálculo 2 7 3 3 5" xfId="2795"/>
    <cellStyle name="Cálculo 2 7 3 3 5 2" xfId="2796"/>
    <cellStyle name="Cálculo 2 7 3 3 6" xfId="2797"/>
    <cellStyle name="Cálculo 2 7 3 3 6 2" xfId="2798"/>
    <cellStyle name="Cálculo 2 7 3 3 7" xfId="2799"/>
    <cellStyle name="Cálculo 2 7 3 3 7 2" xfId="2800"/>
    <cellStyle name="Cálculo 2 7 3 3 8" xfId="2801"/>
    <cellStyle name="Cálculo 2 7 3 3 8 2" xfId="2802"/>
    <cellStyle name="Cálculo 2 7 3 3 9" xfId="2803"/>
    <cellStyle name="Cálculo 2 7 3 3 9 2" xfId="2804"/>
    <cellStyle name="Cálculo 2 7 3 4" xfId="2805"/>
    <cellStyle name="Cálculo 2 7 3 4 2" xfId="2806"/>
    <cellStyle name="Cálculo 2 7 3 5" xfId="2807"/>
    <cellStyle name="Cálculo 2 7 3 5 2" xfId="2808"/>
    <cellStyle name="Cálculo 2 7 3 6" xfId="2809"/>
    <cellStyle name="Cálculo 2 7 3 6 2" xfId="2810"/>
    <cellStyle name="Cálculo 2 7 3 7" xfId="2811"/>
    <cellStyle name="Cálculo 2 7 3 7 2" xfId="2812"/>
    <cellStyle name="Cálculo 2 7 3 8" xfId="2813"/>
    <cellStyle name="Cálculo 2 7 3 8 2" xfId="2814"/>
    <cellStyle name="Cálculo 2 7 3 9" xfId="2815"/>
    <cellStyle name="Cálculo 2 7 3 9 2" xfId="2816"/>
    <cellStyle name="Cálculo 2 7 4" xfId="296"/>
    <cellStyle name="Cálculo 2 7 4 10" xfId="2817"/>
    <cellStyle name="Cálculo 2 7 4 10 2" xfId="2818"/>
    <cellStyle name="Cálculo 2 7 4 11" xfId="2819"/>
    <cellStyle name="Cálculo 2 7 4 11 2" xfId="2820"/>
    <cellStyle name="Cálculo 2 7 4 12" xfId="2821"/>
    <cellStyle name="Cálculo 2 7 4 12 2" xfId="2822"/>
    <cellStyle name="Cálculo 2 7 4 13" xfId="2823"/>
    <cellStyle name="Cálculo 2 7 4 13 2" xfId="2824"/>
    <cellStyle name="Cálculo 2 7 4 14" xfId="2825"/>
    <cellStyle name="Cálculo 2 7 4 14 2" xfId="2826"/>
    <cellStyle name="Cálculo 2 7 4 15" xfId="2827"/>
    <cellStyle name="Cálculo 2 7 4 15 2" xfId="2828"/>
    <cellStyle name="Cálculo 2 7 4 16" xfId="2829"/>
    <cellStyle name="Cálculo 2 7 4 2" xfId="2830"/>
    <cellStyle name="Cálculo 2 7 4 2 10" xfId="2831"/>
    <cellStyle name="Cálculo 2 7 4 2 10 2" xfId="2832"/>
    <cellStyle name="Cálculo 2 7 4 2 11" xfId="2833"/>
    <cellStyle name="Cálculo 2 7 4 2 11 2" xfId="2834"/>
    <cellStyle name="Cálculo 2 7 4 2 12" xfId="2835"/>
    <cellStyle name="Cálculo 2 7 4 2 12 2" xfId="2836"/>
    <cellStyle name="Cálculo 2 7 4 2 13" xfId="2837"/>
    <cellStyle name="Cálculo 2 7 4 2 13 2" xfId="2838"/>
    <cellStyle name="Cálculo 2 7 4 2 14" xfId="2839"/>
    <cellStyle name="Cálculo 2 7 4 2 2" xfId="2840"/>
    <cellStyle name="Cálculo 2 7 4 2 2 2" xfId="2841"/>
    <cellStyle name="Cálculo 2 7 4 2 3" xfId="2842"/>
    <cellStyle name="Cálculo 2 7 4 2 3 2" xfId="2843"/>
    <cellStyle name="Cálculo 2 7 4 2 4" xfId="2844"/>
    <cellStyle name="Cálculo 2 7 4 2 4 2" xfId="2845"/>
    <cellStyle name="Cálculo 2 7 4 2 5" xfId="2846"/>
    <cellStyle name="Cálculo 2 7 4 2 5 2" xfId="2847"/>
    <cellStyle name="Cálculo 2 7 4 2 6" xfId="2848"/>
    <cellStyle name="Cálculo 2 7 4 2 6 2" xfId="2849"/>
    <cellStyle name="Cálculo 2 7 4 2 7" xfId="2850"/>
    <cellStyle name="Cálculo 2 7 4 2 7 2" xfId="2851"/>
    <cellStyle name="Cálculo 2 7 4 2 8" xfId="2852"/>
    <cellStyle name="Cálculo 2 7 4 2 8 2" xfId="2853"/>
    <cellStyle name="Cálculo 2 7 4 2 9" xfId="2854"/>
    <cellStyle name="Cálculo 2 7 4 2 9 2" xfId="2855"/>
    <cellStyle name="Cálculo 2 7 4 3" xfId="2856"/>
    <cellStyle name="Cálculo 2 7 4 3 10" xfId="2857"/>
    <cellStyle name="Cálculo 2 7 4 3 10 2" xfId="2858"/>
    <cellStyle name="Cálculo 2 7 4 3 11" xfId="2859"/>
    <cellStyle name="Cálculo 2 7 4 3 11 2" xfId="2860"/>
    <cellStyle name="Cálculo 2 7 4 3 12" xfId="2861"/>
    <cellStyle name="Cálculo 2 7 4 3 12 2" xfId="2862"/>
    <cellStyle name="Cálculo 2 7 4 3 13" xfId="2863"/>
    <cellStyle name="Cálculo 2 7 4 3 13 2" xfId="2864"/>
    <cellStyle name="Cálculo 2 7 4 3 14" xfId="2865"/>
    <cellStyle name="Cálculo 2 7 4 3 2" xfId="2866"/>
    <cellStyle name="Cálculo 2 7 4 3 2 2" xfId="2867"/>
    <cellStyle name="Cálculo 2 7 4 3 3" xfId="2868"/>
    <cellStyle name="Cálculo 2 7 4 3 3 2" xfId="2869"/>
    <cellStyle name="Cálculo 2 7 4 3 4" xfId="2870"/>
    <cellStyle name="Cálculo 2 7 4 3 4 2" xfId="2871"/>
    <cellStyle name="Cálculo 2 7 4 3 5" xfId="2872"/>
    <cellStyle name="Cálculo 2 7 4 3 5 2" xfId="2873"/>
    <cellStyle name="Cálculo 2 7 4 3 6" xfId="2874"/>
    <cellStyle name="Cálculo 2 7 4 3 6 2" xfId="2875"/>
    <cellStyle name="Cálculo 2 7 4 3 7" xfId="2876"/>
    <cellStyle name="Cálculo 2 7 4 3 7 2" xfId="2877"/>
    <cellStyle name="Cálculo 2 7 4 3 8" xfId="2878"/>
    <cellStyle name="Cálculo 2 7 4 3 8 2" xfId="2879"/>
    <cellStyle name="Cálculo 2 7 4 3 9" xfId="2880"/>
    <cellStyle name="Cálculo 2 7 4 3 9 2" xfId="2881"/>
    <cellStyle name="Cálculo 2 7 4 4" xfId="2882"/>
    <cellStyle name="Cálculo 2 7 4 4 2" xfId="2883"/>
    <cellStyle name="Cálculo 2 7 4 5" xfId="2884"/>
    <cellStyle name="Cálculo 2 7 4 5 2" xfId="2885"/>
    <cellStyle name="Cálculo 2 7 4 6" xfId="2886"/>
    <cellStyle name="Cálculo 2 7 4 6 2" xfId="2887"/>
    <cellStyle name="Cálculo 2 7 4 7" xfId="2888"/>
    <cellStyle name="Cálculo 2 7 4 7 2" xfId="2889"/>
    <cellStyle name="Cálculo 2 7 4 8" xfId="2890"/>
    <cellStyle name="Cálculo 2 7 4 8 2" xfId="2891"/>
    <cellStyle name="Cálculo 2 7 4 9" xfId="2892"/>
    <cellStyle name="Cálculo 2 7 4 9 2" xfId="2893"/>
    <cellStyle name="Cálculo 2 7 5" xfId="297"/>
    <cellStyle name="Cálculo 2 7 5 10" xfId="2894"/>
    <cellStyle name="Cálculo 2 7 5 10 2" xfId="2895"/>
    <cellStyle name="Cálculo 2 7 5 11" xfId="2896"/>
    <cellStyle name="Cálculo 2 7 5 11 2" xfId="2897"/>
    <cellStyle name="Cálculo 2 7 5 12" xfId="2898"/>
    <cellStyle name="Cálculo 2 7 5 12 2" xfId="2899"/>
    <cellStyle name="Cálculo 2 7 5 13" xfId="2900"/>
    <cellStyle name="Cálculo 2 7 5 13 2" xfId="2901"/>
    <cellStyle name="Cálculo 2 7 5 14" xfId="2902"/>
    <cellStyle name="Cálculo 2 7 5 14 2" xfId="2903"/>
    <cellStyle name="Cálculo 2 7 5 15" xfId="2904"/>
    <cellStyle name="Cálculo 2 7 5 15 2" xfId="2905"/>
    <cellStyle name="Cálculo 2 7 5 16" xfId="2906"/>
    <cellStyle name="Cálculo 2 7 5 2" xfId="2907"/>
    <cellStyle name="Cálculo 2 7 5 2 10" xfId="2908"/>
    <cellStyle name="Cálculo 2 7 5 2 10 2" xfId="2909"/>
    <cellStyle name="Cálculo 2 7 5 2 11" xfId="2910"/>
    <cellStyle name="Cálculo 2 7 5 2 11 2" xfId="2911"/>
    <cellStyle name="Cálculo 2 7 5 2 12" xfId="2912"/>
    <cellStyle name="Cálculo 2 7 5 2 12 2" xfId="2913"/>
    <cellStyle name="Cálculo 2 7 5 2 13" xfId="2914"/>
    <cellStyle name="Cálculo 2 7 5 2 13 2" xfId="2915"/>
    <cellStyle name="Cálculo 2 7 5 2 14" xfId="2916"/>
    <cellStyle name="Cálculo 2 7 5 2 2" xfId="2917"/>
    <cellStyle name="Cálculo 2 7 5 2 2 2" xfId="2918"/>
    <cellStyle name="Cálculo 2 7 5 2 3" xfId="2919"/>
    <cellStyle name="Cálculo 2 7 5 2 3 2" xfId="2920"/>
    <cellStyle name="Cálculo 2 7 5 2 4" xfId="2921"/>
    <cellStyle name="Cálculo 2 7 5 2 4 2" xfId="2922"/>
    <cellStyle name="Cálculo 2 7 5 2 5" xfId="2923"/>
    <cellStyle name="Cálculo 2 7 5 2 5 2" xfId="2924"/>
    <cellStyle name="Cálculo 2 7 5 2 6" xfId="2925"/>
    <cellStyle name="Cálculo 2 7 5 2 6 2" xfId="2926"/>
    <cellStyle name="Cálculo 2 7 5 2 7" xfId="2927"/>
    <cellStyle name="Cálculo 2 7 5 2 7 2" xfId="2928"/>
    <cellStyle name="Cálculo 2 7 5 2 8" xfId="2929"/>
    <cellStyle name="Cálculo 2 7 5 2 8 2" xfId="2930"/>
    <cellStyle name="Cálculo 2 7 5 2 9" xfId="2931"/>
    <cellStyle name="Cálculo 2 7 5 2 9 2" xfId="2932"/>
    <cellStyle name="Cálculo 2 7 5 3" xfId="2933"/>
    <cellStyle name="Cálculo 2 7 5 3 10" xfId="2934"/>
    <cellStyle name="Cálculo 2 7 5 3 10 2" xfId="2935"/>
    <cellStyle name="Cálculo 2 7 5 3 11" xfId="2936"/>
    <cellStyle name="Cálculo 2 7 5 3 11 2" xfId="2937"/>
    <cellStyle name="Cálculo 2 7 5 3 12" xfId="2938"/>
    <cellStyle name="Cálculo 2 7 5 3 12 2" xfId="2939"/>
    <cellStyle name="Cálculo 2 7 5 3 13" xfId="2940"/>
    <cellStyle name="Cálculo 2 7 5 3 13 2" xfId="2941"/>
    <cellStyle name="Cálculo 2 7 5 3 14" xfId="2942"/>
    <cellStyle name="Cálculo 2 7 5 3 2" xfId="2943"/>
    <cellStyle name="Cálculo 2 7 5 3 2 2" xfId="2944"/>
    <cellStyle name="Cálculo 2 7 5 3 3" xfId="2945"/>
    <cellStyle name="Cálculo 2 7 5 3 3 2" xfId="2946"/>
    <cellStyle name="Cálculo 2 7 5 3 4" xfId="2947"/>
    <cellStyle name="Cálculo 2 7 5 3 4 2" xfId="2948"/>
    <cellStyle name="Cálculo 2 7 5 3 5" xfId="2949"/>
    <cellStyle name="Cálculo 2 7 5 3 5 2" xfId="2950"/>
    <cellStyle name="Cálculo 2 7 5 3 6" xfId="2951"/>
    <cellStyle name="Cálculo 2 7 5 3 6 2" xfId="2952"/>
    <cellStyle name="Cálculo 2 7 5 3 7" xfId="2953"/>
    <cellStyle name="Cálculo 2 7 5 3 7 2" xfId="2954"/>
    <cellStyle name="Cálculo 2 7 5 3 8" xfId="2955"/>
    <cellStyle name="Cálculo 2 7 5 3 8 2" xfId="2956"/>
    <cellStyle name="Cálculo 2 7 5 3 9" xfId="2957"/>
    <cellStyle name="Cálculo 2 7 5 3 9 2" xfId="2958"/>
    <cellStyle name="Cálculo 2 7 5 4" xfId="2959"/>
    <cellStyle name="Cálculo 2 7 5 4 2" xfId="2960"/>
    <cellStyle name="Cálculo 2 7 5 5" xfId="2961"/>
    <cellStyle name="Cálculo 2 7 5 5 2" xfId="2962"/>
    <cellStyle name="Cálculo 2 7 5 6" xfId="2963"/>
    <cellStyle name="Cálculo 2 7 5 6 2" xfId="2964"/>
    <cellStyle name="Cálculo 2 7 5 7" xfId="2965"/>
    <cellStyle name="Cálculo 2 7 5 7 2" xfId="2966"/>
    <cellStyle name="Cálculo 2 7 5 8" xfId="2967"/>
    <cellStyle name="Cálculo 2 7 5 8 2" xfId="2968"/>
    <cellStyle name="Cálculo 2 7 5 9" xfId="2969"/>
    <cellStyle name="Cálculo 2 7 5 9 2" xfId="2970"/>
    <cellStyle name="Cálculo 2 7 6" xfId="2971"/>
    <cellStyle name="Cálculo 2 7 6 10" xfId="2972"/>
    <cellStyle name="Cálculo 2 7 6 10 2" xfId="2973"/>
    <cellStyle name="Cálculo 2 7 6 11" xfId="2974"/>
    <cellStyle name="Cálculo 2 7 6 11 2" xfId="2975"/>
    <cellStyle name="Cálculo 2 7 6 12" xfId="2976"/>
    <cellStyle name="Cálculo 2 7 6 12 2" xfId="2977"/>
    <cellStyle name="Cálculo 2 7 6 13" xfId="2978"/>
    <cellStyle name="Cálculo 2 7 6 13 2" xfId="2979"/>
    <cellStyle name="Cálculo 2 7 6 14" xfId="2980"/>
    <cellStyle name="Cálculo 2 7 6 2" xfId="2981"/>
    <cellStyle name="Cálculo 2 7 6 2 2" xfId="2982"/>
    <cellStyle name="Cálculo 2 7 6 3" xfId="2983"/>
    <cellStyle name="Cálculo 2 7 6 3 2" xfId="2984"/>
    <cellStyle name="Cálculo 2 7 6 4" xfId="2985"/>
    <cellStyle name="Cálculo 2 7 6 4 2" xfId="2986"/>
    <cellStyle name="Cálculo 2 7 6 5" xfId="2987"/>
    <cellStyle name="Cálculo 2 7 6 5 2" xfId="2988"/>
    <cellStyle name="Cálculo 2 7 6 6" xfId="2989"/>
    <cellStyle name="Cálculo 2 7 6 6 2" xfId="2990"/>
    <cellStyle name="Cálculo 2 7 6 7" xfId="2991"/>
    <cellStyle name="Cálculo 2 7 6 7 2" xfId="2992"/>
    <cellStyle name="Cálculo 2 7 6 8" xfId="2993"/>
    <cellStyle name="Cálculo 2 7 6 8 2" xfId="2994"/>
    <cellStyle name="Cálculo 2 7 6 9" xfId="2995"/>
    <cellStyle name="Cálculo 2 7 6 9 2" xfId="2996"/>
    <cellStyle name="Cálculo 2 7 7" xfId="2997"/>
    <cellStyle name="Cálculo 2 7 7 10" xfId="2998"/>
    <cellStyle name="Cálculo 2 7 7 10 2" xfId="2999"/>
    <cellStyle name="Cálculo 2 7 7 11" xfId="3000"/>
    <cellStyle name="Cálculo 2 7 7 11 2" xfId="3001"/>
    <cellStyle name="Cálculo 2 7 7 12" xfId="3002"/>
    <cellStyle name="Cálculo 2 7 7 12 2" xfId="3003"/>
    <cellStyle name="Cálculo 2 7 7 13" xfId="3004"/>
    <cellStyle name="Cálculo 2 7 7 13 2" xfId="3005"/>
    <cellStyle name="Cálculo 2 7 7 14" xfId="3006"/>
    <cellStyle name="Cálculo 2 7 7 2" xfId="3007"/>
    <cellStyle name="Cálculo 2 7 7 2 2" xfId="3008"/>
    <cellStyle name="Cálculo 2 7 7 3" xfId="3009"/>
    <cellStyle name="Cálculo 2 7 7 3 2" xfId="3010"/>
    <cellStyle name="Cálculo 2 7 7 4" xfId="3011"/>
    <cellStyle name="Cálculo 2 7 7 4 2" xfId="3012"/>
    <cellStyle name="Cálculo 2 7 7 5" xfId="3013"/>
    <cellStyle name="Cálculo 2 7 7 5 2" xfId="3014"/>
    <cellStyle name="Cálculo 2 7 7 6" xfId="3015"/>
    <cellStyle name="Cálculo 2 7 7 6 2" xfId="3016"/>
    <cellStyle name="Cálculo 2 7 7 7" xfId="3017"/>
    <cellStyle name="Cálculo 2 7 7 7 2" xfId="3018"/>
    <cellStyle name="Cálculo 2 7 7 8" xfId="3019"/>
    <cellStyle name="Cálculo 2 7 7 8 2" xfId="3020"/>
    <cellStyle name="Cálculo 2 7 7 9" xfId="3021"/>
    <cellStyle name="Cálculo 2 7 7 9 2" xfId="3022"/>
    <cellStyle name="Cálculo 2 7 8" xfId="3023"/>
    <cellStyle name="Cálculo 2 7 8 2" xfId="3024"/>
    <cellStyle name="Cálculo 2 7 9" xfId="3025"/>
    <cellStyle name="Cálculo 2 7 9 2" xfId="3026"/>
    <cellStyle name="Cálculo 2 8" xfId="3027"/>
    <cellStyle name="Cálculo 2 8 10" xfId="3028"/>
    <cellStyle name="Cálculo 2 8 10 2" xfId="3029"/>
    <cellStyle name="Cálculo 2 8 11" xfId="3030"/>
    <cellStyle name="Cálculo 2 8 11 2" xfId="3031"/>
    <cellStyle name="Cálculo 2 8 12" xfId="3032"/>
    <cellStyle name="Cálculo 2 8 12 2" xfId="3033"/>
    <cellStyle name="Cálculo 2 8 13" xfId="3034"/>
    <cellStyle name="Cálculo 2 8 13 2" xfId="3035"/>
    <cellStyle name="Cálculo 2 8 14" xfId="3036"/>
    <cellStyle name="Cálculo 2 8 2" xfId="3037"/>
    <cellStyle name="Cálculo 2 8 2 2" xfId="3038"/>
    <cellStyle name="Cálculo 2 8 3" xfId="3039"/>
    <cellStyle name="Cálculo 2 8 3 2" xfId="3040"/>
    <cellStyle name="Cálculo 2 8 4" xfId="3041"/>
    <cellStyle name="Cálculo 2 8 4 2" xfId="3042"/>
    <cellStyle name="Cálculo 2 8 5" xfId="3043"/>
    <cellStyle name="Cálculo 2 8 5 2" xfId="3044"/>
    <cellStyle name="Cálculo 2 8 6" xfId="3045"/>
    <cellStyle name="Cálculo 2 8 6 2" xfId="3046"/>
    <cellStyle name="Cálculo 2 8 7" xfId="3047"/>
    <cellStyle name="Cálculo 2 8 7 2" xfId="3048"/>
    <cellStyle name="Cálculo 2 8 8" xfId="3049"/>
    <cellStyle name="Cálculo 2 8 8 2" xfId="3050"/>
    <cellStyle name="Cálculo 2 8 9" xfId="3051"/>
    <cellStyle name="Cálculo 2 8 9 2" xfId="3052"/>
    <cellStyle name="Cálculo 2 9" xfId="3053"/>
    <cellStyle name="Cálculo 2 9 10" xfId="3054"/>
    <cellStyle name="Cálculo 2 9 10 2" xfId="3055"/>
    <cellStyle name="Cálculo 2 9 11" xfId="3056"/>
    <cellStyle name="Cálculo 2 9 11 2" xfId="3057"/>
    <cellStyle name="Cálculo 2 9 12" xfId="3058"/>
    <cellStyle name="Cálculo 2 9 12 2" xfId="3059"/>
    <cellStyle name="Cálculo 2 9 13" xfId="3060"/>
    <cellStyle name="Cálculo 2 9 13 2" xfId="3061"/>
    <cellStyle name="Cálculo 2 9 14" xfId="3062"/>
    <cellStyle name="Cálculo 2 9 2" xfId="3063"/>
    <cellStyle name="Cálculo 2 9 2 2" xfId="3064"/>
    <cellStyle name="Cálculo 2 9 3" xfId="3065"/>
    <cellStyle name="Cálculo 2 9 3 2" xfId="3066"/>
    <cellStyle name="Cálculo 2 9 4" xfId="3067"/>
    <cellStyle name="Cálculo 2 9 4 2" xfId="3068"/>
    <cellStyle name="Cálculo 2 9 5" xfId="3069"/>
    <cellStyle name="Cálculo 2 9 5 2" xfId="3070"/>
    <cellStyle name="Cálculo 2 9 6" xfId="3071"/>
    <cellStyle name="Cálculo 2 9 6 2" xfId="3072"/>
    <cellStyle name="Cálculo 2 9 7" xfId="3073"/>
    <cellStyle name="Cálculo 2 9 7 2" xfId="3074"/>
    <cellStyle name="Cálculo 2 9 8" xfId="3075"/>
    <cellStyle name="Cálculo 2 9 8 2" xfId="3076"/>
    <cellStyle name="Cálculo 2 9 9" xfId="3077"/>
    <cellStyle name="Cálculo 2 9 9 2" xfId="3078"/>
    <cellStyle name="Cálculo 3" xfId="14805"/>
    <cellStyle name="Cálculo 3 2" xfId="14806"/>
    <cellStyle name="Cálculo 3 3" xfId="14807"/>
    <cellStyle name="Cálculo 4" xfId="14808"/>
    <cellStyle name="Cálculo 4 2" xfId="14809"/>
    <cellStyle name="Cálculo 4 2 2" xfId="14810"/>
    <cellStyle name="Cálculo 4 2 3" xfId="14811"/>
    <cellStyle name="Cálculo 4 3" xfId="14812"/>
    <cellStyle name="Cálculo 4 3 2" xfId="14813"/>
    <cellStyle name="Cálculo 4 3 3" xfId="14814"/>
    <cellStyle name="Cálculo 4 4" xfId="14815"/>
    <cellStyle name="Cálculo 4 4 2" xfId="14816"/>
    <cellStyle name="Cálculo 4 4 3" xfId="14817"/>
    <cellStyle name="Cálculo 4 5" xfId="14818"/>
    <cellStyle name="Cálculo 4 5 2" xfId="14819"/>
    <cellStyle name="Cálculo 4 5 3" xfId="14820"/>
    <cellStyle name="Cálculo 4 6" xfId="14821"/>
    <cellStyle name="Cálculo 4 6 2" xfId="14822"/>
    <cellStyle name="Cálculo 4 6 3" xfId="14823"/>
    <cellStyle name="Cálculo 4 7" xfId="14824"/>
    <cellStyle name="Cálculo 4 8" xfId="14825"/>
    <cellStyle name="Cálculo 5" xfId="14826"/>
    <cellStyle name="Cálculo 6" xfId="14827"/>
    <cellStyle name="Cálculo 7" xfId="14828"/>
    <cellStyle name="Cálculo 8" xfId="14829"/>
    <cellStyle name="Cálculo 9" xfId="14830"/>
    <cellStyle name="Cambiar to&amp;do" xfId="14831"/>
    <cellStyle name="Cancel" xfId="14832"/>
    <cellStyle name="Celda de comprobación" xfId="14833"/>
    <cellStyle name="Celda vinculada" xfId="14834"/>
    <cellStyle name="Célula de Verificação 10" xfId="14835"/>
    <cellStyle name="Célula de Verificação 2" xfId="298"/>
    <cellStyle name="Célula de Verificação 2 2" xfId="299"/>
    <cellStyle name="Célula de Verificação 2 3" xfId="300"/>
    <cellStyle name="Célula de Verificação 2 4" xfId="301"/>
    <cellStyle name="Célula de Verificação 2 5" xfId="302"/>
    <cellStyle name="Célula de Verificação 2 6" xfId="303"/>
    <cellStyle name="Célula de Verificação 2 7" xfId="304"/>
    <cellStyle name="Célula de Verificação 2 8" xfId="14836"/>
    <cellStyle name="Célula de Verificação 3" xfId="305"/>
    <cellStyle name="Célula de Verificação 4" xfId="306"/>
    <cellStyle name="Célula de Verificação 4 2" xfId="14837"/>
    <cellStyle name="Célula de Verificação 4 3" xfId="14838"/>
    <cellStyle name="Célula de Verificação 4 4" xfId="14839"/>
    <cellStyle name="Célula de Verificação 4 5" xfId="14840"/>
    <cellStyle name="Célula de Verificação 4 6" xfId="14841"/>
    <cellStyle name="Célula de Verificação 5" xfId="307"/>
    <cellStyle name="Célula de Verificação 6" xfId="14842"/>
    <cellStyle name="Célula de Verificação 7" xfId="14843"/>
    <cellStyle name="Célula de Verificação 8" xfId="14844"/>
    <cellStyle name="Célula de Verificação 9" xfId="14845"/>
    <cellStyle name="Célula Vinculada 10" xfId="14846"/>
    <cellStyle name="Célula Vinculada 2" xfId="308"/>
    <cellStyle name="Célula Vinculada 2 2" xfId="309"/>
    <cellStyle name="Célula Vinculada 2 3" xfId="310"/>
    <cellStyle name="Célula Vinculada 2 4" xfId="311"/>
    <cellStyle name="Célula Vinculada 2 5" xfId="312"/>
    <cellStyle name="Célula Vinculada 2 6" xfId="313"/>
    <cellStyle name="Célula Vinculada 2 7" xfId="314"/>
    <cellStyle name="Célula Vinculada 2 8" xfId="14847"/>
    <cellStyle name="Célula Vinculada 3" xfId="315"/>
    <cellStyle name="Célula Vinculada 4" xfId="316"/>
    <cellStyle name="Célula Vinculada 4 2" xfId="14848"/>
    <cellStyle name="Célula Vinculada 4 3" xfId="14849"/>
    <cellStyle name="Célula Vinculada 4 4" xfId="14850"/>
    <cellStyle name="Célula Vinculada 4 5" xfId="14851"/>
    <cellStyle name="Célula Vinculada 4 6" xfId="14852"/>
    <cellStyle name="Célula Vinculada 5" xfId="317"/>
    <cellStyle name="Célula Vinculada 6" xfId="14853"/>
    <cellStyle name="Célula Vinculada 7" xfId="14854"/>
    <cellStyle name="Célula Vinculada 8" xfId="14855"/>
    <cellStyle name="Célula Vinculada 9" xfId="14856"/>
    <cellStyle name="Centrado" xfId="14857"/>
    <cellStyle name="Comma" xfId="14858"/>
    <cellStyle name="Comma [0] 2" xfId="14859"/>
    <cellStyle name="Comma [0] 2 2" xfId="14860"/>
    <cellStyle name="Comma [0] 3" xfId="14861"/>
    <cellStyle name="Comma [0] 4" xfId="14862"/>
    <cellStyle name="Comma [00]" xfId="14863"/>
    <cellStyle name="Comma 0" xfId="14864"/>
    <cellStyle name="Comma 0 2" xfId="14865"/>
    <cellStyle name="Comma 0 3" xfId="14866"/>
    <cellStyle name="Comma 0*" xfId="14867"/>
    <cellStyle name="Comma 0* 2" xfId="14868"/>
    <cellStyle name="Comma 0* 3" xfId="14869"/>
    <cellStyle name="Comma 0_Bancolat_Arturo's Model - WACC1" xfId="14870"/>
    <cellStyle name="Comma 10" xfId="14871"/>
    <cellStyle name="Comma 11" xfId="14872"/>
    <cellStyle name="Comma 15" xfId="14873"/>
    <cellStyle name="Comma 2" xfId="14874"/>
    <cellStyle name="Comma 2 10" xfId="14875"/>
    <cellStyle name="Comma 2 11" xfId="14876"/>
    <cellStyle name="Comma 2 12" xfId="14877"/>
    <cellStyle name="Comma 2 13" xfId="14878"/>
    <cellStyle name="Comma 2 14" xfId="14879"/>
    <cellStyle name="Comma 2 15" xfId="14880"/>
    <cellStyle name="Comma 2 16" xfId="14881"/>
    <cellStyle name="Comma 2 17" xfId="14882"/>
    <cellStyle name="Comma 2 18" xfId="14883"/>
    <cellStyle name="Comma 2 19" xfId="14884"/>
    <cellStyle name="Comma 2 2" xfId="14885"/>
    <cellStyle name="Comma 2 2 2" xfId="14886"/>
    <cellStyle name="Comma 2 20" xfId="14887"/>
    <cellStyle name="Comma 2 21" xfId="14888"/>
    <cellStyle name="Comma 2 3" xfId="14889"/>
    <cellStyle name="Comma 2 4" xfId="14890"/>
    <cellStyle name="Comma 2 5" xfId="14891"/>
    <cellStyle name="Comma 2 6" xfId="14892"/>
    <cellStyle name="Comma 2 7" xfId="14893"/>
    <cellStyle name="Comma 2 8" xfId="14894"/>
    <cellStyle name="Comma 2 9" xfId="14895"/>
    <cellStyle name="Comma 3" xfId="14896"/>
    <cellStyle name="Comma 3 2" xfId="14897"/>
    <cellStyle name="Comma 4" xfId="14898"/>
    <cellStyle name="Comma 4 2" xfId="14899"/>
    <cellStyle name="Comma 5" xfId="14900"/>
    <cellStyle name="Comma 6" xfId="14901"/>
    <cellStyle name="Comma 7" xfId="14902"/>
    <cellStyle name="Comma 8" xfId="14903"/>
    <cellStyle name="Comma 9" xfId="14904"/>
    <cellStyle name="Comma0" xfId="14250"/>
    <cellStyle name="Comma0 - Style1" xfId="14905"/>
    <cellStyle name="Comma0 - Style2" xfId="14906"/>
    <cellStyle name="Comma0 - Style3" xfId="14907"/>
    <cellStyle name="Comma0 2" xfId="14908"/>
    <cellStyle name="Comma0 3" xfId="14909"/>
    <cellStyle name="Comma0 4" xfId="14910"/>
    <cellStyle name="Comma0 5" xfId="14911"/>
    <cellStyle name="Comma1 - Style1" xfId="14912"/>
    <cellStyle name="Comma1 - Style2" xfId="14913"/>
    <cellStyle name="Copied" xfId="14914"/>
    <cellStyle name="Corpo" xfId="14915"/>
    <cellStyle name="Corpo 2" xfId="14916"/>
    <cellStyle name="Corpo 2 2" xfId="14917"/>
    <cellStyle name="Corpo_Consolidado Angola_Mineração_SDM" xfId="14918"/>
    <cellStyle name="Currency [0]_353HHC" xfId="14919"/>
    <cellStyle name="Currency [00]" xfId="14920"/>
    <cellStyle name="Currency [1]" xfId="14921"/>
    <cellStyle name="Currency [1] 10" xfId="14922"/>
    <cellStyle name="Currency [1] 11" xfId="14923"/>
    <cellStyle name="Currency [1] 12" xfId="14924"/>
    <cellStyle name="Currency [1] 13" xfId="14925"/>
    <cellStyle name="Currency [1] 14" xfId="14926"/>
    <cellStyle name="Currency [1] 15" xfId="14927"/>
    <cellStyle name="Currency [1] 16" xfId="14928"/>
    <cellStyle name="Currency [1] 17" xfId="14929"/>
    <cellStyle name="Currency [1] 18" xfId="14930"/>
    <cellStyle name="Currency [1] 19" xfId="14931"/>
    <cellStyle name="Currency [1] 2" xfId="14932"/>
    <cellStyle name="Currency [1] 20" xfId="14933"/>
    <cellStyle name="Currency [1] 21" xfId="14934"/>
    <cellStyle name="Currency [1] 22" xfId="14935"/>
    <cellStyle name="Currency [1] 23" xfId="14936"/>
    <cellStyle name="Currency [1] 24" xfId="14937"/>
    <cellStyle name="Currency [1] 25" xfId="14938"/>
    <cellStyle name="Currency [1] 26" xfId="14939"/>
    <cellStyle name="Currency [1] 27" xfId="14940"/>
    <cellStyle name="Currency [1] 28" xfId="14941"/>
    <cellStyle name="Currency [1] 29" xfId="14942"/>
    <cellStyle name="Currency [1] 3" xfId="14943"/>
    <cellStyle name="Currency [1] 30" xfId="14944"/>
    <cellStyle name="Currency [1] 31" xfId="14945"/>
    <cellStyle name="Currency [1] 32" xfId="14946"/>
    <cellStyle name="Currency [1] 33" xfId="14947"/>
    <cellStyle name="Currency [1] 34" xfId="14948"/>
    <cellStyle name="Currency [1] 35" xfId="14949"/>
    <cellStyle name="Currency [1] 36" xfId="14950"/>
    <cellStyle name="Currency [1] 37" xfId="14951"/>
    <cellStyle name="Currency [1] 38" xfId="14952"/>
    <cellStyle name="Currency [1] 39" xfId="14953"/>
    <cellStyle name="Currency [1] 4" xfId="14954"/>
    <cellStyle name="Currency [1] 40" xfId="14955"/>
    <cellStyle name="Currency [1] 41" xfId="14956"/>
    <cellStyle name="Currency [1] 42" xfId="14957"/>
    <cellStyle name="Currency [1] 5" xfId="14958"/>
    <cellStyle name="Currency [1] 6" xfId="14959"/>
    <cellStyle name="Currency [1] 7" xfId="14960"/>
    <cellStyle name="Currency [1] 8" xfId="14961"/>
    <cellStyle name="Currency [1] 9" xfId="14962"/>
    <cellStyle name="Currency [2]" xfId="14963"/>
    <cellStyle name="Currency 0" xfId="14964"/>
    <cellStyle name="Currency 0 2" xfId="14965"/>
    <cellStyle name="Currency 0 3" xfId="14966"/>
    <cellStyle name="Currency 2" xfId="14967"/>
    <cellStyle name="Currency 2 2" xfId="14968"/>
    <cellStyle name="Currency 2 3" xfId="14969"/>
    <cellStyle name="Currency 3" xfId="14970"/>
    <cellStyle name="Currency_353HHC" xfId="14971"/>
    <cellStyle name="Currency0" xfId="14251"/>
    <cellStyle name="Cur㟲ency_DemFin Cesp 99 0600 Legis_OPPV28" xfId="14972"/>
    <cellStyle name="Dash" xfId="14973"/>
    <cellStyle name="Data" xfId="14974"/>
    <cellStyle name="data 2" xfId="14975"/>
    <cellStyle name="data 3" xfId="14976"/>
    <cellStyle name="Date" xfId="14252"/>
    <cellStyle name="Date [d-mmm-yy]" xfId="14977"/>
    <cellStyle name="Date [mm-d-yy]" xfId="14978"/>
    <cellStyle name="Date [mm-d-yyyy]" xfId="14979"/>
    <cellStyle name="Date [mm-d-yyyy] 2" xfId="14980"/>
    <cellStyle name="Date [mm-d-yyyy] 2 2" xfId="14981"/>
    <cellStyle name="Date [mmm-d-yyyy]" xfId="14982"/>
    <cellStyle name="Date [mmm-d-yyyy] 10" xfId="14983"/>
    <cellStyle name="Date [mmm-d-yyyy] 11" xfId="14984"/>
    <cellStyle name="Date [mmm-d-yyyy] 12" xfId="14985"/>
    <cellStyle name="Date [mmm-d-yyyy] 13" xfId="14986"/>
    <cellStyle name="Date [mmm-d-yyyy] 14" xfId="14987"/>
    <cellStyle name="Date [mmm-d-yyyy] 15" xfId="14988"/>
    <cellStyle name="Date [mmm-d-yyyy] 16" xfId="14989"/>
    <cellStyle name="Date [mmm-d-yyyy] 17" xfId="14990"/>
    <cellStyle name="Date [mmm-d-yyyy] 18" xfId="14991"/>
    <cellStyle name="Date [mmm-d-yyyy] 19" xfId="14992"/>
    <cellStyle name="Date [mmm-d-yyyy] 2" xfId="14993"/>
    <cellStyle name="Date [mmm-d-yyyy] 20" xfId="14994"/>
    <cellStyle name="Date [mmm-d-yyyy] 21" xfId="14995"/>
    <cellStyle name="Date [mmm-d-yyyy] 22" xfId="14996"/>
    <cellStyle name="Date [mmm-d-yyyy] 23" xfId="14997"/>
    <cellStyle name="Date [mmm-d-yyyy] 24" xfId="14998"/>
    <cellStyle name="Date [mmm-d-yyyy] 25" xfId="14999"/>
    <cellStyle name="Date [mmm-d-yyyy] 26" xfId="15000"/>
    <cellStyle name="Date [mmm-d-yyyy] 27" xfId="15001"/>
    <cellStyle name="Date [mmm-d-yyyy] 28" xfId="15002"/>
    <cellStyle name="Date [mmm-d-yyyy] 29" xfId="15003"/>
    <cellStyle name="Date [mmm-d-yyyy] 3" xfId="15004"/>
    <cellStyle name="Date [mmm-d-yyyy] 30" xfId="15005"/>
    <cellStyle name="Date [mmm-d-yyyy] 31" xfId="15006"/>
    <cellStyle name="Date [mmm-d-yyyy] 32" xfId="15007"/>
    <cellStyle name="Date [mmm-d-yyyy] 33" xfId="15008"/>
    <cellStyle name="Date [mmm-d-yyyy] 34" xfId="15009"/>
    <cellStyle name="Date [mmm-d-yyyy] 35" xfId="15010"/>
    <cellStyle name="Date [mmm-d-yyyy] 36" xfId="15011"/>
    <cellStyle name="Date [mmm-d-yyyy] 37" xfId="15012"/>
    <cellStyle name="Date [mmm-d-yyyy] 38" xfId="15013"/>
    <cellStyle name="Date [mmm-d-yyyy] 39" xfId="15014"/>
    <cellStyle name="Date [mmm-d-yyyy] 4" xfId="15015"/>
    <cellStyle name="Date [mmm-d-yyyy] 40" xfId="15016"/>
    <cellStyle name="Date [mmm-d-yyyy] 41" xfId="15017"/>
    <cellStyle name="Date [mmm-d-yyyy] 42" xfId="15018"/>
    <cellStyle name="Date [mmm-d-yyyy] 5" xfId="15019"/>
    <cellStyle name="Date [mmm-d-yyyy] 6" xfId="15020"/>
    <cellStyle name="Date [mmm-d-yyyy] 7" xfId="15021"/>
    <cellStyle name="Date [mmm-d-yyyy] 8" xfId="15022"/>
    <cellStyle name="Date [mmm-d-yyyy] 9" xfId="15023"/>
    <cellStyle name="Date [mmm-yy]" xfId="15024"/>
    <cellStyle name="Date [mmm-yyyy]" xfId="15025"/>
    <cellStyle name="Date [mmm-yyyy] 2" xfId="15026"/>
    <cellStyle name="Date [mmm-yyyy] 2 2" xfId="15027"/>
    <cellStyle name="Date [mmm-yyyy] 2 2 2" xfId="15028"/>
    <cellStyle name="Date [mmm-yyyy] 2 3" xfId="15029"/>
    <cellStyle name="Date [mmm-yyyy] 2 3 2" xfId="15030"/>
    <cellStyle name="Date [mmm-yyyy] 2 4" xfId="15031"/>
    <cellStyle name="Date [mmm-yyyy] 2 4 2" xfId="15032"/>
    <cellStyle name="Date [mmm-yyyy] 2 5" xfId="15033"/>
    <cellStyle name="Date [mmm-yyyy] 3" xfId="15034"/>
    <cellStyle name="Date [mmm-yyyy] 3 2" xfId="15035"/>
    <cellStyle name="Date [mmm-yyyy] 4" xfId="15036"/>
    <cellStyle name="Date [mmm-yyyy] 4 2" xfId="15037"/>
    <cellStyle name="Date [mmm-yyyy] 5" xfId="15038"/>
    <cellStyle name="Date [mmm-yyyy] 5 2" xfId="15039"/>
    <cellStyle name="Date [mmm-yyyy] 6" xfId="15040"/>
    <cellStyle name="Date Aligned" xfId="15041"/>
    <cellStyle name="Date Aligned 2" xfId="15042"/>
    <cellStyle name="Date Aligned 3" xfId="15043"/>
    <cellStyle name="Date Short" xfId="15044"/>
    <cellStyle name="Date_Valuation Negocio PET_ posCE18_04_06" xfId="15045"/>
    <cellStyle name="Date2" xfId="15046"/>
    <cellStyle name="Date2h" xfId="15047"/>
    <cellStyle name="Date2h 10" xfId="15048"/>
    <cellStyle name="Date2h 11" xfId="15049"/>
    <cellStyle name="Date2h 12" xfId="15050"/>
    <cellStyle name="Date2h 13" xfId="15051"/>
    <cellStyle name="Date2h 14" xfId="15052"/>
    <cellStyle name="Date2h 15" xfId="15053"/>
    <cellStyle name="Date2h 16" xfId="15054"/>
    <cellStyle name="Date2h 17" xfId="15055"/>
    <cellStyle name="Date2h 18" xfId="15056"/>
    <cellStyle name="Date2h 19" xfId="15057"/>
    <cellStyle name="Date2h 2" xfId="15058"/>
    <cellStyle name="Date2h 20" xfId="15059"/>
    <cellStyle name="Date2h 21" xfId="15060"/>
    <cellStyle name="Date2h 22" xfId="15061"/>
    <cellStyle name="Date2h 23" xfId="15062"/>
    <cellStyle name="Date2h 24" xfId="15063"/>
    <cellStyle name="Date2h 25" xfId="15064"/>
    <cellStyle name="Date2h 26" xfId="15065"/>
    <cellStyle name="Date2h 27" xfId="15066"/>
    <cellStyle name="Date2h 28" xfId="15067"/>
    <cellStyle name="Date2h 29" xfId="15068"/>
    <cellStyle name="Date2h 3" xfId="15069"/>
    <cellStyle name="Date2h 30" xfId="15070"/>
    <cellStyle name="Date2h 31" xfId="15071"/>
    <cellStyle name="Date2h 32" xfId="15072"/>
    <cellStyle name="Date2h 33" xfId="15073"/>
    <cellStyle name="Date2h 34" xfId="15074"/>
    <cellStyle name="Date2h 35" xfId="15075"/>
    <cellStyle name="Date2h 36" xfId="15076"/>
    <cellStyle name="Date2h 37" xfId="15077"/>
    <cellStyle name="Date2h 38" xfId="15078"/>
    <cellStyle name="Date2h 39" xfId="15079"/>
    <cellStyle name="Date2h 4" xfId="15080"/>
    <cellStyle name="Date2h 40" xfId="15081"/>
    <cellStyle name="Date2h 41" xfId="15082"/>
    <cellStyle name="Date2h 42" xfId="15083"/>
    <cellStyle name="Date2h 5" xfId="15084"/>
    <cellStyle name="Date2h 6" xfId="15085"/>
    <cellStyle name="Date2h 7" xfId="15086"/>
    <cellStyle name="Date2h 8" xfId="15087"/>
    <cellStyle name="Date2h 9" xfId="15088"/>
    <cellStyle name="DateLong" xfId="15089"/>
    <cellStyle name="DateShort" xfId="15090"/>
    <cellStyle name="Design" xfId="15091"/>
    <cellStyle name="Dezimal [0]_Anlagenbuchhaltung" xfId="15092"/>
    <cellStyle name="Dezimal_Anlagenbuchhaltung" xfId="15093"/>
    <cellStyle name="DOLARPONTA" xfId="15094"/>
    <cellStyle name="dollars" xfId="15095"/>
    <cellStyle name="dollars 10" xfId="15096"/>
    <cellStyle name="dollars 11" xfId="15097"/>
    <cellStyle name="dollars 12" xfId="15098"/>
    <cellStyle name="dollars 13" xfId="15099"/>
    <cellStyle name="dollars 14" xfId="15100"/>
    <cellStyle name="dollars 15" xfId="15101"/>
    <cellStyle name="dollars 16" xfId="15102"/>
    <cellStyle name="dollars 17" xfId="15103"/>
    <cellStyle name="dollars 18" xfId="15104"/>
    <cellStyle name="dollars 19" xfId="15105"/>
    <cellStyle name="dollars 2" xfId="15106"/>
    <cellStyle name="dollars 20" xfId="15107"/>
    <cellStyle name="dollars 21" xfId="15108"/>
    <cellStyle name="dollars 22" xfId="15109"/>
    <cellStyle name="dollars 23" xfId="15110"/>
    <cellStyle name="dollars 24" xfId="15111"/>
    <cellStyle name="dollars 25" xfId="15112"/>
    <cellStyle name="dollars 26" xfId="15113"/>
    <cellStyle name="dollars 27" xfId="15114"/>
    <cellStyle name="dollars 28" xfId="15115"/>
    <cellStyle name="dollars 29" xfId="15116"/>
    <cellStyle name="dollars 3" xfId="15117"/>
    <cellStyle name="dollars 30" xfId="15118"/>
    <cellStyle name="dollars 31" xfId="15119"/>
    <cellStyle name="dollars 32" xfId="15120"/>
    <cellStyle name="dollars 33" xfId="15121"/>
    <cellStyle name="dollars 34" xfId="15122"/>
    <cellStyle name="dollars 35" xfId="15123"/>
    <cellStyle name="dollars 36" xfId="15124"/>
    <cellStyle name="dollars 37" xfId="15125"/>
    <cellStyle name="dollars 38" xfId="15126"/>
    <cellStyle name="dollars 39" xfId="15127"/>
    <cellStyle name="dollars 4" xfId="15128"/>
    <cellStyle name="dollars 40" xfId="15129"/>
    <cellStyle name="dollars 41" xfId="15130"/>
    <cellStyle name="dollars 42" xfId="15131"/>
    <cellStyle name="dollars 5" xfId="15132"/>
    <cellStyle name="dollars 6" xfId="15133"/>
    <cellStyle name="dollars 7" xfId="15134"/>
    <cellStyle name="dollars 8" xfId="15135"/>
    <cellStyle name="dollars 9" xfId="15136"/>
    <cellStyle name="Dotted Line" xfId="15137"/>
    <cellStyle name="Dotted Line 2" xfId="15138"/>
    <cellStyle name="Dotted Line 3" xfId="15139"/>
    <cellStyle name="Emphasis 1" xfId="15140"/>
    <cellStyle name="Emphasis 2" xfId="15141"/>
    <cellStyle name="Emphasis 3" xfId="15142"/>
    <cellStyle name="Encabezado 4" xfId="15143"/>
    <cellStyle name="Ênfase1 10" xfId="15144"/>
    <cellStyle name="Ênfase1 2" xfId="318"/>
    <cellStyle name="Ênfase1 2 2" xfId="319"/>
    <cellStyle name="Ênfase1 2 3" xfId="320"/>
    <cellStyle name="Ênfase1 2 4" xfId="321"/>
    <cellStyle name="Ênfase1 2 5" xfId="322"/>
    <cellStyle name="Ênfase1 2 6" xfId="323"/>
    <cellStyle name="Ênfase1 2 7" xfId="324"/>
    <cellStyle name="Ênfase1 2 8" xfId="15145"/>
    <cellStyle name="Ênfase1 3" xfId="325"/>
    <cellStyle name="Ênfase1 4" xfId="326"/>
    <cellStyle name="Ênfase1 4 2" xfId="15146"/>
    <cellStyle name="Ênfase1 4 3" xfId="15147"/>
    <cellStyle name="Ênfase1 4 4" xfId="15148"/>
    <cellStyle name="Ênfase1 4 5" xfId="15149"/>
    <cellStyle name="Ênfase1 4 6" xfId="15150"/>
    <cellStyle name="Ênfase1 5" xfId="327"/>
    <cellStyle name="Ênfase1 6" xfId="15151"/>
    <cellStyle name="Ênfase1 7" xfId="15152"/>
    <cellStyle name="Ênfase1 8" xfId="15153"/>
    <cellStyle name="Ênfase1 9" xfId="15154"/>
    <cellStyle name="Ênfase2 10" xfId="15155"/>
    <cellStyle name="Ênfase2 2" xfId="328"/>
    <cellStyle name="Ênfase2 2 2" xfId="329"/>
    <cellStyle name="Ênfase2 2 3" xfId="330"/>
    <cellStyle name="Ênfase2 2 4" xfId="331"/>
    <cellStyle name="Ênfase2 2 5" xfId="332"/>
    <cellStyle name="Ênfase2 2 6" xfId="333"/>
    <cellStyle name="Ênfase2 2 7" xfId="334"/>
    <cellStyle name="Ênfase2 2 8" xfId="15156"/>
    <cellStyle name="Ênfase2 3" xfId="335"/>
    <cellStyle name="Ênfase2 4" xfId="336"/>
    <cellStyle name="Ênfase2 4 2" xfId="15157"/>
    <cellStyle name="Ênfase2 4 3" xfId="15158"/>
    <cellStyle name="Ênfase2 4 4" xfId="15159"/>
    <cellStyle name="Ênfase2 4 5" xfId="15160"/>
    <cellStyle name="Ênfase2 4 6" xfId="15161"/>
    <cellStyle name="Ênfase2 5" xfId="337"/>
    <cellStyle name="Ênfase2 6" xfId="15162"/>
    <cellStyle name="Ênfase2 7" xfId="15163"/>
    <cellStyle name="Ênfase2 8" xfId="15164"/>
    <cellStyle name="Ênfase2 9" xfId="15165"/>
    <cellStyle name="Ênfase3 10" xfId="15166"/>
    <cellStyle name="Ênfase3 2" xfId="338"/>
    <cellStyle name="Ênfase3 2 2" xfId="339"/>
    <cellStyle name="Ênfase3 2 3" xfId="340"/>
    <cellStyle name="Ênfase3 2 4" xfId="341"/>
    <cellStyle name="Ênfase3 2 5" xfId="342"/>
    <cellStyle name="Ênfase3 2 6" xfId="343"/>
    <cellStyle name="Ênfase3 2 7" xfId="344"/>
    <cellStyle name="Ênfase3 2 8" xfId="15167"/>
    <cellStyle name="Ênfase3 3" xfId="345"/>
    <cellStyle name="Ênfase3 4" xfId="346"/>
    <cellStyle name="Ênfase3 4 2" xfId="15168"/>
    <cellStyle name="Ênfase3 4 3" xfId="15169"/>
    <cellStyle name="Ênfase3 4 4" xfId="15170"/>
    <cellStyle name="Ênfase3 4 5" xfId="15171"/>
    <cellStyle name="Ênfase3 4 6" xfId="15172"/>
    <cellStyle name="Ênfase3 5" xfId="347"/>
    <cellStyle name="Ênfase3 6" xfId="15173"/>
    <cellStyle name="Ênfase3 7" xfId="15174"/>
    <cellStyle name="Ênfase3 8" xfId="15175"/>
    <cellStyle name="Ênfase3 9" xfId="15176"/>
    <cellStyle name="Ênfase4 10" xfId="15177"/>
    <cellStyle name="Ênfase4 2" xfId="348"/>
    <cellStyle name="Ênfase4 2 2" xfId="349"/>
    <cellStyle name="Ênfase4 2 3" xfId="350"/>
    <cellStyle name="Ênfase4 2 4" xfId="351"/>
    <cellStyle name="Ênfase4 2 5" xfId="352"/>
    <cellStyle name="Ênfase4 2 6" xfId="353"/>
    <cellStyle name="Ênfase4 2 7" xfId="354"/>
    <cellStyle name="Ênfase4 2 8" xfId="15178"/>
    <cellStyle name="Ênfase4 3" xfId="355"/>
    <cellStyle name="Ênfase4 4" xfId="356"/>
    <cellStyle name="Ênfase4 4 2" xfId="15179"/>
    <cellStyle name="Ênfase4 4 3" xfId="15180"/>
    <cellStyle name="Ênfase4 4 4" xfId="15181"/>
    <cellStyle name="Ênfase4 4 5" xfId="15182"/>
    <cellStyle name="Ênfase4 4 6" xfId="15183"/>
    <cellStyle name="Ênfase4 5" xfId="357"/>
    <cellStyle name="Ênfase4 6" xfId="15184"/>
    <cellStyle name="Ênfase4 7" xfId="15185"/>
    <cellStyle name="Ênfase4 8" xfId="15186"/>
    <cellStyle name="Ênfase4 9" xfId="15187"/>
    <cellStyle name="Ênfase5 10" xfId="15188"/>
    <cellStyle name="Ênfase5 2" xfId="358"/>
    <cellStyle name="Ênfase5 2 2" xfId="359"/>
    <cellStyle name="Ênfase5 2 3" xfId="360"/>
    <cellStyle name="Ênfase5 2 4" xfId="361"/>
    <cellStyle name="Ênfase5 2 5" xfId="362"/>
    <cellStyle name="Ênfase5 2 6" xfId="363"/>
    <cellStyle name="Ênfase5 2 7" xfId="364"/>
    <cellStyle name="Ênfase5 2 8" xfId="15189"/>
    <cellStyle name="Ênfase5 3" xfId="365"/>
    <cellStyle name="Ênfase5 4" xfId="366"/>
    <cellStyle name="Ênfase5 4 2" xfId="15190"/>
    <cellStyle name="Ênfase5 4 3" xfId="15191"/>
    <cellStyle name="Ênfase5 4 4" xfId="15192"/>
    <cellStyle name="Ênfase5 4 5" xfId="15193"/>
    <cellStyle name="Ênfase5 4 6" xfId="15194"/>
    <cellStyle name="Ênfase5 5" xfId="367"/>
    <cellStyle name="Ênfase5 6" xfId="15195"/>
    <cellStyle name="Ênfase5 7" xfId="15196"/>
    <cellStyle name="Ênfase5 8" xfId="15197"/>
    <cellStyle name="Ênfase5 9" xfId="15198"/>
    <cellStyle name="Ênfase6 10" xfId="15199"/>
    <cellStyle name="Ênfase6 2" xfId="368"/>
    <cellStyle name="Ênfase6 2 2" xfId="369"/>
    <cellStyle name="Ênfase6 2 3" xfId="370"/>
    <cellStyle name="Ênfase6 2 4" xfId="371"/>
    <cellStyle name="Ênfase6 2 5" xfId="372"/>
    <cellStyle name="Ênfase6 2 6" xfId="373"/>
    <cellStyle name="Ênfase6 2 7" xfId="374"/>
    <cellStyle name="Ênfase6 2 8" xfId="15200"/>
    <cellStyle name="Ênfase6 3" xfId="375"/>
    <cellStyle name="Ênfase6 4" xfId="376"/>
    <cellStyle name="Ênfase6 4 2" xfId="15201"/>
    <cellStyle name="Ênfase6 4 3" xfId="15202"/>
    <cellStyle name="Ênfase6 4 4" xfId="15203"/>
    <cellStyle name="Ênfase6 4 5" xfId="15204"/>
    <cellStyle name="Ênfase6 4 6" xfId="15205"/>
    <cellStyle name="Ênfase6 5" xfId="377"/>
    <cellStyle name="Ênfase6 6" xfId="15206"/>
    <cellStyle name="Ênfase6 7" xfId="15207"/>
    <cellStyle name="Ênfase6 8" xfId="15208"/>
    <cellStyle name="Ênfase6 9" xfId="15209"/>
    <cellStyle name="Énfasis1" xfId="15210"/>
    <cellStyle name="Énfasis2" xfId="15211"/>
    <cellStyle name="Énfasis3" xfId="15212"/>
    <cellStyle name="Énfasis4" xfId="15213"/>
    <cellStyle name="Énfasis5" xfId="15214"/>
    <cellStyle name="Énfasis6" xfId="15215"/>
    <cellStyle name="Enter Currency (0)" xfId="15216"/>
    <cellStyle name="Enter Currency (2)" xfId="15217"/>
    <cellStyle name="Enter Units (0)" xfId="15218"/>
    <cellStyle name="Enter Units (1)" xfId="15219"/>
    <cellStyle name="Enter Units (2)" xfId="15220"/>
    <cellStyle name="Entered" xfId="15221"/>
    <cellStyle name="Entrada 10" xfId="15222"/>
    <cellStyle name="Entrada 2" xfId="378"/>
    <cellStyle name="Entrada 2 10" xfId="3079"/>
    <cellStyle name="Entrada 2 10 2" xfId="3080"/>
    <cellStyle name="Entrada 2 11" xfId="3081"/>
    <cellStyle name="Entrada 2 11 2" xfId="3082"/>
    <cellStyle name="Entrada 2 12" xfId="3083"/>
    <cellStyle name="Entrada 2 12 2" xfId="3084"/>
    <cellStyle name="Entrada 2 13" xfId="3085"/>
    <cellStyle name="Entrada 2 13 2" xfId="3086"/>
    <cellStyle name="Entrada 2 14" xfId="3087"/>
    <cellStyle name="Entrada 2 14 2" xfId="3088"/>
    <cellStyle name="Entrada 2 15" xfId="3089"/>
    <cellStyle name="Entrada 2 15 2" xfId="3090"/>
    <cellStyle name="Entrada 2 16" xfId="3091"/>
    <cellStyle name="Entrada 2 16 2" xfId="3092"/>
    <cellStyle name="Entrada 2 17" xfId="3093"/>
    <cellStyle name="Entrada 2 17 2" xfId="3094"/>
    <cellStyle name="Entrada 2 18" xfId="3095"/>
    <cellStyle name="Entrada 2 18 2" xfId="3096"/>
    <cellStyle name="Entrada 2 19" xfId="3097"/>
    <cellStyle name="Entrada 2 19 2" xfId="3098"/>
    <cellStyle name="Entrada 2 2" xfId="379"/>
    <cellStyle name="Entrada 2 2 10" xfId="3099"/>
    <cellStyle name="Entrada 2 2 10 2" xfId="3100"/>
    <cellStyle name="Entrada 2 2 11" xfId="3101"/>
    <cellStyle name="Entrada 2 2 11 2" xfId="3102"/>
    <cellStyle name="Entrada 2 2 12" xfId="3103"/>
    <cellStyle name="Entrada 2 2 12 2" xfId="3104"/>
    <cellStyle name="Entrada 2 2 13" xfId="3105"/>
    <cellStyle name="Entrada 2 2 13 2" xfId="3106"/>
    <cellStyle name="Entrada 2 2 14" xfId="3107"/>
    <cellStyle name="Entrada 2 2 14 2" xfId="3108"/>
    <cellStyle name="Entrada 2 2 15" xfId="3109"/>
    <cellStyle name="Entrada 2 2 15 2" xfId="3110"/>
    <cellStyle name="Entrada 2 2 16" xfId="3111"/>
    <cellStyle name="Entrada 2 2 16 2" xfId="3112"/>
    <cellStyle name="Entrada 2 2 17" xfId="3113"/>
    <cellStyle name="Entrada 2 2 17 2" xfId="3114"/>
    <cellStyle name="Entrada 2 2 18" xfId="3115"/>
    <cellStyle name="Entrada 2 2 18 2" xfId="3116"/>
    <cellStyle name="Entrada 2 2 19" xfId="3117"/>
    <cellStyle name="Entrada 2 2 19 2" xfId="3118"/>
    <cellStyle name="Entrada 2 2 2" xfId="380"/>
    <cellStyle name="Entrada 2 2 2 10" xfId="3119"/>
    <cellStyle name="Entrada 2 2 2 10 2" xfId="3120"/>
    <cellStyle name="Entrada 2 2 2 11" xfId="3121"/>
    <cellStyle name="Entrada 2 2 2 11 2" xfId="3122"/>
    <cellStyle name="Entrada 2 2 2 12" xfId="3123"/>
    <cellStyle name="Entrada 2 2 2 12 2" xfId="3124"/>
    <cellStyle name="Entrada 2 2 2 13" xfId="3125"/>
    <cellStyle name="Entrada 2 2 2 13 2" xfId="3126"/>
    <cellStyle name="Entrada 2 2 2 14" xfId="3127"/>
    <cellStyle name="Entrada 2 2 2 14 2" xfId="3128"/>
    <cellStyle name="Entrada 2 2 2 15" xfId="3129"/>
    <cellStyle name="Entrada 2 2 2 15 2" xfId="3130"/>
    <cellStyle name="Entrada 2 2 2 16" xfId="3131"/>
    <cellStyle name="Entrada 2 2 2 2" xfId="3132"/>
    <cellStyle name="Entrada 2 2 2 2 10" xfId="3133"/>
    <cellStyle name="Entrada 2 2 2 2 10 2" xfId="3134"/>
    <cellStyle name="Entrada 2 2 2 2 11" xfId="3135"/>
    <cellStyle name="Entrada 2 2 2 2 11 2" xfId="3136"/>
    <cellStyle name="Entrada 2 2 2 2 12" xfId="3137"/>
    <cellStyle name="Entrada 2 2 2 2 12 2" xfId="3138"/>
    <cellStyle name="Entrada 2 2 2 2 13" xfId="3139"/>
    <cellStyle name="Entrada 2 2 2 2 13 2" xfId="3140"/>
    <cellStyle name="Entrada 2 2 2 2 14" xfId="3141"/>
    <cellStyle name="Entrada 2 2 2 2 2" xfId="3142"/>
    <cellStyle name="Entrada 2 2 2 2 2 2" xfId="3143"/>
    <cellStyle name="Entrada 2 2 2 2 3" xfId="3144"/>
    <cellStyle name="Entrada 2 2 2 2 3 2" xfId="3145"/>
    <cellStyle name="Entrada 2 2 2 2 4" xfId="3146"/>
    <cellStyle name="Entrada 2 2 2 2 4 2" xfId="3147"/>
    <cellStyle name="Entrada 2 2 2 2 5" xfId="3148"/>
    <cellStyle name="Entrada 2 2 2 2 5 2" xfId="3149"/>
    <cellStyle name="Entrada 2 2 2 2 6" xfId="3150"/>
    <cellStyle name="Entrada 2 2 2 2 6 2" xfId="3151"/>
    <cellStyle name="Entrada 2 2 2 2 7" xfId="3152"/>
    <cellStyle name="Entrada 2 2 2 2 7 2" xfId="3153"/>
    <cellStyle name="Entrada 2 2 2 2 8" xfId="3154"/>
    <cellStyle name="Entrada 2 2 2 2 8 2" xfId="3155"/>
    <cellStyle name="Entrada 2 2 2 2 9" xfId="3156"/>
    <cellStyle name="Entrada 2 2 2 2 9 2" xfId="3157"/>
    <cellStyle name="Entrada 2 2 2 3" xfId="3158"/>
    <cellStyle name="Entrada 2 2 2 3 10" xfId="3159"/>
    <cellStyle name="Entrada 2 2 2 3 10 2" xfId="3160"/>
    <cellStyle name="Entrada 2 2 2 3 11" xfId="3161"/>
    <cellStyle name="Entrada 2 2 2 3 11 2" xfId="3162"/>
    <cellStyle name="Entrada 2 2 2 3 12" xfId="3163"/>
    <cellStyle name="Entrada 2 2 2 3 12 2" xfId="3164"/>
    <cellStyle name="Entrada 2 2 2 3 13" xfId="3165"/>
    <cellStyle name="Entrada 2 2 2 3 13 2" xfId="3166"/>
    <cellStyle name="Entrada 2 2 2 3 14" xfId="3167"/>
    <cellStyle name="Entrada 2 2 2 3 2" xfId="3168"/>
    <cellStyle name="Entrada 2 2 2 3 2 2" xfId="3169"/>
    <cellStyle name="Entrada 2 2 2 3 3" xfId="3170"/>
    <cellStyle name="Entrada 2 2 2 3 3 2" xfId="3171"/>
    <cellStyle name="Entrada 2 2 2 3 4" xfId="3172"/>
    <cellStyle name="Entrada 2 2 2 3 4 2" xfId="3173"/>
    <cellStyle name="Entrada 2 2 2 3 5" xfId="3174"/>
    <cellStyle name="Entrada 2 2 2 3 5 2" xfId="3175"/>
    <cellStyle name="Entrada 2 2 2 3 6" xfId="3176"/>
    <cellStyle name="Entrada 2 2 2 3 6 2" xfId="3177"/>
    <cellStyle name="Entrada 2 2 2 3 7" xfId="3178"/>
    <cellStyle name="Entrada 2 2 2 3 7 2" xfId="3179"/>
    <cellStyle name="Entrada 2 2 2 3 8" xfId="3180"/>
    <cellStyle name="Entrada 2 2 2 3 8 2" xfId="3181"/>
    <cellStyle name="Entrada 2 2 2 3 9" xfId="3182"/>
    <cellStyle name="Entrada 2 2 2 3 9 2" xfId="3183"/>
    <cellStyle name="Entrada 2 2 2 4" xfId="3184"/>
    <cellStyle name="Entrada 2 2 2 4 2" xfId="3185"/>
    <cellStyle name="Entrada 2 2 2 5" xfId="3186"/>
    <cellStyle name="Entrada 2 2 2 5 2" xfId="3187"/>
    <cellStyle name="Entrada 2 2 2 6" xfId="3188"/>
    <cellStyle name="Entrada 2 2 2 6 2" xfId="3189"/>
    <cellStyle name="Entrada 2 2 2 7" xfId="3190"/>
    <cellStyle name="Entrada 2 2 2 7 2" xfId="3191"/>
    <cellStyle name="Entrada 2 2 2 8" xfId="3192"/>
    <cellStyle name="Entrada 2 2 2 8 2" xfId="3193"/>
    <cellStyle name="Entrada 2 2 2 9" xfId="3194"/>
    <cellStyle name="Entrada 2 2 2 9 2" xfId="3195"/>
    <cellStyle name="Entrada 2 2 20" xfId="3196"/>
    <cellStyle name="Entrada 2 2 3" xfId="381"/>
    <cellStyle name="Entrada 2 2 3 10" xfId="3197"/>
    <cellStyle name="Entrada 2 2 3 10 2" xfId="3198"/>
    <cellStyle name="Entrada 2 2 3 11" xfId="3199"/>
    <cellStyle name="Entrada 2 2 3 11 2" xfId="3200"/>
    <cellStyle name="Entrada 2 2 3 12" xfId="3201"/>
    <cellStyle name="Entrada 2 2 3 12 2" xfId="3202"/>
    <cellStyle name="Entrada 2 2 3 13" xfId="3203"/>
    <cellStyle name="Entrada 2 2 3 13 2" xfId="3204"/>
    <cellStyle name="Entrada 2 2 3 14" xfId="3205"/>
    <cellStyle name="Entrada 2 2 3 14 2" xfId="3206"/>
    <cellStyle name="Entrada 2 2 3 15" xfId="3207"/>
    <cellStyle name="Entrada 2 2 3 15 2" xfId="3208"/>
    <cellStyle name="Entrada 2 2 3 16" xfId="3209"/>
    <cellStyle name="Entrada 2 2 3 2" xfId="3210"/>
    <cellStyle name="Entrada 2 2 3 2 10" xfId="3211"/>
    <cellStyle name="Entrada 2 2 3 2 10 2" xfId="3212"/>
    <cellStyle name="Entrada 2 2 3 2 11" xfId="3213"/>
    <cellStyle name="Entrada 2 2 3 2 11 2" xfId="3214"/>
    <cellStyle name="Entrada 2 2 3 2 12" xfId="3215"/>
    <cellStyle name="Entrada 2 2 3 2 12 2" xfId="3216"/>
    <cellStyle name="Entrada 2 2 3 2 13" xfId="3217"/>
    <cellStyle name="Entrada 2 2 3 2 13 2" xfId="3218"/>
    <cellStyle name="Entrada 2 2 3 2 14" xfId="3219"/>
    <cellStyle name="Entrada 2 2 3 2 2" xfId="3220"/>
    <cellStyle name="Entrada 2 2 3 2 2 2" xfId="3221"/>
    <cellStyle name="Entrada 2 2 3 2 3" xfId="3222"/>
    <cellStyle name="Entrada 2 2 3 2 3 2" xfId="3223"/>
    <cellStyle name="Entrada 2 2 3 2 4" xfId="3224"/>
    <cellStyle name="Entrada 2 2 3 2 4 2" xfId="3225"/>
    <cellStyle name="Entrada 2 2 3 2 5" xfId="3226"/>
    <cellStyle name="Entrada 2 2 3 2 5 2" xfId="3227"/>
    <cellStyle name="Entrada 2 2 3 2 6" xfId="3228"/>
    <cellStyle name="Entrada 2 2 3 2 6 2" xfId="3229"/>
    <cellStyle name="Entrada 2 2 3 2 7" xfId="3230"/>
    <cellStyle name="Entrada 2 2 3 2 7 2" xfId="3231"/>
    <cellStyle name="Entrada 2 2 3 2 8" xfId="3232"/>
    <cellStyle name="Entrada 2 2 3 2 8 2" xfId="3233"/>
    <cellStyle name="Entrada 2 2 3 2 9" xfId="3234"/>
    <cellStyle name="Entrada 2 2 3 2 9 2" xfId="3235"/>
    <cellStyle name="Entrada 2 2 3 3" xfId="3236"/>
    <cellStyle name="Entrada 2 2 3 3 10" xfId="3237"/>
    <cellStyle name="Entrada 2 2 3 3 10 2" xfId="3238"/>
    <cellStyle name="Entrada 2 2 3 3 11" xfId="3239"/>
    <cellStyle name="Entrada 2 2 3 3 11 2" xfId="3240"/>
    <cellStyle name="Entrada 2 2 3 3 12" xfId="3241"/>
    <cellStyle name="Entrada 2 2 3 3 12 2" xfId="3242"/>
    <cellStyle name="Entrada 2 2 3 3 13" xfId="3243"/>
    <cellStyle name="Entrada 2 2 3 3 13 2" xfId="3244"/>
    <cellStyle name="Entrada 2 2 3 3 14" xfId="3245"/>
    <cellStyle name="Entrada 2 2 3 3 2" xfId="3246"/>
    <cellStyle name="Entrada 2 2 3 3 2 2" xfId="3247"/>
    <cellStyle name="Entrada 2 2 3 3 3" xfId="3248"/>
    <cellStyle name="Entrada 2 2 3 3 3 2" xfId="3249"/>
    <cellStyle name="Entrada 2 2 3 3 4" xfId="3250"/>
    <cellStyle name="Entrada 2 2 3 3 4 2" xfId="3251"/>
    <cellStyle name="Entrada 2 2 3 3 5" xfId="3252"/>
    <cellStyle name="Entrada 2 2 3 3 5 2" xfId="3253"/>
    <cellStyle name="Entrada 2 2 3 3 6" xfId="3254"/>
    <cellStyle name="Entrada 2 2 3 3 6 2" xfId="3255"/>
    <cellStyle name="Entrada 2 2 3 3 7" xfId="3256"/>
    <cellStyle name="Entrada 2 2 3 3 7 2" xfId="3257"/>
    <cellStyle name="Entrada 2 2 3 3 8" xfId="3258"/>
    <cellStyle name="Entrada 2 2 3 3 8 2" xfId="3259"/>
    <cellStyle name="Entrada 2 2 3 3 9" xfId="3260"/>
    <cellStyle name="Entrada 2 2 3 3 9 2" xfId="3261"/>
    <cellStyle name="Entrada 2 2 3 4" xfId="3262"/>
    <cellStyle name="Entrada 2 2 3 4 2" xfId="3263"/>
    <cellStyle name="Entrada 2 2 3 5" xfId="3264"/>
    <cellStyle name="Entrada 2 2 3 5 2" xfId="3265"/>
    <cellStyle name="Entrada 2 2 3 6" xfId="3266"/>
    <cellStyle name="Entrada 2 2 3 6 2" xfId="3267"/>
    <cellStyle name="Entrada 2 2 3 7" xfId="3268"/>
    <cellStyle name="Entrada 2 2 3 7 2" xfId="3269"/>
    <cellStyle name="Entrada 2 2 3 8" xfId="3270"/>
    <cellStyle name="Entrada 2 2 3 8 2" xfId="3271"/>
    <cellStyle name="Entrada 2 2 3 9" xfId="3272"/>
    <cellStyle name="Entrada 2 2 3 9 2" xfId="3273"/>
    <cellStyle name="Entrada 2 2 4" xfId="382"/>
    <cellStyle name="Entrada 2 2 4 10" xfId="3274"/>
    <cellStyle name="Entrada 2 2 4 10 2" xfId="3275"/>
    <cellStyle name="Entrada 2 2 4 11" xfId="3276"/>
    <cellStyle name="Entrada 2 2 4 11 2" xfId="3277"/>
    <cellStyle name="Entrada 2 2 4 12" xfId="3278"/>
    <cellStyle name="Entrada 2 2 4 12 2" xfId="3279"/>
    <cellStyle name="Entrada 2 2 4 13" xfId="3280"/>
    <cellStyle name="Entrada 2 2 4 13 2" xfId="3281"/>
    <cellStyle name="Entrada 2 2 4 14" xfId="3282"/>
    <cellStyle name="Entrada 2 2 4 14 2" xfId="3283"/>
    <cellStyle name="Entrada 2 2 4 15" xfId="3284"/>
    <cellStyle name="Entrada 2 2 4 15 2" xfId="3285"/>
    <cellStyle name="Entrada 2 2 4 16" xfId="3286"/>
    <cellStyle name="Entrada 2 2 4 2" xfId="3287"/>
    <cellStyle name="Entrada 2 2 4 2 10" xfId="3288"/>
    <cellStyle name="Entrada 2 2 4 2 10 2" xfId="3289"/>
    <cellStyle name="Entrada 2 2 4 2 11" xfId="3290"/>
    <cellStyle name="Entrada 2 2 4 2 11 2" xfId="3291"/>
    <cellStyle name="Entrada 2 2 4 2 12" xfId="3292"/>
    <cellStyle name="Entrada 2 2 4 2 12 2" xfId="3293"/>
    <cellStyle name="Entrada 2 2 4 2 13" xfId="3294"/>
    <cellStyle name="Entrada 2 2 4 2 13 2" xfId="3295"/>
    <cellStyle name="Entrada 2 2 4 2 14" xfId="3296"/>
    <cellStyle name="Entrada 2 2 4 2 2" xfId="3297"/>
    <cellStyle name="Entrada 2 2 4 2 2 2" xfId="3298"/>
    <cellStyle name="Entrada 2 2 4 2 3" xfId="3299"/>
    <cellStyle name="Entrada 2 2 4 2 3 2" xfId="3300"/>
    <cellStyle name="Entrada 2 2 4 2 4" xfId="3301"/>
    <cellStyle name="Entrada 2 2 4 2 4 2" xfId="3302"/>
    <cellStyle name="Entrada 2 2 4 2 5" xfId="3303"/>
    <cellStyle name="Entrada 2 2 4 2 5 2" xfId="3304"/>
    <cellStyle name="Entrada 2 2 4 2 6" xfId="3305"/>
    <cellStyle name="Entrada 2 2 4 2 6 2" xfId="3306"/>
    <cellStyle name="Entrada 2 2 4 2 7" xfId="3307"/>
    <cellStyle name="Entrada 2 2 4 2 7 2" xfId="3308"/>
    <cellStyle name="Entrada 2 2 4 2 8" xfId="3309"/>
    <cellStyle name="Entrada 2 2 4 2 8 2" xfId="3310"/>
    <cellStyle name="Entrada 2 2 4 2 9" xfId="3311"/>
    <cellStyle name="Entrada 2 2 4 2 9 2" xfId="3312"/>
    <cellStyle name="Entrada 2 2 4 3" xfId="3313"/>
    <cellStyle name="Entrada 2 2 4 3 10" xfId="3314"/>
    <cellStyle name="Entrada 2 2 4 3 10 2" xfId="3315"/>
    <cellStyle name="Entrada 2 2 4 3 11" xfId="3316"/>
    <cellStyle name="Entrada 2 2 4 3 11 2" xfId="3317"/>
    <cellStyle name="Entrada 2 2 4 3 12" xfId="3318"/>
    <cellStyle name="Entrada 2 2 4 3 12 2" xfId="3319"/>
    <cellStyle name="Entrada 2 2 4 3 13" xfId="3320"/>
    <cellStyle name="Entrada 2 2 4 3 13 2" xfId="3321"/>
    <cellStyle name="Entrada 2 2 4 3 14" xfId="3322"/>
    <cellStyle name="Entrada 2 2 4 3 2" xfId="3323"/>
    <cellStyle name="Entrada 2 2 4 3 2 2" xfId="3324"/>
    <cellStyle name="Entrada 2 2 4 3 3" xfId="3325"/>
    <cellStyle name="Entrada 2 2 4 3 3 2" xfId="3326"/>
    <cellStyle name="Entrada 2 2 4 3 4" xfId="3327"/>
    <cellStyle name="Entrada 2 2 4 3 4 2" xfId="3328"/>
    <cellStyle name="Entrada 2 2 4 3 5" xfId="3329"/>
    <cellStyle name="Entrada 2 2 4 3 5 2" xfId="3330"/>
    <cellStyle name="Entrada 2 2 4 3 6" xfId="3331"/>
    <cellStyle name="Entrada 2 2 4 3 6 2" xfId="3332"/>
    <cellStyle name="Entrada 2 2 4 3 7" xfId="3333"/>
    <cellStyle name="Entrada 2 2 4 3 7 2" xfId="3334"/>
    <cellStyle name="Entrada 2 2 4 3 8" xfId="3335"/>
    <cellStyle name="Entrada 2 2 4 3 8 2" xfId="3336"/>
    <cellStyle name="Entrada 2 2 4 3 9" xfId="3337"/>
    <cellStyle name="Entrada 2 2 4 3 9 2" xfId="3338"/>
    <cellStyle name="Entrada 2 2 4 4" xfId="3339"/>
    <cellStyle name="Entrada 2 2 4 4 2" xfId="3340"/>
    <cellStyle name="Entrada 2 2 4 5" xfId="3341"/>
    <cellStyle name="Entrada 2 2 4 5 2" xfId="3342"/>
    <cellStyle name="Entrada 2 2 4 6" xfId="3343"/>
    <cellStyle name="Entrada 2 2 4 6 2" xfId="3344"/>
    <cellStyle name="Entrada 2 2 4 7" xfId="3345"/>
    <cellStyle name="Entrada 2 2 4 7 2" xfId="3346"/>
    <cellStyle name="Entrada 2 2 4 8" xfId="3347"/>
    <cellStyle name="Entrada 2 2 4 8 2" xfId="3348"/>
    <cellStyle name="Entrada 2 2 4 9" xfId="3349"/>
    <cellStyle name="Entrada 2 2 4 9 2" xfId="3350"/>
    <cellStyle name="Entrada 2 2 5" xfId="383"/>
    <cellStyle name="Entrada 2 2 5 10" xfId="3351"/>
    <cellStyle name="Entrada 2 2 5 10 2" xfId="3352"/>
    <cellStyle name="Entrada 2 2 5 11" xfId="3353"/>
    <cellStyle name="Entrada 2 2 5 11 2" xfId="3354"/>
    <cellStyle name="Entrada 2 2 5 12" xfId="3355"/>
    <cellStyle name="Entrada 2 2 5 12 2" xfId="3356"/>
    <cellStyle name="Entrada 2 2 5 13" xfId="3357"/>
    <cellStyle name="Entrada 2 2 5 13 2" xfId="3358"/>
    <cellStyle name="Entrada 2 2 5 14" xfId="3359"/>
    <cellStyle name="Entrada 2 2 5 14 2" xfId="3360"/>
    <cellStyle name="Entrada 2 2 5 15" xfId="3361"/>
    <cellStyle name="Entrada 2 2 5 15 2" xfId="3362"/>
    <cellStyle name="Entrada 2 2 5 16" xfId="3363"/>
    <cellStyle name="Entrada 2 2 5 2" xfId="3364"/>
    <cellStyle name="Entrada 2 2 5 2 10" xfId="3365"/>
    <cellStyle name="Entrada 2 2 5 2 10 2" xfId="3366"/>
    <cellStyle name="Entrada 2 2 5 2 11" xfId="3367"/>
    <cellStyle name="Entrada 2 2 5 2 11 2" xfId="3368"/>
    <cellStyle name="Entrada 2 2 5 2 12" xfId="3369"/>
    <cellStyle name="Entrada 2 2 5 2 12 2" xfId="3370"/>
    <cellStyle name="Entrada 2 2 5 2 13" xfId="3371"/>
    <cellStyle name="Entrada 2 2 5 2 13 2" xfId="3372"/>
    <cellStyle name="Entrada 2 2 5 2 14" xfId="3373"/>
    <cellStyle name="Entrada 2 2 5 2 2" xfId="3374"/>
    <cellStyle name="Entrada 2 2 5 2 2 2" xfId="3375"/>
    <cellStyle name="Entrada 2 2 5 2 3" xfId="3376"/>
    <cellStyle name="Entrada 2 2 5 2 3 2" xfId="3377"/>
    <cellStyle name="Entrada 2 2 5 2 4" xfId="3378"/>
    <cellStyle name="Entrada 2 2 5 2 4 2" xfId="3379"/>
    <cellStyle name="Entrada 2 2 5 2 5" xfId="3380"/>
    <cellStyle name="Entrada 2 2 5 2 5 2" xfId="3381"/>
    <cellStyle name="Entrada 2 2 5 2 6" xfId="3382"/>
    <cellStyle name="Entrada 2 2 5 2 6 2" xfId="3383"/>
    <cellStyle name="Entrada 2 2 5 2 7" xfId="3384"/>
    <cellStyle name="Entrada 2 2 5 2 7 2" xfId="3385"/>
    <cellStyle name="Entrada 2 2 5 2 8" xfId="3386"/>
    <cellStyle name="Entrada 2 2 5 2 8 2" xfId="3387"/>
    <cellStyle name="Entrada 2 2 5 2 9" xfId="3388"/>
    <cellStyle name="Entrada 2 2 5 2 9 2" xfId="3389"/>
    <cellStyle name="Entrada 2 2 5 3" xfId="3390"/>
    <cellStyle name="Entrada 2 2 5 3 10" xfId="3391"/>
    <cellStyle name="Entrada 2 2 5 3 10 2" xfId="3392"/>
    <cellStyle name="Entrada 2 2 5 3 11" xfId="3393"/>
    <cellStyle name="Entrada 2 2 5 3 11 2" xfId="3394"/>
    <cellStyle name="Entrada 2 2 5 3 12" xfId="3395"/>
    <cellStyle name="Entrada 2 2 5 3 12 2" xfId="3396"/>
    <cellStyle name="Entrada 2 2 5 3 13" xfId="3397"/>
    <cellStyle name="Entrada 2 2 5 3 13 2" xfId="3398"/>
    <cellStyle name="Entrada 2 2 5 3 14" xfId="3399"/>
    <cellStyle name="Entrada 2 2 5 3 2" xfId="3400"/>
    <cellStyle name="Entrada 2 2 5 3 2 2" xfId="3401"/>
    <cellStyle name="Entrada 2 2 5 3 3" xfId="3402"/>
    <cellStyle name="Entrada 2 2 5 3 3 2" xfId="3403"/>
    <cellStyle name="Entrada 2 2 5 3 4" xfId="3404"/>
    <cellStyle name="Entrada 2 2 5 3 4 2" xfId="3405"/>
    <cellStyle name="Entrada 2 2 5 3 5" xfId="3406"/>
    <cellStyle name="Entrada 2 2 5 3 5 2" xfId="3407"/>
    <cellStyle name="Entrada 2 2 5 3 6" xfId="3408"/>
    <cellStyle name="Entrada 2 2 5 3 6 2" xfId="3409"/>
    <cellStyle name="Entrada 2 2 5 3 7" xfId="3410"/>
    <cellStyle name="Entrada 2 2 5 3 7 2" xfId="3411"/>
    <cellStyle name="Entrada 2 2 5 3 8" xfId="3412"/>
    <cellStyle name="Entrada 2 2 5 3 8 2" xfId="3413"/>
    <cellStyle name="Entrada 2 2 5 3 9" xfId="3414"/>
    <cellStyle name="Entrada 2 2 5 3 9 2" xfId="3415"/>
    <cellStyle name="Entrada 2 2 5 4" xfId="3416"/>
    <cellStyle name="Entrada 2 2 5 4 2" xfId="3417"/>
    <cellStyle name="Entrada 2 2 5 5" xfId="3418"/>
    <cellStyle name="Entrada 2 2 5 5 2" xfId="3419"/>
    <cellStyle name="Entrada 2 2 5 6" xfId="3420"/>
    <cellStyle name="Entrada 2 2 5 6 2" xfId="3421"/>
    <cellStyle name="Entrada 2 2 5 7" xfId="3422"/>
    <cellStyle name="Entrada 2 2 5 7 2" xfId="3423"/>
    <cellStyle name="Entrada 2 2 5 8" xfId="3424"/>
    <cellStyle name="Entrada 2 2 5 8 2" xfId="3425"/>
    <cellStyle name="Entrada 2 2 5 9" xfId="3426"/>
    <cellStyle name="Entrada 2 2 5 9 2" xfId="3427"/>
    <cellStyle name="Entrada 2 2 6" xfId="3428"/>
    <cellStyle name="Entrada 2 2 6 10" xfId="3429"/>
    <cellStyle name="Entrada 2 2 6 10 2" xfId="3430"/>
    <cellStyle name="Entrada 2 2 6 11" xfId="3431"/>
    <cellStyle name="Entrada 2 2 6 11 2" xfId="3432"/>
    <cellStyle name="Entrada 2 2 6 12" xfId="3433"/>
    <cellStyle name="Entrada 2 2 6 12 2" xfId="3434"/>
    <cellStyle name="Entrada 2 2 6 13" xfId="3435"/>
    <cellStyle name="Entrada 2 2 6 13 2" xfId="3436"/>
    <cellStyle name="Entrada 2 2 6 14" xfId="3437"/>
    <cellStyle name="Entrada 2 2 6 2" xfId="3438"/>
    <cellStyle name="Entrada 2 2 6 2 2" xfId="3439"/>
    <cellStyle name="Entrada 2 2 6 3" xfId="3440"/>
    <cellStyle name="Entrada 2 2 6 3 2" xfId="3441"/>
    <cellStyle name="Entrada 2 2 6 4" xfId="3442"/>
    <cellStyle name="Entrada 2 2 6 4 2" xfId="3443"/>
    <cellStyle name="Entrada 2 2 6 5" xfId="3444"/>
    <cellStyle name="Entrada 2 2 6 5 2" xfId="3445"/>
    <cellStyle name="Entrada 2 2 6 6" xfId="3446"/>
    <cellStyle name="Entrada 2 2 6 6 2" xfId="3447"/>
    <cellStyle name="Entrada 2 2 6 7" xfId="3448"/>
    <cellStyle name="Entrada 2 2 6 7 2" xfId="3449"/>
    <cellStyle name="Entrada 2 2 6 8" xfId="3450"/>
    <cellStyle name="Entrada 2 2 6 8 2" xfId="3451"/>
    <cellStyle name="Entrada 2 2 6 9" xfId="3452"/>
    <cellStyle name="Entrada 2 2 6 9 2" xfId="3453"/>
    <cellStyle name="Entrada 2 2 7" xfId="3454"/>
    <cellStyle name="Entrada 2 2 7 10" xfId="3455"/>
    <cellStyle name="Entrada 2 2 7 10 2" xfId="3456"/>
    <cellStyle name="Entrada 2 2 7 11" xfId="3457"/>
    <cellStyle name="Entrada 2 2 7 11 2" xfId="3458"/>
    <cellStyle name="Entrada 2 2 7 12" xfId="3459"/>
    <cellStyle name="Entrada 2 2 7 12 2" xfId="3460"/>
    <cellStyle name="Entrada 2 2 7 13" xfId="3461"/>
    <cellStyle name="Entrada 2 2 7 13 2" xfId="3462"/>
    <cellStyle name="Entrada 2 2 7 14" xfId="3463"/>
    <cellStyle name="Entrada 2 2 7 2" xfId="3464"/>
    <cellStyle name="Entrada 2 2 7 2 2" xfId="3465"/>
    <cellStyle name="Entrada 2 2 7 3" xfId="3466"/>
    <cellStyle name="Entrada 2 2 7 3 2" xfId="3467"/>
    <cellStyle name="Entrada 2 2 7 4" xfId="3468"/>
    <cellStyle name="Entrada 2 2 7 4 2" xfId="3469"/>
    <cellStyle name="Entrada 2 2 7 5" xfId="3470"/>
    <cellStyle name="Entrada 2 2 7 5 2" xfId="3471"/>
    <cellStyle name="Entrada 2 2 7 6" xfId="3472"/>
    <cellStyle name="Entrada 2 2 7 6 2" xfId="3473"/>
    <cellStyle name="Entrada 2 2 7 7" xfId="3474"/>
    <cellStyle name="Entrada 2 2 7 7 2" xfId="3475"/>
    <cellStyle name="Entrada 2 2 7 8" xfId="3476"/>
    <cellStyle name="Entrada 2 2 7 8 2" xfId="3477"/>
    <cellStyle name="Entrada 2 2 7 9" xfId="3478"/>
    <cellStyle name="Entrada 2 2 7 9 2" xfId="3479"/>
    <cellStyle name="Entrada 2 2 8" xfId="3480"/>
    <cellStyle name="Entrada 2 2 8 2" xfId="3481"/>
    <cellStyle name="Entrada 2 2 9" xfId="3482"/>
    <cellStyle name="Entrada 2 2 9 2" xfId="3483"/>
    <cellStyle name="Entrada 2 20" xfId="3484"/>
    <cellStyle name="Entrada 2 20 2" xfId="3485"/>
    <cellStyle name="Entrada 2 21" xfId="3486"/>
    <cellStyle name="Entrada 2 21 2" xfId="3487"/>
    <cellStyle name="Entrada 2 22" xfId="3488"/>
    <cellStyle name="Entrada 2 3" xfId="384"/>
    <cellStyle name="Entrada 2 3 10" xfId="3489"/>
    <cellStyle name="Entrada 2 3 10 2" xfId="3490"/>
    <cellStyle name="Entrada 2 3 11" xfId="3491"/>
    <cellStyle name="Entrada 2 3 11 2" xfId="3492"/>
    <cellStyle name="Entrada 2 3 12" xfId="3493"/>
    <cellStyle name="Entrada 2 3 12 2" xfId="3494"/>
    <cellStyle name="Entrada 2 3 13" xfId="3495"/>
    <cellStyle name="Entrada 2 3 13 2" xfId="3496"/>
    <cellStyle name="Entrada 2 3 14" xfId="3497"/>
    <cellStyle name="Entrada 2 3 14 2" xfId="3498"/>
    <cellStyle name="Entrada 2 3 15" xfId="3499"/>
    <cellStyle name="Entrada 2 3 15 2" xfId="3500"/>
    <cellStyle name="Entrada 2 3 16" xfId="3501"/>
    <cellStyle name="Entrada 2 3 16 2" xfId="3502"/>
    <cellStyle name="Entrada 2 3 17" xfId="3503"/>
    <cellStyle name="Entrada 2 3 17 2" xfId="3504"/>
    <cellStyle name="Entrada 2 3 18" xfId="3505"/>
    <cellStyle name="Entrada 2 3 18 2" xfId="3506"/>
    <cellStyle name="Entrada 2 3 19" xfId="3507"/>
    <cellStyle name="Entrada 2 3 19 2" xfId="3508"/>
    <cellStyle name="Entrada 2 3 2" xfId="385"/>
    <cellStyle name="Entrada 2 3 2 10" xfId="3509"/>
    <cellStyle name="Entrada 2 3 2 10 2" xfId="3510"/>
    <cellStyle name="Entrada 2 3 2 11" xfId="3511"/>
    <cellStyle name="Entrada 2 3 2 11 2" xfId="3512"/>
    <cellStyle name="Entrada 2 3 2 12" xfId="3513"/>
    <cellStyle name="Entrada 2 3 2 12 2" xfId="3514"/>
    <cellStyle name="Entrada 2 3 2 13" xfId="3515"/>
    <cellStyle name="Entrada 2 3 2 13 2" xfId="3516"/>
    <cellStyle name="Entrada 2 3 2 14" xfId="3517"/>
    <cellStyle name="Entrada 2 3 2 14 2" xfId="3518"/>
    <cellStyle name="Entrada 2 3 2 15" xfId="3519"/>
    <cellStyle name="Entrada 2 3 2 15 2" xfId="3520"/>
    <cellStyle name="Entrada 2 3 2 16" xfId="3521"/>
    <cellStyle name="Entrada 2 3 2 2" xfId="3522"/>
    <cellStyle name="Entrada 2 3 2 2 10" xfId="3523"/>
    <cellStyle name="Entrada 2 3 2 2 10 2" xfId="3524"/>
    <cellStyle name="Entrada 2 3 2 2 11" xfId="3525"/>
    <cellStyle name="Entrada 2 3 2 2 11 2" xfId="3526"/>
    <cellStyle name="Entrada 2 3 2 2 12" xfId="3527"/>
    <cellStyle name="Entrada 2 3 2 2 12 2" xfId="3528"/>
    <cellStyle name="Entrada 2 3 2 2 13" xfId="3529"/>
    <cellStyle name="Entrada 2 3 2 2 13 2" xfId="3530"/>
    <cellStyle name="Entrada 2 3 2 2 14" xfId="3531"/>
    <cellStyle name="Entrada 2 3 2 2 2" xfId="3532"/>
    <cellStyle name="Entrada 2 3 2 2 2 2" xfId="3533"/>
    <cellStyle name="Entrada 2 3 2 2 3" xfId="3534"/>
    <cellStyle name="Entrada 2 3 2 2 3 2" xfId="3535"/>
    <cellStyle name="Entrada 2 3 2 2 4" xfId="3536"/>
    <cellStyle name="Entrada 2 3 2 2 4 2" xfId="3537"/>
    <cellStyle name="Entrada 2 3 2 2 5" xfId="3538"/>
    <cellStyle name="Entrada 2 3 2 2 5 2" xfId="3539"/>
    <cellStyle name="Entrada 2 3 2 2 6" xfId="3540"/>
    <cellStyle name="Entrada 2 3 2 2 6 2" xfId="3541"/>
    <cellStyle name="Entrada 2 3 2 2 7" xfId="3542"/>
    <cellStyle name="Entrada 2 3 2 2 7 2" xfId="3543"/>
    <cellStyle name="Entrada 2 3 2 2 8" xfId="3544"/>
    <cellStyle name="Entrada 2 3 2 2 8 2" xfId="3545"/>
    <cellStyle name="Entrada 2 3 2 2 9" xfId="3546"/>
    <cellStyle name="Entrada 2 3 2 2 9 2" xfId="3547"/>
    <cellStyle name="Entrada 2 3 2 3" xfId="3548"/>
    <cellStyle name="Entrada 2 3 2 3 10" xfId="3549"/>
    <cellStyle name="Entrada 2 3 2 3 10 2" xfId="3550"/>
    <cellStyle name="Entrada 2 3 2 3 11" xfId="3551"/>
    <cellStyle name="Entrada 2 3 2 3 11 2" xfId="3552"/>
    <cellStyle name="Entrada 2 3 2 3 12" xfId="3553"/>
    <cellStyle name="Entrada 2 3 2 3 12 2" xfId="3554"/>
    <cellStyle name="Entrada 2 3 2 3 13" xfId="3555"/>
    <cellStyle name="Entrada 2 3 2 3 13 2" xfId="3556"/>
    <cellStyle name="Entrada 2 3 2 3 14" xfId="3557"/>
    <cellStyle name="Entrada 2 3 2 3 2" xfId="3558"/>
    <cellStyle name="Entrada 2 3 2 3 2 2" xfId="3559"/>
    <cellStyle name="Entrada 2 3 2 3 3" xfId="3560"/>
    <cellStyle name="Entrada 2 3 2 3 3 2" xfId="3561"/>
    <cellStyle name="Entrada 2 3 2 3 4" xfId="3562"/>
    <cellStyle name="Entrada 2 3 2 3 4 2" xfId="3563"/>
    <cellStyle name="Entrada 2 3 2 3 5" xfId="3564"/>
    <cellStyle name="Entrada 2 3 2 3 5 2" xfId="3565"/>
    <cellStyle name="Entrada 2 3 2 3 6" xfId="3566"/>
    <cellStyle name="Entrada 2 3 2 3 6 2" xfId="3567"/>
    <cellStyle name="Entrada 2 3 2 3 7" xfId="3568"/>
    <cellStyle name="Entrada 2 3 2 3 7 2" xfId="3569"/>
    <cellStyle name="Entrada 2 3 2 3 8" xfId="3570"/>
    <cellStyle name="Entrada 2 3 2 3 8 2" xfId="3571"/>
    <cellStyle name="Entrada 2 3 2 3 9" xfId="3572"/>
    <cellStyle name="Entrada 2 3 2 3 9 2" xfId="3573"/>
    <cellStyle name="Entrada 2 3 2 4" xfId="3574"/>
    <cellStyle name="Entrada 2 3 2 4 2" xfId="3575"/>
    <cellStyle name="Entrada 2 3 2 5" xfId="3576"/>
    <cellStyle name="Entrada 2 3 2 5 2" xfId="3577"/>
    <cellStyle name="Entrada 2 3 2 6" xfId="3578"/>
    <cellStyle name="Entrada 2 3 2 6 2" xfId="3579"/>
    <cellStyle name="Entrada 2 3 2 7" xfId="3580"/>
    <cellStyle name="Entrada 2 3 2 7 2" xfId="3581"/>
    <cellStyle name="Entrada 2 3 2 8" xfId="3582"/>
    <cellStyle name="Entrada 2 3 2 8 2" xfId="3583"/>
    <cellStyle name="Entrada 2 3 2 9" xfId="3584"/>
    <cellStyle name="Entrada 2 3 2 9 2" xfId="3585"/>
    <cellStyle name="Entrada 2 3 20" xfId="3586"/>
    <cellStyle name="Entrada 2 3 3" xfId="386"/>
    <cellStyle name="Entrada 2 3 3 10" xfId="3587"/>
    <cellStyle name="Entrada 2 3 3 10 2" xfId="3588"/>
    <cellStyle name="Entrada 2 3 3 11" xfId="3589"/>
    <cellStyle name="Entrada 2 3 3 11 2" xfId="3590"/>
    <cellStyle name="Entrada 2 3 3 12" xfId="3591"/>
    <cellStyle name="Entrada 2 3 3 12 2" xfId="3592"/>
    <cellStyle name="Entrada 2 3 3 13" xfId="3593"/>
    <cellStyle name="Entrada 2 3 3 13 2" xfId="3594"/>
    <cellStyle name="Entrada 2 3 3 14" xfId="3595"/>
    <cellStyle name="Entrada 2 3 3 14 2" xfId="3596"/>
    <cellStyle name="Entrada 2 3 3 15" xfId="3597"/>
    <cellStyle name="Entrada 2 3 3 15 2" xfId="3598"/>
    <cellStyle name="Entrada 2 3 3 16" xfId="3599"/>
    <cellStyle name="Entrada 2 3 3 2" xfId="3600"/>
    <cellStyle name="Entrada 2 3 3 2 10" xfId="3601"/>
    <cellStyle name="Entrada 2 3 3 2 10 2" xfId="3602"/>
    <cellStyle name="Entrada 2 3 3 2 11" xfId="3603"/>
    <cellStyle name="Entrada 2 3 3 2 11 2" xfId="3604"/>
    <cellStyle name="Entrada 2 3 3 2 12" xfId="3605"/>
    <cellStyle name="Entrada 2 3 3 2 12 2" xfId="3606"/>
    <cellStyle name="Entrada 2 3 3 2 13" xfId="3607"/>
    <cellStyle name="Entrada 2 3 3 2 13 2" xfId="3608"/>
    <cellStyle name="Entrada 2 3 3 2 14" xfId="3609"/>
    <cellStyle name="Entrada 2 3 3 2 2" xfId="3610"/>
    <cellStyle name="Entrada 2 3 3 2 2 2" xfId="3611"/>
    <cellStyle name="Entrada 2 3 3 2 3" xfId="3612"/>
    <cellStyle name="Entrada 2 3 3 2 3 2" xfId="3613"/>
    <cellStyle name="Entrada 2 3 3 2 4" xfId="3614"/>
    <cellStyle name="Entrada 2 3 3 2 4 2" xfId="3615"/>
    <cellStyle name="Entrada 2 3 3 2 5" xfId="3616"/>
    <cellStyle name="Entrada 2 3 3 2 5 2" xfId="3617"/>
    <cellStyle name="Entrada 2 3 3 2 6" xfId="3618"/>
    <cellStyle name="Entrada 2 3 3 2 6 2" xfId="3619"/>
    <cellStyle name="Entrada 2 3 3 2 7" xfId="3620"/>
    <cellStyle name="Entrada 2 3 3 2 7 2" xfId="3621"/>
    <cellStyle name="Entrada 2 3 3 2 8" xfId="3622"/>
    <cellStyle name="Entrada 2 3 3 2 8 2" xfId="3623"/>
    <cellStyle name="Entrada 2 3 3 2 9" xfId="3624"/>
    <cellStyle name="Entrada 2 3 3 2 9 2" xfId="3625"/>
    <cellStyle name="Entrada 2 3 3 3" xfId="3626"/>
    <cellStyle name="Entrada 2 3 3 3 10" xfId="3627"/>
    <cellStyle name="Entrada 2 3 3 3 10 2" xfId="3628"/>
    <cellStyle name="Entrada 2 3 3 3 11" xfId="3629"/>
    <cellStyle name="Entrada 2 3 3 3 11 2" xfId="3630"/>
    <cellStyle name="Entrada 2 3 3 3 12" xfId="3631"/>
    <cellStyle name="Entrada 2 3 3 3 12 2" xfId="3632"/>
    <cellStyle name="Entrada 2 3 3 3 13" xfId="3633"/>
    <cellStyle name="Entrada 2 3 3 3 13 2" xfId="3634"/>
    <cellStyle name="Entrada 2 3 3 3 14" xfId="3635"/>
    <cellStyle name="Entrada 2 3 3 3 2" xfId="3636"/>
    <cellStyle name="Entrada 2 3 3 3 2 2" xfId="3637"/>
    <cellStyle name="Entrada 2 3 3 3 3" xfId="3638"/>
    <cellStyle name="Entrada 2 3 3 3 3 2" xfId="3639"/>
    <cellStyle name="Entrada 2 3 3 3 4" xfId="3640"/>
    <cellStyle name="Entrada 2 3 3 3 4 2" xfId="3641"/>
    <cellStyle name="Entrada 2 3 3 3 5" xfId="3642"/>
    <cellStyle name="Entrada 2 3 3 3 5 2" xfId="3643"/>
    <cellStyle name="Entrada 2 3 3 3 6" xfId="3644"/>
    <cellStyle name="Entrada 2 3 3 3 6 2" xfId="3645"/>
    <cellStyle name="Entrada 2 3 3 3 7" xfId="3646"/>
    <cellStyle name="Entrada 2 3 3 3 7 2" xfId="3647"/>
    <cellStyle name="Entrada 2 3 3 3 8" xfId="3648"/>
    <cellStyle name="Entrada 2 3 3 3 8 2" xfId="3649"/>
    <cellStyle name="Entrada 2 3 3 3 9" xfId="3650"/>
    <cellStyle name="Entrada 2 3 3 3 9 2" xfId="3651"/>
    <cellStyle name="Entrada 2 3 3 4" xfId="3652"/>
    <cellStyle name="Entrada 2 3 3 4 2" xfId="3653"/>
    <cellStyle name="Entrada 2 3 3 5" xfId="3654"/>
    <cellStyle name="Entrada 2 3 3 5 2" xfId="3655"/>
    <cellStyle name="Entrada 2 3 3 6" xfId="3656"/>
    <cellStyle name="Entrada 2 3 3 6 2" xfId="3657"/>
    <cellStyle name="Entrada 2 3 3 7" xfId="3658"/>
    <cellStyle name="Entrada 2 3 3 7 2" xfId="3659"/>
    <cellStyle name="Entrada 2 3 3 8" xfId="3660"/>
    <cellStyle name="Entrada 2 3 3 8 2" xfId="3661"/>
    <cellStyle name="Entrada 2 3 3 9" xfId="3662"/>
    <cellStyle name="Entrada 2 3 3 9 2" xfId="3663"/>
    <cellStyle name="Entrada 2 3 4" xfId="387"/>
    <cellStyle name="Entrada 2 3 4 10" xfId="3664"/>
    <cellStyle name="Entrada 2 3 4 10 2" xfId="3665"/>
    <cellStyle name="Entrada 2 3 4 11" xfId="3666"/>
    <cellStyle name="Entrada 2 3 4 11 2" xfId="3667"/>
    <cellStyle name="Entrada 2 3 4 12" xfId="3668"/>
    <cellStyle name="Entrada 2 3 4 12 2" xfId="3669"/>
    <cellStyle name="Entrada 2 3 4 13" xfId="3670"/>
    <cellStyle name="Entrada 2 3 4 13 2" xfId="3671"/>
    <cellStyle name="Entrada 2 3 4 14" xfId="3672"/>
    <cellStyle name="Entrada 2 3 4 14 2" xfId="3673"/>
    <cellStyle name="Entrada 2 3 4 15" xfId="3674"/>
    <cellStyle name="Entrada 2 3 4 15 2" xfId="3675"/>
    <cellStyle name="Entrada 2 3 4 16" xfId="3676"/>
    <cellStyle name="Entrada 2 3 4 2" xfId="3677"/>
    <cellStyle name="Entrada 2 3 4 2 10" xfId="3678"/>
    <cellStyle name="Entrada 2 3 4 2 10 2" xfId="3679"/>
    <cellStyle name="Entrada 2 3 4 2 11" xfId="3680"/>
    <cellStyle name="Entrada 2 3 4 2 11 2" xfId="3681"/>
    <cellStyle name="Entrada 2 3 4 2 12" xfId="3682"/>
    <cellStyle name="Entrada 2 3 4 2 12 2" xfId="3683"/>
    <cellStyle name="Entrada 2 3 4 2 13" xfId="3684"/>
    <cellStyle name="Entrada 2 3 4 2 13 2" xfId="3685"/>
    <cellStyle name="Entrada 2 3 4 2 14" xfId="3686"/>
    <cellStyle name="Entrada 2 3 4 2 2" xfId="3687"/>
    <cellStyle name="Entrada 2 3 4 2 2 2" xfId="3688"/>
    <cellStyle name="Entrada 2 3 4 2 3" xfId="3689"/>
    <cellStyle name="Entrada 2 3 4 2 3 2" xfId="3690"/>
    <cellStyle name="Entrada 2 3 4 2 4" xfId="3691"/>
    <cellStyle name="Entrada 2 3 4 2 4 2" xfId="3692"/>
    <cellStyle name="Entrada 2 3 4 2 5" xfId="3693"/>
    <cellStyle name="Entrada 2 3 4 2 5 2" xfId="3694"/>
    <cellStyle name="Entrada 2 3 4 2 6" xfId="3695"/>
    <cellStyle name="Entrada 2 3 4 2 6 2" xfId="3696"/>
    <cellStyle name="Entrada 2 3 4 2 7" xfId="3697"/>
    <cellStyle name="Entrada 2 3 4 2 7 2" xfId="3698"/>
    <cellStyle name="Entrada 2 3 4 2 8" xfId="3699"/>
    <cellStyle name="Entrada 2 3 4 2 8 2" xfId="3700"/>
    <cellStyle name="Entrada 2 3 4 2 9" xfId="3701"/>
    <cellStyle name="Entrada 2 3 4 2 9 2" xfId="3702"/>
    <cellStyle name="Entrada 2 3 4 3" xfId="3703"/>
    <cellStyle name="Entrada 2 3 4 3 10" xfId="3704"/>
    <cellStyle name="Entrada 2 3 4 3 10 2" xfId="3705"/>
    <cellStyle name="Entrada 2 3 4 3 11" xfId="3706"/>
    <cellStyle name="Entrada 2 3 4 3 11 2" xfId="3707"/>
    <cellStyle name="Entrada 2 3 4 3 12" xfId="3708"/>
    <cellStyle name="Entrada 2 3 4 3 12 2" xfId="3709"/>
    <cellStyle name="Entrada 2 3 4 3 13" xfId="3710"/>
    <cellStyle name="Entrada 2 3 4 3 13 2" xfId="3711"/>
    <cellStyle name="Entrada 2 3 4 3 14" xfId="3712"/>
    <cellStyle name="Entrada 2 3 4 3 2" xfId="3713"/>
    <cellStyle name="Entrada 2 3 4 3 2 2" xfId="3714"/>
    <cellStyle name="Entrada 2 3 4 3 3" xfId="3715"/>
    <cellStyle name="Entrada 2 3 4 3 3 2" xfId="3716"/>
    <cellStyle name="Entrada 2 3 4 3 4" xfId="3717"/>
    <cellStyle name="Entrada 2 3 4 3 4 2" xfId="3718"/>
    <cellStyle name="Entrada 2 3 4 3 5" xfId="3719"/>
    <cellStyle name="Entrada 2 3 4 3 5 2" xfId="3720"/>
    <cellStyle name="Entrada 2 3 4 3 6" xfId="3721"/>
    <cellStyle name="Entrada 2 3 4 3 6 2" xfId="3722"/>
    <cellStyle name="Entrada 2 3 4 3 7" xfId="3723"/>
    <cellStyle name="Entrada 2 3 4 3 7 2" xfId="3724"/>
    <cellStyle name="Entrada 2 3 4 3 8" xfId="3725"/>
    <cellStyle name="Entrada 2 3 4 3 8 2" xfId="3726"/>
    <cellStyle name="Entrada 2 3 4 3 9" xfId="3727"/>
    <cellStyle name="Entrada 2 3 4 3 9 2" xfId="3728"/>
    <cellStyle name="Entrada 2 3 4 4" xfId="3729"/>
    <cellStyle name="Entrada 2 3 4 4 2" xfId="3730"/>
    <cellStyle name="Entrada 2 3 4 5" xfId="3731"/>
    <cellStyle name="Entrada 2 3 4 5 2" xfId="3732"/>
    <cellStyle name="Entrada 2 3 4 6" xfId="3733"/>
    <cellStyle name="Entrada 2 3 4 6 2" xfId="3734"/>
    <cellStyle name="Entrada 2 3 4 7" xfId="3735"/>
    <cellStyle name="Entrada 2 3 4 7 2" xfId="3736"/>
    <cellStyle name="Entrada 2 3 4 8" xfId="3737"/>
    <cellStyle name="Entrada 2 3 4 8 2" xfId="3738"/>
    <cellStyle name="Entrada 2 3 4 9" xfId="3739"/>
    <cellStyle name="Entrada 2 3 4 9 2" xfId="3740"/>
    <cellStyle name="Entrada 2 3 5" xfId="388"/>
    <cellStyle name="Entrada 2 3 5 10" xfId="3741"/>
    <cellStyle name="Entrada 2 3 5 10 2" xfId="3742"/>
    <cellStyle name="Entrada 2 3 5 11" xfId="3743"/>
    <cellStyle name="Entrada 2 3 5 11 2" xfId="3744"/>
    <cellStyle name="Entrada 2 3 5 12" xfId="3745"/>
    <cellStyle name="Entrada 2 3 5 12 2" xfId="3746"/>
    <cellStyle name="Entrada 2 3 5 13" xfId="3747"/>
    <cellStyle name="Entrada 2 3 5 13 2" xfId="3748"/>
    <cellStyle name="Entrada 2 3 5 14" xfId="3749"/>
    <cellStyle name="Entrada 2 3 5 14 2" xfId="3750"/>
    <cellStyle name="Entrada 2 3 5 15" xfId="3751"/>
    <cellStyle name="Entrada 2 3 5 15 2" xfId="3752"/>
    <cellStyle name="Entrada 2 3 5 16" xfId="3753"/>
    <cellStyle name="Entrada 2 3 5 2" xfId="3754"/>
    <cellStyle name="Entrada 2 3 5 2 10" xfId="3755"/>
    <cellStyle name="Entrada 2 3 5 2 10 2" xfId="3756"/>
    <cellStyle name="Entrada 2 3 5 2 11" xfId="3757"/>
    <cellStyle name="Entrada 2 3 5 2 11 2" xfId="3758"/>
    <cellStyle name="Entrada 2 3 5 2 12" xfId="3759"/>
    <cellStyle name="Entrada 2 3 5 2 12 2" xfId="3760"/>
    <cellStyle name="Entrada 2 3 5 2 13" xfId="3761"/>
    <cellStyle name="Entrada 2 3 5 2 13 2" xfId="3762"/>
    <cellStyle name="Entrada 2 3 5 2 14" xfId="3763"/>
    <cellStyle name="Entrada 2 3 5 2 2" xfId="3764"/>
    <cellStyle name="Entrada 2 3 5 2 2 2" xfId="3765"/>
    <cellStyle name="Entrada 2 3 5 2 3" xfId="3766"/>
    <cellStyle name="Entrada 2 3 5 2 3 2" xfId="3767"/>
    <cellStyle name="Entrada 2 3 5 2 4" xfId="3768"/>
    <cellStyle name="Entrada 2 3 5 2 4 2" xfId="3769"/>
    <cellStyle name="Entrada 2 3 5 2 5" xfId="3770"/>
    <cellStyle name="Entrada 2 3 5 2 5 2" xfId="3771"/>
    <cellStyle name="Entrada 2 3 5 2 6" xfId="3772"/>
    <cellStyle name="Entrada 2 3 5 2 6 2" xfId="3773"/>
    <cellStyle name="Entrada 2 3 5 2 7" xfId="3774"/>
    <cellStyle name="Entrada 2 3 5 2 7 2" xfId="3775"/>
    <cellStyle name="Entrada 2 3 5 2 8" xfId="3776"/>
    <cellStyle name="Entrada 2 3 5 2 8 2" xfId="3777"/>
    <cellStyle name="Entrada 2 3 5 2 9" xfId="3778"/>
    <cellStyle name="Entrada 2 3 5 2 9 2" xfId="3779"/>
    <cellStyle name="Entrada 2 3 5 3" xfId="3780"/>
    <cellStyle name="Entrada 2 3 5 3 10" xfId="3781"/>
    <cellStyle name="Entrada 2 3 5 3 10 2" xfId="3782"/>
    <cellStyle name="Entrada 2 3 5 3 11" xfId="3783"/>
    <cellStyle name="Entrada 2 3 5 3 11 2" xfId="3784"/>
    <cellStyle name="Entrada 2 3 5 3 12" xfId="3785"/>
    <cellStyle name="Entrada 2 3 5 3 12 2" xfId="3786"/>
    <cellStyle name="Entrada 2 3 5 3 13" xfId="3787"/>
    <cellStyle name="Entrada 2 3 5 3 13 2" xfId="3788"/>
    <cellStyle name="Entrada 2 3 5 3 14" xfId="3789"/>
    <cellStyle name="Entrada 2 3 5 3 2" xfId="3790"/>
    <cellStyle name="Entrada 2 3 5 3 2 2" xfId="3791"/>
    <cellStyle name="Entrada 2 3 5 3 3" xfId="3792"/>
    <cellStyle name="Entrada 2 3 5 3 3 2" xfId="3793"/>
    <cellStyle name="Entrada 2 3 5 3 4" xfId="3794"/>
    <cellStyle name="Entrada 2 3 5 3 4 2" xfId="3795"/>
    <cellStyle name="Entrada 2 3 5 3 5" xfId="3796"/>
    <cellStyle name="Entrada 2 3 5 3 5 2" xfId="3797"/>
    <cellStyle name="Entrada 2 3 5 3 6" xfId="3798"/>
    <cellStyle name="Entrada 2 3 5 3 6 2" xfId="3799"/>
    <cellStyle name="Entrada 2 3 5 3 7" xfId="3800"/>
    <cellStyle name="Entrada 2 3 5 3 7 2" xfId="3801"/>
    <cellStyle name="Entrada 2 3 5 3 8" xfId="3802"/>
    <cellStyle name="Entrada 2 3 5 3 8 2" xfId="3803"/>
    <cellStyle name="Entrada 2 3 5 3 9" xfId="3804"/>
    <cellStyle name="Entrada 2 3 5 3 9 2" xfId="3805"/>
    <cellStyle name="Entrada 2 3 5 4" xfId="3806"/>
    <cellStyle name="Entrada 2 3 5 4 2" xfId="3807"/>
    <cellStyle name="Entrada 2 3 5 5" xfId="3808"/>
    <cellStyle name="Entrada 2 3 5 5 2" xfId="3809"/>
    <cellStyle name="Entrada 2 3 5 6" xfId="3810"/>
    <cellStyle name="Entrada 2 3 5 6 2" xfId="3811"/>
    <cellStyle name="Entrada 2 3 5 7" xfId="3812"/>
    <cellStyle name="Entrada 2 3 5 7 2" xfId="3813"/>
    <cellStyle name="Entrada 2 3 5 8" xfId="3814"/>
    <cellStyle name="Entrada 2 3 5 8 2" xfId="3815"/>
    <cellStyle name="Entrada 2 3 5 9" xfId="3816"/>
    <cellStyle name="Entrada 2 3 5 9 2" xfId="3817"/>
    <cellStyle name="Entrada 2 3 6" xfId="3818"/>
    <cellStyle name="Entrada 2 3 6 10" xfId="3819"/>
    <cellStyle name="Entrada 2 3 6 10 2" xfId="3820"/>
    <cellStyle name="Entrada 2 3 6 11" xfId="3821"/>
    <cellStyle name="Entrada 2 3 6 11 2" xfId="3822"/>
    <cellStyle name="Entrada 2 3 6 12" xfId="3823"/>
    <cellStyle name="Entrada 2 3 6 12 2" xfId="3824"/>
    <cellStyle name="Entrada 2 3 6 13" xfId="3825"/>
    <cellStyle name="Entrada 2 3 6 13 2" xfId="3826"/>
    <cellStyle name="Entrada 2 3 6 14" xfId="3827"/>
    <cellStyle name="Entrada 2 3 6 2" xfId="3828"/>
    <cellStyle name="Entrada 2 3 6 2 2" xfId="3829"/>
    <cellStyle name="Entrada 2 3 6 3" xfId="3830"/>
    <cellStyle name="Entrada 2 3 6 3 2" xfId="3831"/>
    <cellStyle name="Entrada 2 3 6 4" xfId="3832"/>
    <cellStyle name="Entrada 2 3 6 4 2" xfId="3833"/>
    <cellStyle name="Entrada 2 3 6 5" xfId="3834"/>
    <cellStyle name="Entrada 2 3 6 5 2" xfId="3835"/>
    <cellStyle name="Entrada 2 3 6 6" xfId="3836"/>
    <cellStyle name="Entrada 2 3 6 6 2" xfId="3837"/>
    <cellStyle name="Entrada 2 3 6 7" xfId="3838"/>
    <cellStyle name="Entrada 2 3 6 7 2" xfId="3839"/>
    <cellStyle name="Entrada 2 3 6 8" xfId="3840"/>
    <cellStyle name="Entrada 2 3 6 8 2" xfId="3841"/>
    <cellStyle name="Entrada 2 3 6 9" xfId="3842"/>
    <cellStyle name="Entrada 2 3 6 9 2" xfId="3843"/>
    <cellStyle name="Entrada 2 3 7" xfId="3844"/>
    <cellStyle name="Entrada 2 3 7 10" xfId="3845"/>
    <cellStyle name="Entrada 2 3 7 10 2" xfId="3846"/>
    <cellStyle name="Entrada 2 3 7 11" xfId="3847"/>
    <cellStyle name="Entrada 2 3 7 11 2" xfId="3848"/>
    <cellStyle name="Entrada 2 3 7 12" xfId="3849"/>
    <cellStyle name="Entrada 2 3 7 12 2" xfId="3850"/>
    <cellStyle name="Entrada 2 3 7 13" xfId="3851"/>
    <cellStyle name="Entrada 2 3 7 13 2" xfId="3852"/>
    <cellStyle name="Entrada 2 3 7 14" xfId="3853"/>
    <cellStyle name="Entrada 2 3 7 2" xfId="3854"/>
    <cellStyle name="Entrada 2 3 7 2 2" xfId="3855"/>
    <cellStyle name="Entrada 2 3 7 3" xfId="3856"/>
    <cellStyle name="Entrada 2 3 7 3 2" xfId="3857"/>
    <cellStyle name="Entrada 2 3 7 4" xfId="3858"/>
    <cellStyle name="Entrada 2 3 7 4 2" xfId="3859"/>
    <cellStyle name="Entrada 2 3 7 5" xfId="3860"/>
    <cellStyle name="Entrada 2 3 7 5 2" xfId="3861"/>
    <cellStyle name="Entrada 2 3 7 6" xfId="3862"/>
    <cellStyle name="Entrada 2 3 7 6 2" xfId="3863"/>
    <cellStyle name="Entrada 2 3 7 7" xfId="3864"/>
    <cellStyle name="Entrada 2 3 7 7 2" xfId="3865"/>
    <cellStyle name="Entrada 2 3 7 8" xfId="3866"/>
    <cellStyle name="Entrada 2 3 7 8 2" xfId="3867"/>
    <cellStyle name="Entrada 2 3 7 9" xfId="3868"/>
    <cellStyle name="Entrada 2 3 7 9 2" xfId="3869"/>
    <cellStyle name="Entrada 2 3 8" xfId="3870"/>
    <cellStyle name="Entrada 2 3 8 2" xfId="3871"/>
    <cellStyle name="Entrada 2 3 9" xfId="3872"/>
    <cellStyle name="Entrada 2 3 9 2" xfId="3873"/>
    <cellStyle name="Entrada 2 4" xfId="389"/>
    <cellStyle name="Entrada 2 4 10" xfId="3874"/>
    <cellStyle name="Entrada 2 4 10 2" xfId="3875"/>
    <cellStyle name="Entrada 2 4 11" xfId="3876"/>
    <cellStyle name="Entrada 2 4 11 2" xfId="3877"/>
    <cellStyle name="Entrada 2 4 12" xfId="3878"/>
    <cellStyle name="Entrada 2 4 12 2" xfId="3879"/>
    <cellStyle name="Entrada 2 4 13" xfId="3880"/>
    <cellStyle name="Entrada 2 4 13 2" xfId="3881"/>
    <cellStyle name="Entrada 2 4 14" xfId="3882"/>
    <cellStyle name="Entrada 2 4 14 2" xfId="3883"/>
    <cellStyle name="Entrada 2 4 15" xfId="3884"/>
    <cellStyle name="Entrada 2 4 15 2" xfId="3885"/>
    <cellStyle name="Entrada 2 4 16" xfId="3886"/>
    <cellStyle name="Entrada 2 4 16 2" xfId="3887"/>
    <cellStyle name="Entrada 2 4 17" xfId="3888"/>
    <cellStyle name="Entrada 2 4 17 2" xfId="3889"/>
    <cellStyle name="Entrada 2 4 18" xfId="3890"/>
    <cellStyle name="Entrada 2 4 18 2" xfId="3891"/>
    <cellStyle name="Entrada 2 4 19" xfId="3892"/>
    <cellStyle name="Entrada 2 4 19 2" xfId="3893"/>
    <cellStyle name="Entrada 2 4 2" xfId="390"/>
    <cellStyle name="Entrada 2 4 2 10" xfId="3894"/>
    <cellStyle name="Entrada 2 4 2 10 2" xfId="3895"/>
    <cellStyle name="Entrada 2 4 2 11" xfId="3896"/>
    <cellStyle name="Entrada 2 4 2 11 2" xfId="3897"/>
    <cellStyle name="Entrada 2 4 2 12" xfId="3898"/>
    <cellStyle name="Entrada 2 4 2 12 2" xfId="3899"/>
    <cellStyle name="Entrada 2 4 2 13" xfId="3900"/>
    <cellStyle name="Entrada 2 4 2 13 2" xfId="3901"/>
    <cellStyle name="Entrada 2 4 2 14" xfId="3902"/>
    <cellStyle name="Entrada 2 4 2 14 2" xfId="3903"/>
    <cellStyle name="Entrada 2 4 2 15" xfId="3904"/>
    <cellStyle name="Entrada 2 4 2 15 2" xfId="3905"/>
    <cellStyle name="Entrada 2 4 2 16" xfId="3906"/>
    <cellStyle name="Entrada 2 4 2 2" xfId="3907"/>
    <cellStyle name="Entrada 2 4 2 2 10" xfId="3908"/>
    <cellStyle name="Entrada 2 4 2 2 10 2" xfId="3909"/>
    <cellStyle name="Entrada 2 4 2 2 11" xfId="3910"/>
    <cellStyle name="Entrada 2 4 2 2 11 2" xfId="3911"/>
    <cellStyle name="Entrada 2 4 2 2 12" xfId="3912"/>
    <cellStyle name="Entrada 2 4 2 2 12 2" xfId="3913"/>
    <cellStyle name="Entrada 2 4 2 2 13" xfId="3914"/>
    <cellStyle name="Entrada 2 4 2 2 13 2" xfId="3915"/>
    <cellStyle name="Entrada 2 4 2 2 14" xfId="3916"/>
    <cellStyle name="Entrada 2 4 2 2 2" xfId="3917"/>
    <cellStyle name="Entrada 2 4 2 2 2 2" xfId="3918"/>
    <cellStyle name="Entrada 2 4 2 2 3" xfId="3919"/>
    <cellStyle name="Entrada 2 4 2 2 3 2" xfId="3920"/>
    <cellStyle name="Entrada 2 4 2 2 4" xfId="3921"/>
    <cellStyle name="Entrada 2 4 2 2 4 2" xfId="3922"/>
    <cellStyle name="Entrada 2 4 2 2 5" xfId="3923"/>
    <cellStyle name="Entrada 2 4 2 2 5 2" xfId="3924"/>
    <cellStyle name="Entrada 2 4 2 2 6" xfId="3925"/>
    <cellStyle name="Entrada 2 4 2 2 6 2" xfId="3926"/>
    <cellStyle name="Entrada 2 4 2 2 7" xfId="3927"/>
    <cellStyle name="Entrada 2 4 2 2 7 2" xfId="3928"/>
    <cellStyle name="Entrada 2 4 2 2 8" xfId="3929"/>
    <cellStyle name="Entrada 2 4 2 2 8 2" xfId="3930"/>
    <cellStyle name="Entrada 2 4 2 2 9" xfId="3931"/>
    <cellStyle name="Entrada 2 4 2 2 9 2" xfId="3932"/>
    <cellStyle name="Entrada 2 4 2 3" xfId="3933"/>
    <cellStyle name="Entrada 2 4 2 3 10" xfId="3934"/>
    <cellStyle name="Entrada 2 4 2 3 10 2" xfId="3935"/>
    <cellStyle name="Entrada 2 4 2 3 11" xfId="3936"/>
    <cellStyle name="Entrada 2 4 2 3 11 2" xfId="3937"/>
    <cellStyle name="Entrada 2 4 2 3 12" xfId="3938"/>
    <cellStyle name="Entrada 2 4 2 3 12 2" xfId="3939"/>
    <cellStyle name="Entrada 2 4 2 3 13" xfId="3940"/>
    <cellStyle name="Entrada 2 4 2 3 13 2" xfId="3941"/>
    <cellStyle name="Entrada 2 4 2 3 14" xfId="3942"/>
    <cellStyle name="Entrada 2 4 2 3 2" xfId="3943"/>
    <cellStyle name="Entrada 2 4 2 3 2 2" xfId="3944"/>
    <cellStyle name="Entrada 2 4 2 3 3" xfId="3945"/>
    <cellStyle name="Entrada 2 4 2 3 3 2" xfId="3946"/>
    <cellStyle name="Entrada 2 4 2 3 4" xfId="3947"/>
    <cellStyle name="Entrada 2 4 2 3 4 2" xfId="3948"/>
    <cellStyle name="Entrada 2 4 2 3 5" xfId="3949"/>
    <cellStyle name="Entrada 2 4 2 3 5 2" xfId="3950"/>
    <cellStyle name="Entrada 2 4 2 3 6" xfId="3951"/>
    <cellStyle name="Entrada 2 4 2 3 6 2" xfId="3952"/>
    <cellStyle name="Entrada 2 4 2 3 7" xfId="3953"/>
    <cellStyle name="Entrada 2 4 2 3 7 2" xfId="3954"/>
    <cellStyle name="Entrada 2 4 2 3 8" xfId="3955"/>
    <cellStyle name="Entrada 2 4 2 3 8 2" xfId="3956"/>
    <cellStyle name="Entrada 2 4 2 3 9" xfId="3957"/>
    <cellStyle name="Entrada 2 4 2 3 9 2" xfId="3958"/>
    <cellStyle name="Entrada 2 4 2 4" xfId="3959"/>
    <cellStyle name="Entrada 2 4 2 4 2" xfId="3960"/>
    <cellStyle name="Entrada 2 4 2 5" xfId="3961"/>
    <cellStyle name="Entrada 2 4 2 5 2" xfId="3962"/>
    <cellStyle name="Entrada 2 4 2 6" xfId="3963"/>
    <cellStyle name="Entrada 2 4 2 6 2" xfId="3964"/>
    <cellStyle name="Entrada 2 4 2 7" xfId="3965"/>
    <cellStyle name="Entrada 2 4 2 7 2" xfId="3966"/>
    <cellStyle name="Entrada 2 4 2 8" xfId="3967"/>
    <cellStyle name="Entrada 2 4 2 8 2" xfId="3968"/>
    <cellStyle name="Entrada 2 4 2 9" xfId="3969"/>
    <cellStyle name="Entrada 2 4 2 9 2" xfId="3970"/>
    <cellStyle name="Entrada 2 4 20" xfId="3971"/>
    <cellStyle name="Entrada 2 4 3" xfId="391"/>
    <cellStyle name="Entrada 2 4 3 10" xfId="3972"/>
    <cellStyle name="Entrada 2 4 3 10 2" xfId="3973"/>
    <cellStyle name="Entrada 2 4 3 11" xfId="3974"/>
    <cellStyle name="Entrada 2 4 3 11 2" xfId="3975"/>
    <cellStyle name="Entrada 2 4 3 12" xfId="3976"/>
    <cellStyle name="Entrada 2 4 3 12 2" xfId="3977"/>
    <cellStyle name="Entrada 2 4 3 13" xfId="3978"/>
    <cellStyle name="Entrada 2 4 3 13 2" xfId="3979"/>
    <cellStyle name="Entrada 2 4 3 14" xfId="3980"/>
    <cellStyle name="Entrada 2 4 3 14 2" xfId="3981"/>
    <cellStyle name="Entrada 2 4 3 15" xfId="3982"/>
    <cellStyle name="Entrada 2 4 3 15 2" xfId="3983"/>
    <cellStyle name="Entrada 2 4 3 16" xfId="3984"/>
    <cellStyle name="Entrada 2 4 3 2" xfId="3985"/>
    <cellStyle name="Entrada 2 4 3 2 10" xfId="3986"/>
    <cellStyle name="Entrada 2 4 3 2 10 2" xfId="3987"/>
    <cellStyle name="Entrada 2 4 3 2 11" xfId="3988"/>
    <cellStyle name="Entrada 2 4 3 2 11 2" xfId="3989"/>
    <cellStyle name="Entrada 2 4 3 2 12" xfId="3990"/>
    <cellStyle name="Entrada 2 4 3 2 12 2" xfId="3991"/>
    <cellStyle name="Entrada 2 4 3 2 13" xfId="3992"/>
    <cellStyle name="Entrada 2 4 3 2 13 2" xfId="3993"/>
    <cellStyle name="Entrada 2 4 3 2 14" xfId="3994"/>
    <cellStyle name="Entrada 2 4 3 2 2" xfId="3995"/>
    <cellStyle name="Entrada 2 4 3 2 2 2" xfId="3996"/>
    <cellStyle name="Entrada 2 4 3 2 3" xfId="3997"/>
    <cellStyle name="Entrada 2 4 3 2 3 2" xfId="3998"/>
    <cellStyle name="Entrada 2 4 3 2 4" xfId="3999"/>
    <cellStyle name="Entrada 2 4 3 2 4 2" xfId="4000"/>
    <cellStyle name="Entrada 2 4 3 2 5" xfId="4001"/>
    <cellStyle name="Entrada 2 4 3 2 5 2" xfId="4002"/>
    <cellStyle name="Entrada 2 4 3 2 6" xfId="4003"/>
    <cellStyle name="Entrada 2 4 3 2 6 2" xfId="4004"/>
    <cellStyle name="Entrada 2 4 3 2 7" xfId="4005"/>
    <cellStyle name="Entrada 2 4 3 2 7 2" xfId="4006"/>
    <cellStyle name="Entrada 2 4 3 2 8" xfId="4007"/>
    <cellStyle name="Entrada 2 4 3 2 8 2" xfId="4008"/>
    <cellStyle name="Entrada 2 4 3 2 9" xfId="4009"/>
    <cellStyle name="Entrada 2 4 3 2 9 2" xfId="4010"/>
    <cellStyle name="Entrada 2 4 3 3" xfId="4011"/>
    <cellStyle name="Entrada 2 4 3 3 10" xfId="4012"/>
    <cellStyle name="Entrada 2 4 3 3 10 2" xfId="4013"/>
    <cellStyle name="Entrada 2 4 3 3 11" xfId="4014"/>
    <cellStyle name="Entrada 2 4 3 3 11 2" xfId="4015"/>
    <cellStyle name="Entrada 2 4 3 3 12" xfId="4016"/>
    <cellStyle name="Entrada 2 4 3 3 12 2" xfId="4017"/>
    <cellStyle name="Entrada 2 4 3 3 13" xfId="4018"/>
    <cellStyle name="Entrada 2 4 3 3 13 2" xfId="4019"/>
    <cellStyle name="Entrada 2 4 3 3 14" xfId="4020"/>
    <cellStyle name="Entrada 2 4 3 3 2" xfId="4021"/>
    <cellStyle name="Entrada 2 4 3 3 2 2" xfId="4022"/>
    <cellStyle name="Entrada 2 4 3 3 3" xfId="4023"/>
    <cellStyle name="Entrada 2 4 3 3 3 2" xfId="4024"/>
    <cellStyle name="Entrada 2 4 3 3 4" xfId="4025"/>
    <cellStyle name="Entrada 2 4 3 3 4 2" xfId="4026"/>
    <cellStyle name="Entrada 2 4 3 3 5" xfId="4027"/>
    <cellStyle name="Entrada 2 4 3 3 5 2" xfId="4028"/>
    <cellStyle name="Entrada 2 4 3 3 6" xfId="4029"/>
    <cellStyle name="Entrada 2 4 3 3 6 2" xfId="4030"/>
    <cellStyle name="Entrada 2 4 3 3 7" xfId="4031"/>
    <cellStyle name="Entrada 2 4 3 3 7 2" xfId="4032"/>
    <cellStyle name="Entrada 2 4 3 3 8" xfId="4033"/>
    <cellStyle name="Entrada 2 4 3 3 8 2" xfId="4034"/>
    <cellStyle name="Entrada 2 4 3 3 9" xfId="4035"/>
    <cellStyle name="Entrada 2 4 3 3 9 2" xfId="4036"/>
    <cellStyle name="Entrada 2 4 3 4" xfId="4037"/>
    <cellStyle name="Entrada 2 4 3 4 2" xfId="4038"/>
    <cellStyle name="Entrada 2 4 3 5" xfId="4039"/>
    <cellStyle name="Entrada 2 4 3 5 2" xfId="4040"/>
    <cellStyle name="Entrada 2 4 3 6" xfId="4041"/>
    <cellStyle name="Entrada 2 4 3 6 2" xfId="4042"/>
    <cellStyle name="Entrada 2 4 3 7" xfId="4043"/>
    <cellStyle name="Entrada 2 4 3 7 2" xfId="4044"/>
    <cellStyle name="Entrada 2 4 3 8" xfId="4045"/>
    <cellStyle name="Entrada 2 4 3 8 2" xfId="4046"/>
    <cellStyle name="Entrada 2 4 3 9" xfId="4047"/>
    <cellStyle name="Entrada 2 4 3 9 2" xfId="4048"/>
    <cellStyle name="Entrada 2 4 4" xfId="392"/>
    <cellStyle name="Entrada 2 4 4 10" xfId="4049"/>
    <cellStyle name="Entrada 2 4 4 10 2" xfId="4050"/>
    <cellStyle name="Entrada 2 4 4 11" xfId="4051"/>
    <cellStyle name="Entrada 2 4 4 11 2" xfId="4052"/>
    <cellStyle name="Entrada 2 4 4 12" xfId="4053"/>
    <cellStyle name="Entrada 2 4 4 12 2" xfId="4054"/>
    <cellStyle name="Entrada 2 4 4 13" xfId="4055"/>
    <cellStyle name="Entrada 2 4 4 13 2" xfId="4056"/>
    <cellStyle name="Entrada 2 4 4 14" xfId="4057"/>
    <cellStyle name="Entrada 2 4 4 14 2" xfId="4058"/>
    <cellStyle name="Entrada 2 4 4 15" xfId="4059"/>
    <cellStyle name="Entrada 2 4 4 15 2" xfId="4060"/>
    <cellStyle name="Entrada 2 4 4 16" xfId="4061"/>
    <cellStyle name="Entrada 2 4 4 2" xfId="4062"/>
    <cellStyle name="Entrada 2 4 4 2 10" xfId="4063"/>
    <cellStyle name="Entrada 2 4 4 2 10 2" xfId="4064"/>
    <cellStyle name="Entrada 2 4 4 2 11" xfId="4065"/>
    <cellStyle name="Entrada 2 4 4 2 11 2" xfId="4066"/>
    <cellStyle name="Entrada 2 4 4 2 12" xfId="4067"/>
    <cellStyle name="Entrada 2 4 4 2 12 2" xfId="4068"/>
    <cellStyle name="Entrada 2 4 4 2 13" xfId="4069"/>
    <cellStyle name="Entrada 2 4 4 2 13 2" xfId="4070"/>
    <cellStyle name="Entrada 2 4 4 2 14" xfId="4071"/>
    <cellStyle name="Entrada 2 4 4 2 2" xfId="4072"/>
    <cellStyle name="Entrada 2 4 4 2 2 2" xfId="4073"/>
    <cellStyle name="Entrada 2 4 4 2 3" xfId="4074"/>
    <cellStyle name="Entrada 2 4 4 2 3 2" xfId="4075"/>
    <cellStyle name="Entrada 2 4 4 2 4" xfId="4076"/>
    <cellStyle name="Entrada 2 4 4 2 4 2" xfId="4077"/>
    <cellStyle name="Entrada 2 4 4 2 5" xfId="4078"/>
    <cellStyle name="Entrada 2 4 4 2 5 2" xfId="4079"/>
    <cellStyle name="Entrada 2 4 4 2 6" xfId="4080"/>
    <cellStyle name="Entrada 2 4 4 2 6 2" xfId="4081"/>
    <cellStyle name="Entrada 2 4 4 2 7" xfId="4082"/>
    <cellStyle name="Entrada 2 4 4 2 7 2" xfId="4083"/>
    <cellStyle name="Entrada 2 4 4 2 8" xfId="4084"/>
    <cellStyle name="Entrada 2 4 4 2 8 2" xfId="4085"/>
    <cellStyle name="Entrada 2 4 4 2 9" xfId="4086"/>
    <cellStyle name="Entrada 2 4 4 2 9 2" xfId="4087"/>
    <cellStyle name="Entrada 2 4 4 3" xfId="4088"/>
    <cellStyle name="Entrada 2 4 4 3 10" xfId="4089"/>
    <cellStyle name="Entrada 2 4 4 3 10 2" xfId="4090"/>
    <cellStyle name="Entrada 2 4 4 3 11" xfId="4091"/>
    <cellStyle name="Entrada 2 4 4 3 11 2" xfId="4092"/>
    <cellStyle name="Entrada 2 4 4 3 12" xfId="4093"/>
    <cellStyle name="Entrada 2 4 4 3 12 2" xfId="4094"/>
    <cellStyle name="Entrada 2 4 4 3 13" xfId="4095"/>
    <cellStyle name="Entrada 2 4 4 3 13 2" xfId="4096"/>
    <cellStyle name="Entrada 2 4 4 3 14" xfId="4097"/>
    <cellStyle name="Entrada 2 4 4 3 2" xfId="4098"/>
    <cellStyle name="Entrada 2 4 4 3 2 2" xfId="4099"/>
    <cellStyle name="Entrada 2 4 4 3 3" xfId="4100"/>
    <cellStyle name="Entrada 2 4 4 3 3 2" xfId="4101"/>
    <cellStyle name="Entrada 2 4 4 3 4" xfId="4102"/>
    <cellStyle name="Entrada 2 4 4 3 4 2" xfId="4103"/>
    <cellStyle name="Entrada 2 4 4 3 5" xfId="4104"/>
    <cellStyle name="Entrada 2 4 4 3 5 2" xfId="4105"/>
    <cellStyle name="Entrada 2 4 4 3 6" xfId="4106"/>
    <cellStyle name="Entrada 2 4 4 3 6 2" xfId="4107"/>
    <cellStyle name="Entrada 2 4 4 3 7" xfId="4108"/>
    <cellStyle name="Entrada 2 4 4 3 7 2" xfId="4109"/>
    <cellStyle name="Entrada 2 4 4 3 8" xfId="4110"/>
    <cellStyle name="Entrada 2 4 4 3 8 2" xfId="4111"/>
    <cellStyle name="Entrada 2 4 4 3 9" xfId="4112"/>
    <cellStyle name="Entrada 2 4 4 3 9 2" xfId="4113"/>
    <cellStyle name="Entrada 2 4 4 4" xfId="4114"/>
    <cellStyle name="Entrada 2 4 4 4 2" xfId="4115"/>
    <cellStyle name="Entrada 2 4 4 5" xfId="4116"/>
    <cellStyle name="Entrada 2 4 4 5 2" xfId="4117"/>
    <cellStyle name="Entrada 2 4 4 6" xfId="4118"/>
    <cellStyle name="Entrada 2 4 4 6 2" xfId="4119"/>
    <cellStyle name="Entrada 2 4 4 7" xfId="4120"/>
    <cellStyle name="Entrada 2 4 4 7 2" xfId="4121"/>
    <cellStyle name="Entrada 2 4 4 8" xfId="4122"/>
    <cellStyle name="Entrada 2 4 4 8 2" xfId="4123"/>
    <cellStyle name="Entrada 2 4 4 9" xfId="4124"/>
    <cellStyle name="Entrada 2 4 4 9 2" xfId="4125"/>
    <cellStyle name="Entrada 2 4 5" xfId="393"/>
    <cellStyle name="Entrada 2 4 5 10" xfId="4126"/>
    <cellStyle name="Entrada 2 4 5 10 2" xfId="4127"/>
    <cellStyle name="Entrada 2 4 5 11" xfId="4128"/>
    <cellStyle name="Entrada 2 4 5 11 2" xfId="4129"/>
    <cellStyle name="Entrada 2 4 5 12" xfId="4130"/>
    <cellStyle name="Entrada 2 4 5 12 2" xfId="4131"/>
    <cellStyle name="Entrada 2 4 5 13" xfId="4132"/>
    <cellStyle name="Entrada 2 4 5 13 2" xfId="4133"/>
    <cellStyle name="Entrada 2 4 5 14" xfId="4134"/>
    <cellStyle name="Entrada 2 4 5 14 2" xfId="4135"/>
    <cellStyle name="Entrada 2 4 5 15" xfId="4136"/>
    <cellStyle name="Entrada 2 4 5 15 2" xfId="4137"/>
    <cellStyle name="Entrada 2 4 5 16" xfId="4138"/>
    <cellStyle name="Entrada 2 4 5 2" xfId="4139"/>
    <cellStyle name="Entrada 2 4 5 2 10" xfId="4140"/>
    <cellStyle name="Entrada 2 4 5 2 10 2" xfId="4141"/>
    <cellStyle name="Entrada 2 4 5 2 11" xfId="4142"/>
    <cellStyle name="Entrada 2 4 5 2 11 2" xfId="4143"/>
    <cellStyle name="Entrada 2 4 5 2 12" xfId="4144"/>
    <cellStyle name="Entrada 2 4 5 2 12 2" xfId="4145"/>
    <cellStyle name="Entrada 2 4 5 2 13" xfId="4146"/>
    <cellStyle name="Entrada 2 4 5 2 13 2" xfId="4147"/>
    <cellStyle name="Entrada 2 4 5 2 14" xfId="4148"/>
    <cellStyle name="Entrada 2 4 5 2 2" xfId="4149"/>
    <cellStyle name="Entrada 2 4 5 2 2 2" xfId="4150"/>
    <cellStyle name="Entrada 2 4 5 2 3" xfId="4151"/>
    <cellStyle name="Entrada 2 4 5 2 3 2" xfId="4152"/>
    <cellStyle name="Entrada 2 4 5 2 4" xfId="4153"/>
    <cellStyle name="Entrada 2 4 5 2 4 2" xfId="4154"/>
    <cellStyle name="Entrada 2 4 5 2 5" xfId="4155"/>
    <cellStyle name="Entrada 2 4 5 2 5 2" xfId="4156"/>
    <cellStyle name="Entrada 2 4 5 2 6" xfId="4157"/>
    <cellStyle name="Entrada 2 4 5 2 6 2" xfId="4158"/>
    <cellStyle name="Entrada 2 4 5 2 7" xfId="4159"/>
    <cellStyle name="Entrada 2 4 5 2 7 2" xfId="4160"/>
    <cellStyle name="Entrada 2 4 5 2 8" xfId="4161"/>
    <cellStyle name="Entrada 2 4 5 2 8 2" xfId="4162"/>
    <cellStyle name="Entrada 2 4 5 2 9" xfId="4163"/>
    <cellStyle name="Entrada 2 4 5 2 9 2" xfId="4164"/>
    <cellStyle name="Entrada 2 4 5 3" xfId="4165"/>
    <cellStyle name="Entrada 2 4 5 3 10" xfId="4166"/>
    <cellStyle name="Entrada 2 4 5 3 10 2" xfId="4167"/>
    <cellStyle name="Entrada 2 4 5 3 11" xfId="4168"/>
    <cellStyle name="Entrada 2 4 5 3 11 2" xfId="4169"/>
    <cellStyle name="Entrada 2 4 5 3 12" xfId="4170"/>
    <cellStyle name="Entrada 2 4 5 3 12 2" xfId="4171"/>
    <cellStyle name="Entrada 2 4 5 3 13" xfId="4172"/>
    <cellStyle name="Entrada 2 4 5 3 13 2" xfId="4173"/>
    <cellStyle name="Entrada 2 4 5 3 14" xfId="4174"/>
    <cellStyle name="Entrada 2 4 5 3 2" xfId="4175"/>
    <cellStyle name="Entrada 2 4 5 3 2 2" xfId="4176"/>
    <cellStyle name="Entrada 2 4 5 3 3" xfId="4177"/>
    <cellStyle name="Entrada 2 4 5 3 3 2" xfId="4178"/>
    <cellStyle name="Entrada 2 4 5 3 4" xfId="4179"/>
    <cellStyle name="Entrada 2 4 5 3 4 2" xfId="4180"/>
    <cellStyle name="Entrada 2 4 5 3 5" xfId="4181"/>
    <cellStyle name="Entrada 2 4 5 3 5 2" xfId="4182"/>
    <cellStyle name="Entrada 2 4 5 3 6" xfId="4183"/>
    <cellStyle name="Entrada 2 4 5 3 6 2" xfId="4184"/>
    <cellStyle name="Entrada 2 4 5 3 7" xfId="4185"/>
    <cellStyle name="Entrada 2 4 5 3 7 2" xfId="4186"/>
    <cellStyle name="Entrada 2 4 5 3 8" xfId="4187"/>
    <cellStyle name="Entrada 2 4 5 3 8 2" xfId="4188"/>
    <cellStyle name="Entrada 2 4 5 3 9" xfId="4189"/>
    <cellStyle name="Entrada 2 4 5 3 9 2" xfId="4190"/>
    <cellStyle name="Entrada 2 4 5 4" xfId="4191"/>
    <cellStyle name="Entrada 2 4 5 4 2" xfId="4192"/>
    <cellStyle name="Entrada 2 4 5 5" xfId="4193"/>
    <cellStyle name="Entrada 2 4 5 5 2" xfId="4194"/>
    <cellStyle name="Entrada 2 4 5 6" xfId="4195"/>
    <cellStyle name="Entrada 2 4 5 6 2" xfId="4196"/>
    <cellStyle name="Entrada 2 4 5 7" xfId="4197"/>
    <cellStyle name="Entrada 2 4 5 7 2" xfId="4198"/>
    <cellStyle name="Entrada 2 4 5 8" xfId="4199"/>
    <cellStyle name="Entrada 2 4 5 8 2" xfId="4200"/>
    <cellStyle name="Entrada 2 4 5 9" xfId="4201"/>
    <cellStyle name="Entrada 2 4 5 9 2" xfId="4202"/>
    <cellStyle name="Entrada 2 4 6" xfId="4203"/>
    <cellStyle name="Entrada 2 4 6 10" xfId="4204"/>
    <cellStyle name="Entrada 2 4 6 10 2" xfId="4205"/>
    <cellStyle name="Entrada 2 4 6 11" xfId="4206"/>
    <cellStyle name="Entrada 2 4 6 11 2" xfId="4207"/>
    <cellStyle name="Entrada 2 4 6 12" xfId="4208"/>
    <cellStyle name="Entrada 2 4 6 12 2" xfId="4209"/>
    <cellStyle name="Entrada 2 4 6 13" xfId="4210"/>
    <cellStyle name="Entrada 2 4 6 13 2" xfId="4211"/>
    <cellStyle name="Entrada 2 4 6 14" xfId="4212"/>
    <cellStyle name="Entrada 2 4 6 2" xfId="4213"/>
    <cellStyle name="Entrada 2 4 6 2 2" xfId="4214"/>
    <cellStyle name="Entrada 2 4 6 3" xfId="4215"/>
    <cellStyle name="Entrada 2 4 6 3 2" xfId="4216"/>
    <cellStyle name="Entrada 2 4 6 4" xfId="4217"/>
    <cellStyle name="Entrada 2 4 6 4 2" xfId="4218"/>
    <cellStyle name="Entrada 2 4 6 5" xfId="4219"/>
    <cellStyle name="Entrada 2 4 6 5 2" xfId="4220"/>
    <cellStyle name="Entrada 2 4 6 6" xfId="4221"/>
    <cellStyle name="Entrada 2 4 6 6 2" xfId="4222"/>
    <cellStyle name="Entrada 2 4 6 7" xfId="4223"/>
    <cellStyle name="Entrada 2 4 6 7 2" xfId="4224"/>
    <cellStyle name="Entrada 2 4 6 8" xfId="4225"/>
    <cellStyle name="Entrada 2 4 6 8 2" xfId="4226"/>
    <cellStyle name="Entrada 2 4 6 9" xfId="4227"/>
    <cellStyle name="Entrada 2 4 6 9 2" xfId="4228"/>
    <cellStyle name="Entrada 2 4 7" xfId="4229"/>
    <cellStyle name="Entrada 2 4 7 10" xfId="4230"/>
    <cellStyle name="Entrada 2 4 7 10 2" xfId="4231"/>
    <cellStyle name="Entrada 2 4 7 11" xfId="4232"/>
    <cellStyle name="Entrada 2 4 7 11 2" xfId="4233"/>
    <cellStyle name="Entrada 2 4 7 12" xfId="4234"/>
    <cellStyle name="Entrada 2 4 7 12 2" xfId="4235"/>
    <cellStyle name="Entrada 2 4 7 13" xfId="4236"/>
    <cellStyle name="Entrada 2 4 7 13 2" xfId="4237"/>
    <cellStyle name="Entrada 2 4 7 14" xfId="4238"/>
    <cellStyle name="Entrada 2 4 7 2" xfId="4239"/>
    <cellStyle name="Entrada 2 4 7 2 2" xfId="4240"/>
    <cellStyle name="Entrada 2 4 7 3" xfId="4241"/>
    <cellStyle name="Entrada 2 4 7 3 2" xfId="4242"/>
    <cellStyle name="Entrada 2 4 7 4" xfId="4243"/>
    <cellStyle name="Entrada 2 4 7 4 2" xfId="4244"/>
    <cellStyle name="Entrada 2 4 7 5" xfId="4245"/>
    <cellStyle name="Entrada 2 4 7 5 2" xfId="4246"/>
    <cellStyle name="Entrada 2 4 7 6" xfId="4247"/>
    <cellStyle name="Entrada 2 4 7 6 2" xfId="4248"/>
    <cellStyle name="Entrada 2 4 7 7" xfId="4249"/>
    <cellStyle name="Entrada 2 4 7 7 2" xfId="4250"/>
    <cellStyle name="Entrada 2 4 7 8" xfId="4251"/>
    <cellStyle name="Entrada 2 4 7 8 2" xfId="4252"/>
    <cellStyle name="Entrada 2 4 7 9" xfId="4253"/>
    <cellStyle name="Entrada 2 4 7 9 2" xfId="4254"/>
    <cellStyle name="Entrada 2 4 8" xfId="4255"/>
    <cellStyle name="Entrada 2 4 8 2" xfId="4256"/>
    <cellStyle name="Entrada 2 4 9" xfId="4257"/>
    <cellStyle name="Entrada 2 4 9 2" xfId="4258"/>
    <cellStyle name="Entrada 2 5" xfId="394"/>
    <cellStyle name="Entrada 2 5 10" xfId="4259"/>
    <cellStyle name="Entrada 2 5 10 2" xfId="4260"/>
    <cellStyle name="Entrada 2 5 11" xfId="4261"/>
    <cellStyle name="Entrada 2 5 11 2" xfId="4262"/>
    <cellStyle name="Entrada 2 5 12" xfId="4263"/>
    <cellStyle name="Entrada 2 5 12 2" xfId="4264"/>
    <cellStyle name="Entrada 2 5 13" xfId="4265"/>
    <cellStyle name="Entrada 2 5 13 2" xfId="4266"/>
    <cellStyle name="Entrada 2 5 14" xfId="4267"/>
    <cellStyle name="Entrada 2 5 14 2" xfId="4268"/>
    <cellStyle name="Entrada 2 5 15" xfId="4269"/>
    <cellStyle name="Entrada 2 5 15 2" xfId="4270"/>
    <cellStyle name="Entrada 2 5 16" xfId="4271"/>
    <cellStyle name="Entrada 2 5 16 2" xfId="4272"/>
    <cellStyle name="Entrada 2 5 17" xfId="4273"/>
    <cellStyle name="Entrada 2 5 17 2" xfId="4274"/>
    <cellStyle name="Entrada 2 5 18" xfId="4275"/>
    <cellStyle name="Entrada 2 5 18 2" xfId="4276"/>
    <cellStyle name="Entrada 2 5 19" xfId="4277"/>
    <cellStyle name="Entrada 2 5 19 2" xfId="4278"/>
    <cellStyle name="Entrada 2 5 2" xfId="395"/>
    <cellStyle name="Entrada 2 5 2 10" xfId="4279"/>
    <cellStyle name="Entrada 2 5 2 10 2" xfId="4280"/>
    <cellStyle name="Entrada 2 5 2 11" xfId="4281"/>
    <cellStyle name="Entrada 2 5 2 11 2" xfId="4282"/>
    <cellStyle name="Entrada 2 5 2 12" xfId="4283"/>
    <cellStyle name="Entrada 2 5 2 12 2" xfId="4284"/>
    <cellStyle name="Entrada 2 5 2 13" xfId="4285"/>
    <cellStyle name="Entrada 2 5 2 13 2" xfId="4286"/>
    <cellStyle name="Entrada 2 5 2 14" xfId="4287"/>
    <cellStyle name="Entrada 2 5 2 14 2" xfId="4288"/>
    <cellStyle name="Entrada 2 5 2 15" xfId="4289"/>
    <cellStyle name="Entrada 2 5 2 15 2" xfId="4290"/>
    <cellStyle name="Entrada 2 5 2 16" xfId="4291"/>
    <cellStyle name="Entrada 2 5 2 2" xfId="4292"/>
    <cellStyle name="Entrada 2 5 2 2 10" xfId="4293"/>
    <cellStyle name="Entrada 2 5 2 2 10 2" xfId="4294"/>
    <cellStyle name="Entrada 2 5 2 2 11" xfId="4295"/>
    <cellStyle name="Entrada 2 5 2 2 11 2" xfId="4296"/>
    <cellStyle name="Entrada 2 5 2 2 12" xfId="4297"/>
    <cellStyle name="Entrada 2 5 2 2 12 2" xfId="4298"/>
    <cellStyle name="Entrada 2 5 2 2 13" xfId="4299"/>
    <cellStyle name="Entrada 2 5 2 2 13 2" xfId="4300"/>
    <cellStyle name="Entrada 2 5 2 2 14" xfId="4301"/>
    <cellStyle name="Entrada 2 5 2 2 2" xfId="4302"/>
    <cellStyle name="Entrada 2 5 2 2 2 2" xfId="4303"/>
    <cellStyle name="Entrada 2 5 2 2 3" xfId="4304"/>
    <cellStyle name="Entrada 2 5 2 2 3 2" xfId="4305"/>
    <cellStyle name="Entrada 2 5 2 2 4" xfId="4306"/>
    <cellStyle name="Entrada 2 5 2 2 4 2" xfId="4307"/>
    <cellStyle name="Entrada 2 5 2 2 5" xfId="4308"/>
    <cellStyle name="Entrada 2 5 2 2 5 2" xfId="4309"/>
    <cellStyle name="Entrada 2 5 2 2 6" xfId="4310"/>
    <cellStyle name="Entrada 2 5 2 2 6 2" xfId="4311"/>
    <cellStyle name="Entrada 2 5 2 2 7" xfId="4312"/>
    <cellStyle name="Entrada 2 5 2 2 7 2" xfId="4313"/>
    <cellStyle name="Entrada 2 5 2 2 8" xfId="4314"/>
    <cellStyle name="Entrada 2 5 2 2 8 2" xfId="4315"/>
    <cellStyle name="Entrada 2 5 2 2 9" xfId="4316"/>
    <cellStyle name="Entrada 2 5 2 2 9 2" xfId="4317"/>
    <cellStyle name="Entrada 2 5 2 3" xfId="4318"/>
    <cellStyle name="Entrada 2 5 2 3 10" xfId="4319"/>
    <cellStyle name="Entrada 2 5 2 3 10 2" xfId="4320"/>
    <cellStyle name="Entrada 2 5 2 3 11" xfId="4321"/>
    <cellStyle name="Entrada 2 5 2 3 11 2" xfId="4322"/>
    <cellStyle name="Entrada 2 5 2 3 12" xfId="4323"/>
    <cellStyle name="Entrada 2 5 2 3 12 2" xfId="4324"/>
    <cellStyle name="Entrada 2 5 2 3 13" xfId="4325"/>
    <cellStyle name="Entrada 2 5 2 3 13 2" xfId="4326"/>
    <cellStyle name="Entrada 2 5 2 3 14" xfId="4327"/>
    <cellStyle name="Entrada 2 5 2 3 2" xfId="4328"/>
    <cellStyle name="Entrada 2 5 2 3 2 2" xfId="4329"/>
    <cellStyle name="Entrada 2 5 2 3 3" xfId="4330"/>
    <cellStyle name="Entrada 2 5 2 3 3 2" xfId="4331"/>
    <cellStyle name="Entrada 2 5 2 3 4" xfId="4332"/>
    <cellStyle name="Entrada 2 5 2 3 4 2" xfId="4333"/>
    <cellStyle name="Entrada 2 5 2 3 5" xfId="4334"/>
    <cellStyle name="Entrada 2 5 2 3 5 2" xfId="4335"/>
    <cellStyle name="Entrada 2 5 2 3 6" xfId="4336"/>
    <cellStyle name="Entrada 2 5 2 3 6 2" xfId="4337"/>
    <cellStyle name="Entrada 2 5 2 3 7" xfId="4338"/>
    <cellStyle name="Entrada 2 5 2 3 7 2" xfId="4339"/>
    <cellStyle name="Entrada 2 5 2 3 8" xfId="4340"/>
    <cellStyle name="Entrada 2 5 2 3 8 2" xfId="4341"/>
    <cellStyle name="Entrada 2 5 2 3 9" xfId="4342"/>
    <cellStyle name="Entrada 2 5 2 3 9 2" xfId="4343"/>
    <cellStyle name="Entrada 2 5 2 4" xfId="4344"/>
    <cellStyle name="Entrada 2 5 2 4 2" xfId="4345"/>
    <cellStyle name="Entrada 2 5 2 5" xfId="4346"/>
    <cellStyle name="Entrada 2 5 2 5 2" xfId="4347"/>
    <cellStyle name="Entrada 2 5 2 6" xfId="4348"/>
    <cellStyle name="Entrada 2 5 2 6 2" xfId="4349"/>
    <cellStyle name="Entrada 2 5 2 7" xfId="4350"/>
    <cellStyle name="Entrada 2 5 2 7 2" xfId="4351"/>
    <cellStyle name="Entrada 2 5 2 8" xfId="4352"/>
    <cellStyle name="Entrada 2 5 2 8 2" xfId="4353"/>
    <cellStyle name="Entrada 2 5 2 9" xfId="4354"/>
    <cellStyle name="Entrada 2 5 2 9 2" xfId="4355"/>
    <cellStyle name="Entrada 2 5 20" xfId="4356"/>
    <cellStyle name="Entrada 2 5 3" xfId="396"/>
    <cellStyle name="Entrada 2 5 3 10" xfId="4357"/>
    <cellStyle name="Entrada 2 5 3 10 2" xfId="4358"/>
    <cellStyle name="Entrada 2 5 3 11" xfId="4359"/>
    <cellStyle name="Entrada 2 5 3 11 2" xfId="4360"/>
    <cellStyle name="Entrada 2 5 3 12" xfId="4361"/>
    <cellStyle name="Entrada 2 5 3 12 2" xfId="4362"/>
    <cellStyle name="Entrada 2 5 3 13" xfId="4363"/>
    <cellStyle name="Entrada 2 5 3 13 2" xfId="4364"/>
    <cellStyle name="Entrada 2 5 3 14" xfId="4365"/>
    <cellStyle name="Entrada 2 5 3 14 2" xfId="4366"/>
    <cellStyle name="Entrada 2 5 3 15" xfId="4367"/>
    <cellStyle name="Entrada 2 5 3 15 2" xfId="4368"/>
    <cellStyle name="Entrada 2 5 3 16" xfId="4369"/>
    <cellStyle name="Entrada 2 5 3 2" xfId="4370"/>
    <cellStyle name="Entrada 2 5 3 2 10" xfId="4371"/>
    <cellStyle name="Entrada 2 5 3 2 10 2" xfId="4372"/>
    <cellStyle name="Entrada 2 5 3 2 11" xfId="4373"/>
    <cellStyle name="Entrada 2 5 3 2 11 2" xfId="4374"/>
    <cellStyle name="Entrada 2 5 3 2 12" xfId="4375"/>
    <cellStyle name="Entrada 2 5 3 2 12 2" xfId="4376"/>
    <cellStyle name="Entrada 2 5 3 2 13" xfId="4377"/>
    <cellStyle name="Entrada 2 5 3 2 13 2" xfId="4378"/>
    <cellStyle name="Entrada 2 5 3 2 14" xfId="4379"/>
    <cellStyle name="Entrada 2 5 3 2 2" xfId="4380"/>
    <cellStyle name="Entrada 2 5 3 2 2 2" xfId="4381"/>
    <cellStyle name="Entrada 2 5 3 2 3" xfId="4382"/>
    <cellStyle name="Entrada 2 5 3 2 3 2" xfId="4383"/>
    <cellStyle name="Entrada 2 5 3 2 4" xfId="4384"/>
    <cellStyle name="Entrada 2 5 3 2 4 2" xfId="4385"/>
    <cellStyle name="Entrada 2 5 3 2 5" xfId="4386"/>
    <cellStyle name="Entrada 2 5 3 2 5 2" xfId="4387"/>
    <cellStyle name="Entrada 2 5 3 2 6" xfId="4388"/>
    <cellStyle name="Entrada 2 5 3 2 6 2" xfId="4389"/>
    <cellStyle name="Entrada 2 5 3 2 7" xfId="4390"/>
    <cellStyle name="Entrada 2 5 3 2 7 2" xfId="4391"/>
    <cellStyle name="Entrada 2 5 3 2 8" xfId="4392"/>
    <cellStyle name="Entrada 2 5 3 2 8 2" xfId="4393"/>
    <cellStyle name="Entrada 2 5 3 2 9" xfId="4394"/>
    <cellStyle name="Entrada 2 5 3 2 9 2" xfId="4395"/>
    <cellStyle name="Entrada 2 5 3 3" xfId="4396"/>
    <cellStyle name="Entrada 2 5 3 3 10" xfId="4397"/>
    <cellStyle name="Entrada 2 5 3 3 10 2" xfId="4398"/>
    <cellStyle name="Entrada 2 5 3 3 11" xfId="4399"/>
    <cellStyle name="Entrada 2 5 3 3 11 2" xfId="4400"/>
    <cellStyle name="Entrada 2 5 3 3 12" xfId="4401"/>
    <cellStyle name="Entrada 2 5 3 3 12 2" xfId="4402"/>
    <cellStyle name="Entrada 2 5 3 3 13" xfId="4403"/>
    <cellStyle name="Entrada 2 5 3 3 13 2" xfId="4404"/>
    <cellStyle name="Entrada 2 5 3 3 14" xfId="4405"/>
    <cellStyle name="Entrada 2 5 3 3 2" xfId="4406"/>
    <cellStyle name="Entrada 2 5 3 3 2 2" xfId="4407"/>
    <cellStyle name="Entrada 2 5 3 3 3" xfId="4408"/>
    <cellStyle name="Entrada 2 5 3 3 3 2" xfId="4409"/>
    <cellStyle name="Entrada 2 5 3 3 4" xfId="4410"/>
    <cellStyle name="Entrada 2 5 3 3 4 2" xfId="4411"/>
    <cellStyle name="Entrada 2 5 3 3 5" xfId="4412"/>
    <cellStyle name="Entrada 2 5 3 3 5 2" xfId="4413"/>
    <cellStyle name="Entrada 2 5 3 3 6" xfId="4414"/>
    <cellStyle name="Entrada 2 5 3 3 6 2" xfId="4415"/>
    <cellStyle name="Entrada 2 5 3 3 7" xfId="4416"/>
    <cellStyle name="Entrada 2 5 3 3 7 2" xfId="4417"/>
    <cellStyle name="Entrada 2 5 3 3 8" xfId="4418"/>
    <cellStyle name="Entrada 2 5 3 3 8 2" xfId="4419"/>
    <cellStyle name="Entrada 2 5 3 3 9" xfId="4420"/>
    <cellStyle name="Entrada 2 5 3 3 9 2" xfId="4421"/>
    <cellStyle name="Entrada 2 5 3 4" xfId="4422"/>
    <cellStyle name="Entrada 2 5 3 4 2" xfId="4423"/>
    <cellStyle name="Entrada 2 5 3 5" xfId="4424"/>
    <cellStyle name="Entrada 2 5 3 5 2" xfId="4425"/>
    <cellStyle name="Entrada 2 5 3 6" xfId="4426"/>
    <cellStyle name="Entrada 2 5 3 6 2" xfId="4427"/>
    <cellStyle name="Entrada 2 5 3 7" xfId="4428"/>
    <cellStyle name="Entrada 2 5 3 7 2" xfId="4429"/>
    <cellStyle name="Entrada 2 5 3 8" xfId="4430"/>
    <cellStyle name="Entrada 2 5 3 8 2" xfId="4431"/>
    <cellStyle name="Entrada 2 5 3 9" xfId="4432"/>
    <cellStyle name="Entrada 2 5 3 9 2" xfId="4433"/>
    <cellStyle name="Entrada 2 5 4" xfId="397"/>
    <cellStyle name="Entrada 2 5 4 10" xfId="4434"/>
    <cellStyle name="Entrada 2 5 4 10 2" xfId="4435"/>
    <cellStyle name="Entrada 2 5 4 11" xfId="4436"/>
    <cellStyle name="Entrada 2 5 4 11 2" xfId="4437"/>
    <cellStyle name="Entrada 2 5 4 12" xfId="4438"/>
    <cellStyle name="Entrada 2 5 4 12 2" xfId="4439"/>
    <cellStyle name="Entrada 2 5 4 13" xfId="4440"/>
    <cellStyle name="Entrada 2 5 4 13 2" xfId="4441"/>
    <cellStyle name="Entrada 2 5 4 14" xfId="4442"/>
    <cellStyle name="Entrada 2 5 4 14 2" xfId="4443"/>
    <cellStyle name="Entrada 2 5 4 15" xfId="4444"/>
    <cellStyle name="Entrada 2 5 4 15 2" xfId="4445"/>
    <cellStyle name="Entrada 2 5 4 16" xfId="4446"/>
    <cellStyle name="Entrada 2 5 4 2" xfId="4447"/>
    <cellStyle name="Entrada 2 5 4 2 10" xfId="4448"/>
    <cellStyle name="Entrada 2 5 4 2 10 2" xfId="4449"/>
    <cellStyle name="Entrada 2 5 4 2 11" xfId="4450"/>
    <cellStyle name="Entrada 2 5 4 2 11 2" xfId="4451"/>
    <cellStyle name="Entrada 2 5 4 2 12" xfId="4452"/>
    <cellStyle name="Entrada 2 5 4 2 12 2" xfId="4453"/>
    <cellStyle name="Entrada 2 5 4 2 13" xfId="4454"/>
    <cellStyle name="Entrada 2 5 4 2 13 2" xfId="4455"/>
    <cellStyle name="Entrada 2 5 4 2 14" xfId="4456"/>
    <cellStyle name="Entrada 2 5 4 2 2" xfId="4457"/>
    <cellStyle name="Entrada 2 5 4 2 2 2" xfId="4458"/>
    <cellStyle name="Entrada 2 5 4 2 3" xfId="4459"/>
    <cellStyle name="Entrada 2 5 4 2 3 2" xfId="4460"/>
    <cellStyle name="Entrada 2 5 4 2 4" xfId="4461"/>
    <cellStyle name="Entrada 2 5 4 2 4 2" xfId="4462"/>
    <cellStyle name="Entrada 2 5 4 2 5" xfId="4463"/>
    <cellStyle name="Entrada 2 5 4 2 5 2" xfId="4464"/>
    <cellStyle name="Entrada 2 5 4 2 6" xfId="4465"/>
    <cellStyle name="Entrada 2 5 4 2 6 2" xfId="4466"/>
    <cellStyle name="Entrada 2 5 4 2 7" xfId="4467"/>
    <cellStyle name="Entrada 2 5 4 2 7 2" xfId="4468"/>
    <cellStyle name="Entrada 2 5 4 2 8" xfId="4469"/>
    <cellStyle name="Entrada 2 5 4 2 8 2" xfId="4470"/>
    <cellStyle name="Entrada 2 5 4 2 9" xfId="4471"/>
    <cellStyle name="Entrada 2 5 4 2 9 2" xfId="4472"/>
    <cellStyle name="Entrada 2 5 4 3" xfId="4473"/>
    <cellStyle name="Entrada 2 5 4 3 10" xfId="4474"/>
    <cellStyle name="Entrada 2 5 4 3 10 2" xfId="4475"/>
    <cellStyle name="Entrada 2 5 4 3 11" xfId="4476"/>
    <cellStyle name="Entrada 2 5 4 3 11 2" xfId="4477"/>
    <cellStyle name="Entrada 2 5 4 3 12" xfId="4478"/>
    <cellStyle name="Entrada 2 5 4 3 12 2" xfId="4479"/>
    <cellStyle name="Entrada 2 5 4 3 13" xfId="4480"/>
    <cellStyle name="Entrada 2 5 4 3 13 2" xfId="4481"/>
    <cellStyle name="Entrada 2 5 4 3 14" xfId="4482"/>
    <cellStyle name="Entrada 2 5 4 3 2" xfId="4483"/>
    <cellStyle name="Entrada 2 5 4 3 2 2" xfId="4484"/>
    <cellStyle name="Entrada 2 5 4 3 3" xfId="4485"/>
    <cellStyle name="Entrada 2 5 4 3 3 2" xfId="4486"/>
    <cellStyle name="Entrada 2 5 4 3 4" xfId="4487"/>
    <cellStyle name="Entrada 2 5 4 3 4 2" xfId="4488"/>
    <cellStyle name="Entrada 2 5 4 3 5" xfId="4489"/>
    <cellStyle name="Entrada 2 5 4 3 5 2" xfId="4490"/>
    <cellStyle name="Entrada 2 5 4 3 6" xfId="4491"/>
    <cellStyle name="Entrada 2 5 4 3 6 2" xfId="4492"/>
    <cellStyle name="Entrada 2 5 4 3 7" xfId="4493"/>
    <cellStyle name="Entrada 2 5 4 3 7 2" xfId="4494"/>
    <cellStyle name="Entrada 2 5 4 3 8" xfId="4495"/>
    <cellStyle name="Entrada 2 5 4 3 8 2" xfId="4496"/>
    <cellStyle name="Entrada 2 5 4 3 9" xfId="4497"/>
    <cellStyle name="Entrada 2 5 4 3 9 2" xfId="4498"/>
    <cellStyle name="Entrada 2 5 4 4" xfId="4499"/>
    <cellStyle name="Entrada 2 5 4 4 2" xfId="4500"/>
    <cellStyle name="Entrada 2 5 4 5" xfId="4501"/>
    <cellStyle name="Entrada 2 5 4 5 2" xfId="4502"/>
    <cellStyle name="Entrada 2 5 4 6" xfId="4503"/>
    <cellStyle name="Entrada 2 5 4 6 2" xfId="4504"/>
    <cellStyle name="Entrada 2 5 4 7" xfId="4505"/>
    <cellStyle name="Entrada 2 5 4 7 2" xfId="4506"/>
    <cellStyle name="Entrada 2 5 4 8" xfId="4507"/>
    <cellStyle name="Entrada 2 5 4 8 2" xfId="4508"/>
    <cellStyle name="Entrada 2 5 4 9" xfId="4509"/>
    <cellStyle name="Entrada 2 5 4 9 2" xfId="4510"/>
    <cellStyle name="Entrada 2 5 5" xfId="398"/>
    <cellStyle name="Entrada 2 5 5 10" xfId="4511"/>
    <cellStyle name="Entrada 2 5 5 10 2" xfId="4512"/>
    <cellStyle name="Entrada 2 5 5 11" xfId="4513"/>
    <cellStyle name="Entrada 2 5 5 11 2" xfId="4514"/>
    <cellStyle name="Entrada 2 5 5 12" xfId="4515"/>
    <cellStyle name="Entrada 2 5 5 12 2" xfId="4516"/>
    <cellStyle name="Entrada 2 5 5 13" xfId="4517"/>
    <cellStyle name="Entrada 2 5 5 13 2" xfId="4518"/>
    <cellStyle name="Entrada 2 5 5 14" xfId="4519"/>
    <cellStyle name="Entrada 2 5 5 14 2" xfId="4520"/>
    <cellStyle name="Entrada 2 5 5 15" xfId="4521"/>
    <cellStyle name="Entrada 2 5 5 15 2" xfId="4522"/>
    <cellStyle name="Entrada 2 5 5 16" xfId="4523"/>
    <cellStyle name="Entrada 2 5 5 2" xfId="4524"/>
    <cellStyle name="Entrada 2 5 5 2 10" xfId="4525"/>
    <cellStyle name="Entrada 2 5 5 2 10 2" xfId="4526"/>
    <cellStyle name="Entrada 2 5 5 2 11" xfId="4527"/>
    <cellStyle name="Entrada 2 5 5 2 11 2" xfId="4528"/>
    <cellStyle name="Entrada 2 5 5 2 12" xfId="4529"/>
    <cellStyle name="Entrada 2 5 5 2 12 2" xfId="4530"/>
    <cellStyle name="Entrada 2 5 5 2 13" xfId="4531"/>
    <cellStyle name="Entrada 2 5 5 2 13 2" xfId="4532"/>
    <cellStyle name="Entrada 2 5 5 2 14" xfId="4533"/>
    <cellStyle name="Entrada 2 5 5 2 2" xfId="4534"/>
    <cellStyle name="Entrada 2 5 5 2 2 2" xfId="4535"/>
    <cellStyle name="Entrada 2 5 5 2 3" xfId="4536"/>
    <cellStyle name="Entrada 2 5 5 2 3 2" xfId="4537"/>
    <cellStyle name="Entrada 2 5 5 2 4" xfId="4538"/>
    <cellStyle name="Entrada 2 5 5 2 4 2" xfId="4539"/>
    <cellStyle name="Entrada 2 5 5 2 5" xfId="4540"/>
    <cellStyle name="Entrada 2 5 5 2 5 2" xfId="4541"/>
    <cellStyle name="Entrada 2 5 5 2 6" xfId="4542"/>
    <cellStyle name="Entrada 2 5 5 2 6 2" xfId="4543"/>
    <cellStyle name="Entrada 2 5 5 2 7" xfId="4544"/>
    <cellStyle name="Entrada 2 5 5 2 7 2" xfId="4545"/>
    <cellStyle name="Entrada 2 5 5 2 8" xfId="4546"/>
    <cellStyle name="Entrada 2 5 5 2 8 2" xfId="4547"/>
    <cellStyle name="Entrada 2 5 5 2 9" xfId="4548"/>
    <cellStyle name="Entrada 2 5 5 2 9 2" xfId="4549"/>
    <cellStyle name="Entrada 2 5 5 3" xfId="4550"/>
    <cellStyle name="Entrada 2 5 5 3 10" xfId="4551"/>
    <cellStyle name="Entrada 2 5 5 3 10 2" xfId="4552"/>
    <cellStyle name="Entrada 2 5 5 3 11" xfId="4553"/>
    <cellStyle name="Entrada 2 5 5 3 11 2" xfId="4554"/>
    <cellStyle name="Entrada 2 5 5 3 12" xfId="4555"/>
    <cellStyle name="Entrada 2 5 5 3 12 2" xfId="4556"/>
    <cellStyle name="Entrada 2 5 5 3 13" xfId="4557"/>
    <cellStyle name="Entrada 2 5 5 3 13 2" xfId="4558"/>
    <cellStyle name="Entrada 2 5 5 3 14" xfId="4559"/>
    <cellStyle name="Entrada 2 5 5 3 2" xfId="4560"/>
    <cellStyle name="Entrada 2 5 5 3 2 2" xfId="4561"/>
    <cellStyle name="Entrada 2 5 5 3 3" xfId="4562"/>
    <cellStyle name="Entrada 2 5 5 3 3 2" xfId="4563"/>
    <cellStyle name="Entrada 2 5 5 3 4" xfId="4564"/>
    <cellStyle name="Entrada 2 5 5 3 4 2" xfId="4565"/>
    <cellStyle name="Entrada 2 5 5 3 5" xfId="4566"/>
    <cellStyle name="Entrada 2 5 5 3 5 2" xfId="4567"/>
    <cellStyle name="Entrada 2 5 5 3 6" xfId="4568"/>
    <cellStyle name="Entrada 2 5 5 3 6 2" xfId="4569"/>
    <cellStyle name="Entrada 2 5 5 3 7" xfId="4570"/>
    <cellStyle name="Entrada 2 5 5 3 7 2" xfId="4571"/>
    <cellStyle name="Entrada 2 5 5 3 8" xfId="4572"/>
    <cellStyle name="Entrada 2 5 5 3 8 2" xfId="4573"/>
    <cellStyle name="Entrada 2 5 5 3 9" xfId="4574"/>
    <cellStyle name="Entrada 2 5 5 3 9 2" xfId="4575"/>
    <cellStyle name="Entrada 2 5 5 4" xfId="4576"/>
    <cellStyle name="Entrada 2 5 5 4 2" xfId="4577"/>
    <cellStyle name="Entrada 2 5 5 5" xfId="4578"/>
    <cellStyle name="Entrada 2 5 5 5 2" xfId="4579"/>
    <cellStyle name="Entrada 2 5 5 6" xfId="4580"/>
    <cellStyle name="Entrada 2 5 5 6 2" xfId="4581"/>
    <cellStyle name="Entrada 2 5 5 7" xfId="4582"/>
    <cellStyle name="Entrada 2 5 5 7 2" xfId="4583"/>
    <cellStyle name="Entrada 2 5 5 8" xfId="4584"/>
    <cellStyle name="Entrada 2 5 5 8 2" xfId="4585"/>
    <cellStyle name="Entrada 2 5 5 9" xfId="4586"/>
    <cellStyle name="Entrada 2 5 5 9 2" xfId="4587"/>
    <cellStyle name="Entrada 2 5 6" xfId="4588"/>
    <cellStyle name="Entrada 2 5 6 10" xfId="4589"/>
    <cellStyle name="Entrada 2 5 6 10 2" xfId="4590"/>
    <cellStyle name="Entrada 2 5 6 11" xfId="4591"/>
    <cellStyle name="Entrada 2 5 6 11 2" xfId="4592"/>
    <cellStyle name="Entrada 2 5 6 12" xfId="4593"/>
    <cellStyle name="Entrada 2 5 6 12 2" xfId="4594"/>
    <cellStyle name="Entrada 2 5 6 13" xfId="4595"/>
    <cellStyle name="Entrada 2 5 6 13 2" xfId="4596"/>
    <cellStyle name="Entrada 2 5 6 14" xfId="4597"/>
    <cellStyle name="Entrada 2 5 6 2" xfId="4598"/>
    <cellStyle name="Entrada 2 5 6 2 2" xfId="4599"/>
    <cellStyle name="Entrada 2 5 6 3" xfId="4600"/>
    <cellStyle name="Entrada 2 5 6 3 2" xfId="4601"/>
    <cellStyle name="Entrada 2 5 6 4" xfId="4602"/>
    <cellStyle name="Entrada 2 5 6 4 2" xfId="4603"/>
    <cellStyle name="Entrada 2 5 6 5" xfId="4604"/>
    <cellStyle name="Entrada 2 5 6 5 2" xfId="4605"/>
    <cellStyle name="Entrada 2 5 6 6" xfId="4606"/>
    <cellStyle name="Entrada 2 5 6 6 2" xfId="4607"/>
    <cellStyle name="Entrada 2 5 6 7" xfId="4608"/>
    <cellStyle name="Entrada 2 5 6 7 2" xfId="4609"/>
    <cellStyle name="Entrada 2 5 6 8" xfId="4610"/>
    <cellStyle name="Entrada 2 5 6 8 2" xfId="4611"/>
    <cellStyle name="Entrada 2 5 6 9" xfId="4612"/>
    <cellStyle name="Entrada 2 5 6 9 2" xfId="4613"/>
    <cellStyle name="Entrada 2 5 7" xfId="4614"/>
    <cellStyle name="Entrada 2 5 7 10" xfId="4615"/>
    <cellStyle name="Entrada 2 5 7 10 2" xfId="4616"/>
    <cellStyle name="Entrada 2 5 7 11" xfId="4617"/>
    <cellStyle name="Entrada 2 5 7 11 2" xfId="4618"/>
    <cellStyle name="Entrada 2 5 7 12" xfId="4619"/>
    <cellStyle name="Entrada 2 5 7 12 2" xfId="4620"/>
    <cellStyle name="Entrada 2 5 7 13" xfId="4621"/>
    <cellStyle name="Entrada 2 5 7 13 2" xfId="4622"/>
    <cellStyle name="Entrada 2 5 7 14" xfId="4623"/>
    <cellStyle name="Entrada 2 5 7 2" xfId="4624"/>
    <cellStyle name="Entrada 2 5 7 2 2" xfId="4625"/>
    <cellStyle name="Entrada 2 5 7 3" xfId="4626"/>
    <cellStyle name="Entrada 2 5 7 3 2" xfId="4627"/>
    <cellStyle name="Entrada 2 5 7 4" xfId="4628"/>
    <cellStyle name="Entrada 2 5 7 4 2" xfId="4629"/>
    <cellStyle name="Entrada 2 5 7 5" xfId="4630"/>
    <cellStyle name="Entrada 2 5 7 5 2" xfId="4631"/>
    <cellStyle name="Entrada 2 5 7 6" xfId="4632"/>
    <cellStyle name="Entrada 2 5 7 6 2" xfId="4633"/>
    <cellStyle name="Entrada 2 5 7 7" xfId="4634"/>
    <cellStyle name="Entrada 2 5 7 7 2" xfId="4635"/>
    <cellStyle name="Entrada 2 5 7 8" xfId="4636"/>
    <cellStyle name="Entrada 2 5 7 8 2" xfId="4637"/>
    <cellStyle name="Entrada 2 5 7 9" xfId="4638"/>
    <cellStyle name="Entrada 2 5 7 9 2" xfId="4639"/>
    <cellStyle name="Entrada 2 5 8" xfId="4640"/>
    <cellStyle name="Entrada 2 5 8 2" xfId="4641"/>
    <cellStyle name="Entrada 2 5 9" xfId="4642"/>
    <cellStyle name="Entrada 2 5 9 2" xfId="4643"/>
    <cellStyle name="Entrada 2 6" xfId="399"/>
    <cellStyle name="Entrada 2 6 10" xfId="4644"/>
    <cellStyle name="Entrada 2 6 10 2" xfId="4645"/>
    <cellStyle name="Entrada 2 6 11" xfId="4646"/>
    <cellStyle name="Entrada 2 6 11 2" xfId="4647"/>
    <cellStyle name="Entrada 2 6 12" xfId="4648"/>
    <cellStyle name="Entrada 2 6 12 2" xfId="4649"/>
    <cellStyle name="Entrada 2 6 13" xfId="4650"/>
    <cellStyle name="Entrada 2 6 13 2" xfId="4651"/>
    <cellStyle name="Entrada 2 6 14" xfId="4652"/>
    <cellStyle name="Entrada 2 6 14 2" xfId="4653"/>
    <cellStyle name="Entrada 2 6 15" xfId="4654"/>
    <cellStyle name="Entrada 2 6 15 2" xfId="4655"/>
    <cellStyle name="Entrada 2 6 16" xfId="4656"/>
    <cellStyle name="Entrada 2 6 16 2" xfId="4657"/>
    <cellStyle name="Entrada 2 6 17" xfId="4658"/>
    <cellStyle name="Entrada 2 6 17 2" xfId="4659"/>
    <cellStyle name="Entrada 2 6 18" xfId="4660"/>
    <cellStyle name="Entrada 2 6 18 2" xfId="4661"/>
    <cellStyle name="Entrada 2 6 19" xfId="4662"/>
    <cellStyle name="Entrada 2 6 19 2" xfId="4663"/>
    <cellStyle name="Entrada 2 6 2" xfId="400"/>
    <cellStyle name="Entrada 2 6 2 10" xfId="4664"/>
    <cellStyle name="Entrada 2 6 2 10 2" xfId="4665"/>
    <cellStyle name="Entrada 2 6 2 11" xfId="4666"/>
    <cellStyle name="Entrada 2 6 2 11 2" xfId="4667"/>
    <cellStyle name="Entrada 2 6 2 12" xfId="4668"/>
    <cellStyle name="Entrada 2 6 2 12 2" xfId="4669"/>
    <cellStyle name="Entrada 2 6 2 13" xfId="4670"/>
    <cellStyle name="Entrada 2 6 2 13 2" xfId="4671"/>
    <cellStyle name="Entrada 2 6 2 14" xfId="4672"/>
    <cellStyle name="Entrada 2 6 2 14 2" xfId="4673"/>
    <cellStyle name="Entrada 2 6 2 15" xfId="4674"/>
    <cellStyle name="Entrada 2 6 2 15 2" xfId="4675"/>
    <cellStyle name="Entrada 2 6 2 16" xfId="4676"/>
    <cellStyle name="Entrada 2 6 2 2" xfId="4677"/>
    <cellStyle name="Entrada 2 6 2 2 10" xfId="4678"/>
    <cellStyle name="Entrada 2 6 2 2 10 2" xfId="4679"/>
    <cellStyle name="Entrada 2 6 2 2 11" xfId="4680"/>
    <cellStyle name="Entrada 2 6 2 2 11 2" xfId="4681"/>
    <cellStyle name="Entrada 2 6 2 2 12" xfId="4682"/>
    <cellStyle name="Entrada 2 6 2 2 12 2" xfId="4683"/>
    <cellStyle name="Entrada 2 6 2 2 13" xfId="4684"/>
    <cellStyle name="Entrada 2 6 2 2 13 2" xfId="4685"/>
    <cellStyle name="Entrada 2 6 2 2 14" xfId="4686"/>
    <cellStyle name="Entrada 2 6 2 2 2" xfId="4687"/>
    <cellStyle name="Entrada 2 6 2 2 2 2" xfId="4688"/>
    <cellStyle name="Entrada 2 6 2 2 3" xfId="4689"/>
    <cellStyle name="Entrada 2 6 2 2 3 2" xfId="4690"/>
    <cellStyle name="Entrada 2 6 2 2 4" xfId="4691"/>
    <cellStyle name="Entrada 2 6 2 2 4 2" xfId="4692"/>
    <cellStyle name="Entrada 2 6 2 2 5" xfId="4693"/>
    <cellStyle name="Entrada 2 6 2 2 5 2" xfId="4694"/>
    <cellStyle name="Entrada 2 6 2 2 6" xfId="4695"/>
    <cellStyle name="Entrada 2 6 2 2 6 2" xfId="4696"/>
    <cellStyle name="Entrada 2 6 2 2 7" xfId="4697"/>
    <cellStyle name="Entrada 2 6 2 2 7 2" xfId="4698"/>
    <cellStyle name="Entrada 2 6 2 2 8" xfId="4699"/>
    <cellStyle name="Entrada 2 6 2 2 8 2" xfId="4700"/>
    <cellStyle name="Entrada 2 6 2 2 9" xfId="4701"/>
    <cellStyle name="Entrada 2 6 2 2 9 2" xfId="4702"/>
    <cellStyle name="Entrada 2 6 2 3" xfId="4703"/>
    <cellStyle name="Entrada 2 6 2 3 10" xfId="4704"/>
    <cellStyle name="Entrada 2 6 2 3 10 2" xfId="4705"/>
    <cellStyle name="Entrada 2 6 2 3 11" xfId="4706"/>
    <cellStyle name="Entrada 2 6 2 3 11 2" xfId="4707"/>
    <cellStyle name="Entrada 2 6 2 3 12" xfId="4708"/>
    <cellStyle name="Entrada 2 6 2 3 12 2" xfId="4709"/>
    <cellStyle name="Entrada 2 6 2 3 13" xfId="4710"/>
    <cellStyle name="Entrada 2 6 2 3 13 2" xfId="4711"/>
    <cellStyle name="Entrada 2 6 2 3 14" xfId="4712"/>
    <cellStyle name="Entrada 2 6 2 3 2" xfId="4713"/>
    <cellStyle name="Entrada 2 6 2 3 2 2" xfId="4714"/>
    <cellStyle name="Entrada 2 6 2 3 3" xfId="4715"/>
    <cellStyle name="Entrada 2 6 2 3 3 2" xfId="4716"/>
    <cellStyle name="Entrada 2 6 2 3 4" xfId="4717"/>
    <cellStyle name="Entrada 2 6 2 3 4 2" xfId="4718"/>
    <cellStyle name="Entrada 2 6 2 3 5" xfId="4719"/>
    <cellStyle name="Entrada 2 6 2 3 5 2" xfId="4720"/>
    <cellStyle name="Entrada 2 6 2 3 6" xfId="4721"/>
    <cellStyle name="Entrada 2 6 2 3 6 2" xfId="4722"/>
    <cellStyle name="Entrada 2 6 2 3 7" xfId="4723"/>
    <cellStyle name="Entrada 2 6 2 3 7 2" xfId="4724"/>
    <cellStyle name="Entrada 2 6 2 3 8" xfId="4725"/>
    <cellStyle name="Entrada 2 6 2 3 8 2" xfId="4726"/>
    <cellStyle name="Entrada 2 6 2 3 9" xfId="4727"/>
    <cellStyle name="Entrada 2 6 2 3 9 2" xfId="4728"/>
    <cellStyle name="Entrada 2 6 2 4" xfId="4729"/>
    <cellStyle name="Entrada 2 6 2 4 2" xfId="4730"/>
    <cellStyle name="Entrada 2 6 2 5" xfId="4731"/>
    <cellStyle name="Entrada 2 6 2 5 2" xfId="4732"/>
    <cellStyle name="Entrada 2 6 2 6" xfId="4733"/>
    <cellStyle name="Entrada 2 6 2 6 2" xfId="4734"/>
    <cellStyle name="Entrada 2 6 2 7" xfId="4735"/>
    <cellStyle name="Entrada 2 6 2 7 2" xfId="4736"/>
    <cellStyle name="Entrada 2 6 2 8" xfId="4737"/>
    <cellStyle name="Entrada 2 6 2 8 2" xfId="4738"/>
    <cellStyle name="Entrada 2 6 2 9" xfId="4739"/>
    <cellStyle name="Entrada 2 6 2 9 2" xfId="4740"/>
    <cellStyle name="Entrada 2 6 20" xfId="4741"/>
    <cellStyle name="Entrada 2 6 3" xfId="401"/>
    <cellStyle name="Entrada 2 6 3 10" xfId="4742"/>
    <cellStyle name="Entrada 2 6 3 10 2" xfId="4743"/>
    <cellStyle name="Entrada 2 6 3 11" xfId="4744"/>
    <cellStyle name="Entrada 2 6 3 11 2" xfId="4745"/>
    <cellStyle name="Entrada 2 6 3 12" xfId="4746"/>
    <cellStyle name="Entrada 2 6 3 12 2" xfId="4747"/>
    <cellStyle name="Entrada 2 6 3 13" xfId="4748"/>
    <cellStyle name="Entrada 2 6 3 13 2" xfId="4749"/>
    <cellStyle name="Entrada 2 6 3 14" xfId="4750"/>
    <cellStyle name="Entrada 2 6 3 14 2" xfId="4751"/>
    <cellStyle name="Entrada 2 6 3 15" xfId="4752"/>
    <cellStyle name="Entrada 2 6 3 15 2" xfId="4753"/>
    <cellStyle name="Entrada 2 6 3 16" xfId="4754"/>
    <cellStyle name="Entrada 2 6 3 2" xfId="4755"/>
    <cellStyle name="Entrada 2 6 3 2 10" xfId="4756"/>
    <cellStyle name="Entrada 2 6 3 2 10 2" xfId="4757"/>
    <cellStyle name="Entrada 2 6 3 2 11" xfId="4758"/>
    <cellStyle name="Entrada 2 6 3 2 11 2" xfId="4759"/>
    <cellStyle name="Entrada 2 6 3 2 12" xfId="4760"/>
    <cellStyle name="Entrada 2 6 3 2 12 2" xfId="4761"/>
    <cellStyle name="Entrada 2 6 3 2 13" xfId="4762"/>
    <cellStyle name="Entrada 2 6 3 2 13 2" xfId="4763"/>
    <cellStyle name="Entrada 2 6 3 2 14" xfId="4764"/>
    <cellStyle name="Entrada 2 6 3 2 2" xfId="4765"/>
    <cellStyle name="Entrada 2 6 3 2 2 2" xfId="4766"/>
    <cellStyle name="Entrada 2 6 3 2 3" xfId="4767"/>
    <cellStyle name="Entrada 2 6 3 2 3 2" xfId="4768"/>
    <cellStyle name="Entrada 2 6 3 2 4" xfId="4769"/>
    <cellStyle name="Entrada 2 6 3 2 4 2" xfId="4770"/>
    <cellStyle name="Entrada 2 6 3 2 5" xfId="4771"/>
    <cellStyle name="Entrada 2 6 3 2 5 2" xfId="4772"/>
    <cellStyle name="Entrada 2 6 3 2 6" xfId="4773"/>
    <cellStyle name="Entrada 2 6 3 2 6 2" xfId="4774"/>
    <cellStyle name="Entrada 2 6 3 2 7" xfId="4775"/>
    <cellStyle name="Entrada 2 6 3 2 7 2" xfId="4776"/>
    <cellStyle name="Entrada 2 6 3 2 8" xfId="4777"/>
    <cellStyle name="Entrada 2 6 3 2 8 2" xfId="4778"/>
    <cellStyle name="Entrada 2 6 3 2 9" xfId="4779"/>
    <cellStyle name="Entrada 2 6 3 2 9 2" xfId="4780"/>
    <cellStyle name="Entrada 2 6 3 3" xfId="4781"/>
    <cellStyle name="Entrada 2 6 3 3 10" xfId="4782"/>
    <cellStyle name="Entrada 2 6 3 3 10 2" xfId="4783"/>
    <cellStyle name="Entrada 2 6 3 3 11" xfId="4784"/>
    <cellStyle name="Entrada 2 6 3 3 11 2" xfId="4785"/>
    <cellStyle name="Entrada 2 6 3 3 12" xfId="4786"/>
    <cellStyle name="Entrada 2 6 3 3 12 2" xfId="4787"/>
    <cellStyle name="Entrada 2 6 3 3 13" xfId="4788"/>
    <cellStyle name="Entrada 2 6 3 3 13 2" xfId="4789"/>
    <cellStyle name="Entrada 2 6 3 3 14" xfId="4790"/>
    <cellStyle name="Entrada 2 6 3 3 2" xfId="4791"/>
    <cellStyle name="Entrada 2 6 3 3 2 2" xfId="4792"/>
    <cellStyle name="Entrada 2 6 3 3 3" xfId="4793"/>
    <cellStyle name="Entrada 2 6 3 3 3 2" xfId="4794"/>
    <cellStyle name="Entrada 2 6 3 3 4" xfId="4795"/>
    <cellStyle name="Entrada 2 6 3 3 4 2" xfId="4796"/>
    <cellStyle name="Entrada 2 6 3 3 5" xfId="4797"/>
    <cellStyle name="Entrada 2 6 3 3 5 2" xfId="4798"/>
    <cellStyle name="Entrada 2 6 3 3 6" xfId="4799"/>
    <cellStyle name="Entrada 2 6 3 3 6 2" xfId="4800"/>
    <cellStyle name="Entrada 2 6 3 3 7" xfId="4801"/>
    <cellStyle name="Entrada 2 6 3 3 7 2" xfId="4802"/>
    <cellStyle name="Entrada 2 6 3 3 8" xfId="4803"/>
    <cellStyle name="Entrada 2 6 3 3 8 2" xfId="4804"/>
    <cellStyle name="Entrada 2 6 3 3 9" xfId="4805"/>
    <cellStyle name="Entrada 2 6 3 3 9 2" xfId="4806"/>
    <cellStyle name="Entrada 2 6 3 4" xfId="4807"/>
    <cellStyle name="Entrada 2 6 3 4 2" xfId="4808"/>
    <cellStyle name="Entrada 2 6 3 5" xfId="4809"/>
    <cellStyle name="Entrada 2 6 3 5 2" xfId="4810"/>
    <cellStyle name="Entrada 2 6 3 6" xfId="4811"/>
    <cellStyle name="Entrada 2 6 3 6 2" xfId="4812"/>
    <cellStyle name="Entrada 2 6 3 7" xfId="4813"/>
    <cellStyle name="Entrada 2 6 3 7 2" xfId="4814"/>
    <cellStyle name="Entrada 2 6 3 8" xfId="4815"/>
    <cellStyle name="Entrada 2 6 3 8 2" xfId="4816"/>
    <cellStyle name="Entrada 2 6 3 9" xfId="4817"/>
    <cellStyle name="Entrada 2 6 3 9 2" xfId="4818"/>
    <cellStyle name="Entrada 2 6 4" xfId="402"/>
    <cellStyle name="Entrada 2 6 4 10" xfId="4819"/>
    <cellStyle name="Entrada 2 6 4 10 2" xfId="4820"/>
    <cellStyle name="Entrada 2 6 4 11" xfId="4821"/>
    <cellStyle name="Entrada 2 6 4 11 2" xfId="4822"/>
    <cellStyle name="Entrada 2 6 4 12" xfId="4823"/>
    <cellStyle name="Entrada 2 6 4 12 2" xfId="4824"/>
    <cellStyle name="Entrada 2 6 4 13" xfId="4825"/>
    <cellStyle name="Entrada 2 6 4 13 2" xfId="4826"/>
    <cellStyle name="Entrada 2 6 4 14" xfId="4827"/>
    <cellStyle name="Entrada 2 6 4 14 2" xfId="4828"/>
    <cellStyle name="Entrada 2 6 4 15" xfId="4829"/>
    <cellStyle name="Entrada 2 6 4 15 2" xfId="4830"/>
    <cellStyle name="Entrada 2 6 4 16" xfId="4831"/>
    <cellStyle name="Entrada 2 6 4 2" xfId="4832"/>
    <cellStyle name="Entrada 2 6 4 2 10" xfId="4833"/>
    <cellStyle name="Entrada 2 6 4 2 10 2" xfId="4834"/>
    <cellStyle name="Entrada 2 6 4 2 11" xfId="4835"/>
    <cellStyle name="Entrada 2 6 4 2 11 2" xfId="4836"/>
    <cellStyle name="Entrada 2 6 4 2 12" xfId="4837"/>
    <cellStyle name="Entrada 2 6 4 2 12 2" xfId="4838"/>
    <cellStyle name="Entrada 2 6 4 2 13" xfId="4839"/>
    <cellStyle name="Entrada 2 6 4 2 13 2" xfId="4840"/>
    <cellStyle name="Entrada 2 6 4 2 14" xfId="4841"/>
    <cellStyle name="Entrada 2 6 4 2 2" xfId="4842"/>
    <cellStyle name="Entrada 2 6 4 2 2 2" xfId="4843"/>
    <cellStyle name="Entrada 2 6 4 2 3" xfId="4844"/>
    <cellStyle name="Entrada 2 6 4 2 3 2" xfId="4845"/>
    <cellStyle name="Entrada 2 6 4 2 4" xfId="4846"/>
    <cellStyle name="Entrada 2 6 4 2 4 2" xfId="4847"/>
    <cellStyle name="Entrada 2 6 4 2 5" xfId="4848"/>
    <cellStyle name="Entrada 2 6 4 2 5 2" xfId="4849"/>
    <cellStyle name="Entrada 2 6 4 2 6" xfId="4850"/>
    <cellStyle name="Entrada 2 6 4 2 6 2" xfId="4851"/>
    <cellStyle name="Entrada 2 6 4 2 7" xfId="4852"/>
    <cellStyle name="Entrada 2 6 4 2 7 2" xfId="4853"/>
    <cellStyle name="Entrada 2 6 4 2 8" xfId="4854"/>
    <cellStyle name="Entrada 2 6 4 2 8 2" xfId="4855"/>
    <cellStyle name="Entrada 2 6 4 2 9" xfId="4856"/>
    <cellStyle name="Entrada 2 6 4 2 9 2" xfId="4857"/>
    <cellStyle name="Entrada 2 6 4 3" xfId="4858"/>
    <cellStyle name="Entrada 2 6 4 3 10" xfId="4859"/>
    <cellStyle name="Entrada 2 6 4 3 10 2" xfId="4860"/>
    <cellStyle name="Entrada 2 6 4 3 11" xfId="4861"/>
    <cellStyle name="Entrada 2 6 4 3 11 2" xfId="4862"/>
    <cellStyle name="Entrada 2 6 4 3 12" xfId="4863"/>
    <cellStyle name="Entrada 2 6 4 3 12 2" xfId="4864"/>
    <cellStyle name="Entrada 2 6 4 3 13" xfId="4865"/>
    <cellStyle name="Entrada 2 6 4 3 13 2" xfId="4866"/>
    <cellStyle name="Entrada 2 6 4 3 14" xfId="4867"/>
    <cellStyle name="Entrada 2 6 4 3 2" xfId="4868"/>
    <cellStyle name="Entrada 2 6 4 3 2 2" xfId="4869"/>
    <cellStyle name="Entrada 2 6 4 3 3" xfId="4870"/>
    <cellStyle name="Entrada 2 6 4 3 3 2" xfId="4871"/>
    <cellStyle name="Entrada 2 6 4 3 4" xfId="4872"/>
    <cellStyle name="Entrada 2 6 4 3 4 2" xfId="4873"/>
    <cellStyle name="Entrada 2 6 4 3 5" xfId="4874"/>
    <cellStyle name="Entrada 2 6 4 3 5 2" xfId="4875"/>
    <cellStyle name="Entrada 2 6 4 3 6" xfId="4876"/>
    <cellStyle name="Entrada 2 6 4 3 6 2" xfId="4877"/>
    <cellStyle name="Entrada 2 6 4 3 7" xfId="4878"/>
    <cellStyle name="Entrada 2 6 4 3 7 2" xfId="4879"/>
    <cellStyle name="Entrada 2 6 4 3 8" xfId="4880"/>
    <cellStyle name="Entrada 2 6 4 3 8 2" xfId="4881"/>
    <cellStyle name="Entrada 2 6 4 3 9" xfId="4882"/>
    <cellStyle name="Entrada 2 6 4 3 9 2" xfId="4883"/>
    <cellStyle name="Entrada 2 6 4 4" xfId="4884"/>
    <cellStyle name="Entrada 2 6 4 4 2" xfId="4885"/>
    <cellStyle name="Entrada 2 6 4 5" xfId="4886"/>
    <cellStyle name="Entrada 2 6 4 5 2" xfId="4887"/>
    <cellStyle name="Entrada 2 6 4 6" xfId="4888"/>
    <cellStyle name="Entrada 2 6 4 6 2" xfId="4889"/>
    <cellStyle name="Entrada 2 6 4 7" xfId="4890"/>
    <cellStyle name="Entrada 2 6 4 7 2" xfId="4891"/>
    <cellStyle name="Entrada 2 6 4 8" xfId="4892"/>
    <cellStyle name="Entrada 2 6 4 8 2" xfId="4893"/>
    <cellStyle name="Entrada 2 6 4 9" xfId="4894"/>
    <cellStyle name="Entrada 2 6 4 9 2" xfId="4895"/>
    <cellStyle name="Entrada 2 6 5" xfId="403"/>
    <cellStyle name="Entrada 2 6 5 10" xfId="4896"/>
    <cellStyle name="Entrada 2 6 5 10 2" xfId="4897"/>
    <cellStyle name="Entrada 2 6 5 11" xfId="4898"/>
    <cellStyle name="Entrada 2 6 5 11 2" xfId="4899"/>
    <cellStyle name="Entrada 2 6 5 12" xfId="4900"/>
    <cellStyle name="Entrada 2 6 5 12 2" xfId="4901"/>
    <cellStyle name="Entrada 2 6 5 13" xfId="4902"/>
    <cellStyle name="Entrada 2 6 5 13 2" xfId="4903"/>
    <cellStyle name="Entrada 2 6 5 14" xfId="4904"/>
    <cellStyle name="Entrada 2 6 5 14 2" xfId="4905"/>
    <cellStyle name="Entrada 2 6 5 15" xfId="4906"/>
    <cellStyle name="Entrada 2 6 5 15 2" xfId="4907"/>
    <cellStyle name="Entrada 2 6 5 16" xfId="4908"/>
    <cellStyle name="Entrada 2 6 5 2" xfId="4909"/>
    <cellStyle name="Entrada 2 6 5 2 10" xfId="4910"/>
    <cellStyle name="Entrada 2 6 5 2 10 2" xfId="4911"/>
    <cellStyle name="Entrada 2 6 5 2 11" xfId="4912"/>
    <cellStyle name="Entrada 2 6 5 2 11 2" xfId="4913"/>
    <cellStyle name="Entrada 2 6 5 2 12" xfId="4914"/>
    <cellStyle name="Entrada 2 6 5 2 12 2" xfId="4915"/>
    <cellStyle name="Entrada 2 6 5 2 13" xfId="4916"/>
    <cellStyle name="Entrada 2 6 5 2 13 2" xfId="4917"/>
    <cellStyle name="Entrada 2 6 5 2 14" xfId="4918"/>
    <cellStyle name="Entrada 2 6 5 2 2" xfId="4919"/>
    <cellStyle name="Entrada 2 6 5 2 2 2" xfId="4920"/>
    <cellStyle name="Entrada 2 6 5 2 3" xfId="4921"/>
    <cellStyle name="Entrada 2 6 5 2 3 2" xfId="4922"/>
    <cellStyle name="Entrada 2 6 5 2 4" xfId="4923"/>
    <cellStyle name="Entrada 2 6 5 2 4 2" xfId="4924"/>
    <cellStyle name="Entrada 2 6 5 2 5" xfId="4925"/>
    <cellStyle name="Entrada 2 6 5 2 5 2" xfId="4926"/>
    <cellStyle name="Entrada 2 6 5 2 6" xfId="4927"/>
    <cellStyle name="Entrada 2 6 5 2 6 2" xfId="4928"/>
    <cellStyle name="Entrada 2 6 5 2 7" xfId="4929"/>
    <cellStyle name="Entrada 2 6 5 2 7 2" xfId="4930"/>
    <cellStyle name="Entrada 2 6 5 2 8" xfId="4931"/>
    <cellStyle name="Entrada 2 6 5 2 8 2" xfId="4932"/>
    <cellStyle name="Entrada 2 6 5 2 9" xfId="4933"/>
    <cellStyle name="Entrada 2 6 5 2 9 2" xfId="4934"/>
    <cellStyle name="Entrada 2 6 5 3" xfId="4935"/>
    <cellStyle name="Entrada 2 6 5 3 10" xfId="4936"/>
    <cellStyle name="Entrada 2 6 5 3 10 2" xfId="4937"/>
    <cellStyle name="Entrada 2 6 5 3 11" xfId="4938"/>
    <cellStyle name="Entrada 2 6 5 3 11 2" xfId="4939"/>
    <cellStyle name="Entrada 2 6 5 3 12" xfId="4940"/>
    <cellStyle name="Entrada 2 6 5 3 12 2" xfId="4941"/>
    <cellStyle name="Entrada 2 6 5 3 13" xfId="4942"/>
    <cellStyle name="Entrada 2 6 5 3 13 2" xfId="4943"/>
    <cellStyle name="Entrada 2 6 5 3 14" xfId="4944"/>
    <cellStyle name="Entrada 2 6 5 3 2" xfId="4945"/>
    <cellStyle name="Entrada 2 6 5 3 2 2" xfId="4946"/>
    <cellStyle name="Entrada 2 6 5 3 3" xfId="4947"/>
    <cellStyle name="Entrada 2 6 5 3 3 2" xfId="4948"/>
    <cellStyle name="Entrada 2 6 5 3 4" xfId="4949"/>
    <cellStyle name="Entrada 2 6 5 3 4 2" xfId="4950"/>
    <cellStyle name="Entrada 2 6 5 3 5" xfId="4951"/>
    <cellStyle name="Entrada 2 6 5 3 5 2" xfId="4952"/>
    <cellStyle name="Entrada 2 6 5 3 6" xfId="4953"/>
    <cellStyle name="Entrada 2 6 5 3 6 2" xfId="4954"/>
    <cellStyle name="Entrada 2 6 5 3 7" xfId="4955"/>
    <cellStyle name="Entrada 2 6 5 3 7 2" xfId="4956"/>
    <cellStyle name="Entrada 2 6 5 3 8" xfId="4957"/>
    <cellStyle name="Entrada 2 6 5 3 8 2" xfId="4958"/>
    <cellStyle name="Entrada 2 6 5 3 9" xfId="4959"/>
    <cellStyle name="Entrada 2 6 5 3 9 2" xfId="4960"/>
    <cellStyle name="Entrada 2 6 5 4" xfId="4961"/>
    <cellStyle name="Entrada 2 6 5 4 2" xfId="4962"/>
    <cellStyle name="Entrada 2 6 5 5" xfId="4963"/>
    <cellStyle name="Entrada 2 6 5 5 2" xfId="4964"/>
    <cellStyle name="Entrada 2 6 5 6" xfId="4965"/>
    <cellStyle name="Entrada 2 6 5 6 2" xfId="4966"/>
    <cellStyle name="Entrada 2 6 5 7" xfId="4967"/>
    <cellStyle name="Entrada 2 6 5 7 2" xfId="4968"/>
    <cellStyle name="Entrada 2 6 5 8" xfId="4969"/>
    <cellStyle name="Entrada 2 6 5 8 2" xfId="4970"/>
    <cellStyle name="Entrada 2 6 5 9" xfId="4971"/>
    <cellStyle name="Entrada 2 6 5 9 2" xfId="4972"/>
    <cellStyle name="Entrada 2 6 6" xfId="4973"/>
    <cellStyle name="Entrada 2 6 6 10" xfId="4974"/>
    <cellStyle name="Entrada 2 6 6 10 2" xfId="4975"/>
    <cellStyle name="Entrada 2 6 6 11" xfId="4976"/>
    <cellStyle name="Entrada 2 6 6 11 2" xfId="4977"/>
    <cellStyle name="Entrada 2 6 6 12" xfId="4978"/>
    <cellStyle name="Entrada 2 6 6 12 2" xfId="4979"/>
    <cellStyle name="Entrada 2 6 6 13" xfId="4980"/>
    <cellStyle name="Entrada 2 6 6 13 2" xfId="4981"/>
    <cellStyle name="Entrada 2 6 6 14" xfId="4982"/>
    <cellStyle name="Entrada 2 6 6 2" xfId="4983"/>
    <cellStyle name="Entrada 2 6 6 2 2" xfId="4984"/>
    <cellStyle name="Entrada 2 6 6 3" xfId="4985"/>
    <cellStyle name="Entrada 2 6 6 3 2" xfId="4986"/>
    <cellStyle name="Entrada 2 6 6 4" xfId="4987"/>
    <cellStyle name="Entrada 2 6 6 4 2" xfId="4988"/>
    <cellStyle name="Entrada 2 6 6 5" xfId="4989"/>
    <cellStyle name="Entrada 2 6 6 5 2" xfId="4990"/>
    <cellStyle name="Entrada 2 6 6 6" xfId="4991"/>
    <cellStyle name="Entrada 2 6 6 6 2" xfId="4992"/>
    <cellStyle name="Entrada 2 6 6 7" xfId="4993"/>
    <cellStyle name="Entrada 2 6 6 7 2" xfId="4994"/>
    <cellStyle name="Entrada 2 6 6 8" xfId="4995"/>
    <cellStyle name="Entrada 2 6 6 8 2" xfId="4996"/>
    <cellStyle name="Entrada 2 6 6 9" xfId="4997"/>
    <cellStyle name="Entrada 2 6 6 9 2" xfId="4998"/>
    <cellStyle name="Entrada 2 6 7" xfId="4999"/>
    <cellStyle name="Entrada 2 6 7 10" xfId="5000"/>
    <cellStyle name="Entrada 2 6 7 10 2" xfId="5001"/>
    <cellStyle name="Entrada 2 6 7 11" xfId="5002"/>
    <cellStyle name="Entrada 2 6 7 11 2" xfId="5003"/>
    <cellStyle name="Entrada 2 6 7 12" xfId="5004"/>
    <cellStyle name="Entrada 2 6 7 12 2" xfId="5005"/>
    <cellStyle name="Entrada 2 6 7 13" xfId="5006"/>
    <cellStyle name="Entrada 2 6 7 13 2" xfId="5007"/>
    <cellStyle name="Entrada 2 6 7 14" xfId="5008"/>
    <cellStyle name="Entrada 2 6 7 2" xfId="5009"/>
    <cellStyle name="Entrada 2 6 7 2 2" xfId="5010"/>
    <cellStyle name="Entrada 2 6 7 3" xfId="5011"/>
    <cellStyle name="Entrada 2 6 7 3 2" xfId="5012"/>
    <cellStyle name="Entrada 2 6 7 4" xfId="5013"/>
    <cellStyle name="Entrada 2 6 7 4 2" xfId="5014"/>
    <cellStyle name="Entrada 2 6 7 5" xfId="5015"/>
    <cellStyle name="Entrada 2 6 7 5 2" xfId="5016"/>
    <cellStyle name="Entrada 2 6 7 6" xfId="5017"/>
    <cellStyle name="Entrada 2 6 7 6 2" xfId="5018"/>
    <cellStyle name="Entrada 2 6 7 7" xfId="5019"/>
    <cellStyle name="Entrada 2 6 7 7 2" xfId="5020"/>
    <cellStyle name="Entrada 2 6 7 8" xfId="5021"/>
    <cellStyle name="Entrada 2 6 7 8 2" xfId="5022"/>
    <cellStyle name="Entrada 2 6 7 9" xfId="5023"/>
    <cellStyle name="Entrada 2 6 7 9 2" xfId="5024"/>
    <cellStyle name="Entrada 2 6 8" xfId="5025"/>
    <cellStyle name="Entrada 2 6 8 2" xfId="5026"/>
    <cellStyle name="Entrada 2 6 9" xfId="5027"/>
    <cellStyle name="Entrada 2 6 9 2" xfId="5028"/>
    <cellStyle name="Entrada 2 7" xfId="404"/>
    <cellStyle name="Entrada 2 7 10" xfId="5029"/>
    <cellStyle name="Entrada 2 7 10 2" xfId="5030"/>
    <cellStyle name="Entrada 2 7 11" xfId="5031"/>
    <cellStyle name="Entrada 2 7 11 2" xfId="5032"/>
    <cellStyle name="Entrada 2 7 12" xfId="5033"/>
    <cellStyle name="Entrada 2 7 12 2" xfId="5034"/>
    <cellStyle name="Entrada 2 7 13" xfId="5035"/>
    <cellStyle name="Entrada 2 7 13 2" xfId="5036"/>
    <cellStyle name="Entrada 2 7 14" xfId="5037"/>
    <cellStyle name="Entrada 2 7 14 2" xfId="5038"/>
    <cellStyle name="Entrada 2 7 15" xfId="5039"/>
    <cellStyle name="Entrada 2 7 15 2" xfId="5040"/>
    <cellStyle name="Entrada 2 7 16" xfId="5041"/>
    <cellStyle name="Entrada 2 7 16 2" xfId="5042"/>
    <cellStyle name="Entrada 2 7 17" xfId="5043"/>
    <cellStyle name="Entrada 2 7 17 2" xfId="5044"/>
    <cellStyle name="Entrada 2 7 18" xfId="5045"/>
    <cellStyle name="Entrada 2 7 18 2" xfId="5046"/>
    <cellStyle name="Entrada 2 7 19" xfId="5047"/>
    <cellStyle name="Entrada 2 7 19 2" xfId="5048"/>
    <cellStyle name="Entrada 2 7 2" xfId="405"/>
    <cellStyle name="Entrada 2 7 2 10" xfId="5049"/>
    <cellStyle name="Entrada 2 7 2 10 2" xfId="5050"/>
    <cellStyle name="Entrada 2 7 2 11" xfId="5051"/>
    <cellStyle name="Entrada 2 7 2 11 2" xfId="5052"/>
    <cellStyle name="Entrada 2 7 2 12" xfId="5053"/>
    <cellStyle name="Entrada 2 7 2 12 2" xfId="5054"/>
    <cellStyle name="Entrada 2 7 2 13" xfId="5055"/>
    <cellStyle name="Entrada 2 7 2 13 2" xfId="5056"/>
    <cellStyle name="Entrada 2 7 2 14" xfId="5057"/>
    <cellStyle name="Entrada 2 7 2 14 2" xfId="5058"/>
    <cellStyle name="Entrada 2 7 2 15" xfId="5059"/>
    <cellStyle name="Entrada 2 7 2 15 2" xfId="5060"/>
    <cellStyle name="Entrada 2 7 2 16" xfId="5061"/>
    <cellStyle name="Entrada 2 7 2 2" xfId="5062"/>
    <cellStyle name="Entrada 2 7 2 2 10" xfId="5063"/>
    <cellStyle name="Entrada 2 7 2 2 10 2" xfId="5064"/>
    <cellStyle name="Entrada 2 7 2 2 11" xfId="5065"/>
    <cellStyle name="Entrada 2 7 2 2 11 2" xfId="5066"/>
    <cellStyle name="Entrada 2 7 2 2 12" xfId="5067"/>
    <cellStyle name="Entrada 2 7 2 2 12 2" xfId="5068"/>
    <cellStyle name="Entrada 2 7 2 2 13" xfId="5069"/>
    <cellStyle name="Entrada 2 7 2 2 13 2" xfId="5070"/>
    <cellStyle name="Entrada 2 7 2 2 14" xfId="5071"/>
    <cellStyle name="Entrada 2 7 2 2 2" xfId="5072"/>
    <cellStyle name="Entrada 2 7 2 2 2 2" xfId="5073"/>
    <cellStyle name="Entrada 2 7 2 2 3" xfId="5074"/>
    <cellStyle name="Entrada 2 7 2 2 3 2" xfId="5075"/>
    <cellStyle name="Entrada 2 7 2 2 4" xfId="5076"/>
    <cellStyle name="Entrada 2 7 2 2 4 2" xfId="5077"/>
    <cellStyle name="Entrada 2 7 2 2 5" xfId="5078"/>
    <cellStyle name="Entrada 2 7 2 2 5 2" xfId="5079"/>
    <cellStyle name="Entrada 2 7 2 2 6" xfId="5080"/>
    <cellStyle name="Entrada 2 7 2 2 6 2" xfId="5081"/>
    <cellStyle name="Entrada 2 7 2 2 7" xfId="5082"/>
    <cellStyle name="Entrada 2 7 2 2 7 2" xfId="5083"/>
    <cellStyle name="Entrada 2 7 2 2 8" xfId="5084"/>
    <cellStyle name="Entrada 2 7 2 2 8 2" xfId="5085"/>
    <cellStyle name="Entrada 2 7 2 2 9" xfId="5086"/>
    <cellStyle name="Entrada 2 7 2 2 9 2" xfId="5087"/>
    <cellStyle name="Entrada 2 7 2 3" xfId="5088"/>
    <cellStyle name="Entrada 2 7 2 3 10" xfId="5089"/>
    <cellStyle name="Entrada 2 7 2 3 10 2" xfId="5090"/>
    <cellStyle name="Entrada 2 7 2 3 11" xfId="5091"/>
    <cellStyle name="Entrada 2 7 2 3 11 2" xfId="5092"/>
    <cellStyle name="Entrada 2 7 2 3 12" xfId="5093"/>
    <cellStyle name="Entrada 2 7 2 3 12 2" xfId="5094"/>
    <cellStyle name="Entrada 2 7 2 3 13" xfId="5095"/>
    <cellStyle name="Entrada 2 7 2 3 13 2" xfId="5096"/>
    <cellStyle name="Entrada 2 7 2 3 14" xfId="5097"/>
    <cellStyle name="Entrada 2 7 2 3 2" xfId="5098"/>
    <cellStyle name="Entrada 2 7 2 3 2 2" xfId="5099"/>
    <cellStyle name="Entrada 2 7 2 3 3" xfId="5100"/>
    <cellStyle name="Entrada 2 7 2 3 3 2" xfId="5101"/>
    <cellStyle name="Entrada 2 7 2 3 4" xfId="5102"/>
    <cellStyle name="Entrada 2 7 2 3 4 2" xfId="5103"/>
    <cellStyle name="Entrada 2 7 2 3 5" xfId="5104"/>
    <cellStyle name="Entrada 2 7 2 3 5 2" xfId="5105"/>
    <cellStyle name="Entrada 2 7 2 3 6" xfId="5106"/>
    <cellStyle name="Entrada 2 7 2 3 6 2" xfId="5107"/>
    <cellStyle name="Entrada 2 7 2 3 7" xfId="5108"/>
    <cellStyle name="Entrada 2 7 2 3 7 2" xfId="5109"/>
    <cellStyle name="Entrada 2 7 2 3 8" xfId="5110"/>
    <cellStyle name="Entrada 2 7 2 3 8 2" xfId="5111"/>
    <cellStyle name="Entrada 2 7 2 3 9" xfId="5112"/>
    <cellStyle name="Entrada 2 7 2 3 9 2" xfId="5113"/>
    <cellStyle name="Entrada 2 7 2 4" xfId="5114"/>
    <cellStyle name="Entrada 2 7 2 4 2" xfId="5115"/>
    <cellStyle name="Entrada 2 7 2 5" xfId="5116"/>
    <cellStyle name="Entrada 2 7 2 5 2" xfId="5117"/>
    <cellStyle name="Entrada 2 7 2 6" xfId="5118"/>
    <cellStyle name="Entrada 2 7 2 6 2" xfId="5119"/>
    <cellStyle name="Entrada 2 7 2 7" xfId="5120"/>
    <cellStyle name="Entrada 2 7 2 7 2" xfId="5121"/>
    <cellStyle name="Entrada 2 7 2 8" xfId="5122"/>
    <cellStyle name="Entrada 2 7 2 8 2" xfId="5123"/>
    <cellStyle name="Entrada 2 7 2 9" xfId="5124"/>
    <cellStyle name="Entrada 2 7 2 9 2" xfId="5125"/>
    <cellStyle name="Entrada 2 7 20" xfId="5126"/>
    <cellStyle name="Entrada 2 7 3" xfId="406"/>
    <cellStyle name="Entrada 2 7 3 10" xfId="5127"/>
    <cellStyle name="Entrada 2 7 3 10 2" xfId="5128"/>
    <cellStyle name="Entrada 2 7 3 11" xfId="5129"/>
    <cellStyle name="Entrada 2 7 3 11 2" xfId="5130"/>
    <cellStyle name="Entrada 2 7 3 12" xfId="5131"/>
    <cellStyle name="Entrada 2 7 3 12 2" xfId="5132"/>
    <cellStyle name="Entrada 2 7 3 13" xfId="5133"/>
    <cellStyle name="Entrada 2 7 3 13 2" xfId="5134"/>
    <cellStyle name="Entrada 2 7 3 14" xfId="5135"/>
    <cellStyle name="Entrada 2 7 3 14 2" xfId="5136"/>
    <cellStyle name="Entrada 2 7 3 15" xfId="5137"/>
    <cellStyle name="Entrada 2 7 3 15 2" xfId="5138"/>
    <cellStyle name="Entrada 2 7 3 16" xfId="5139"/>
    <cellStyle name="Entrada 2 7 3 2" xfId="5140"/>
    <cellStyle name="Entrada 2 7 3 2 10" xfId="5141"/>
    <cellStyle name="Entrada 2 7 3 2 10 2" xfId="5142"/>
    <cellStyle name="Entrada 2 7 3 2 11" xfId="5143"/>
    <cellStyle name="Entrada 2 7 3 2 11 2" xfId="5144"/>
    <cellStyle name="Entrada 2 7 3 2 12" xfId="5145"/>
    <cellStyle name="Entrada 2 7 3 2 12 2" xfId="5146"/>
    <cellStyle name="Entrada 2 7 3 2 13" xfId="5147"/>
    <cellStyle name="Entrada 2 7 3 2 13 2" xfId="5148"/>
    <cellStyle name="Entrada 2 7 3 2 14" xfId="5149"/>
    <cellStyle name="Entrada 2 7 3 2 2" xfId="5150"/>
    <cellStyle name="Entrada 2 7 3 2 2 2" xfId="5151"/>
    <cellStyle name="Entrada 2 7 3 2 3" xfId="5152"/>
    <cellStyle name="Entrada 2 7 3 2 3 2" xfId="5153"/>
    <cellStyle name="Entrada 2 7 3 2 4" xfId="5154"/>
    <cellStyle name="Entrada 2 7 3 2 4 2" xfId="5155"/>
    <cellStyle name="Entrada 2 7 3 2 5" xfId="5156"/>
    <cellStyle name="Entrada 2 7 3 2 5 2" xfId="5157"/>
    <cellStyle name="Entrada 2 7 3 2 6" xfId="5158"/>
    <cellStyle name="Entrada 2 7 3 2 6 2" xfId="5159"/>
    <cellStyle name="Entrada 2 7 3 2 7" xfId="5160"/>
    <cellStyle name="Entrada 2 7 3 2 7 2" xfId="5161"/>
    <cellStyle name="Entrada 2 7 3 2 8" xfId="5162"/>
    <cellStyle name="Entrada 2 7 3 2 8 2" xfId="5163"/>
    <cellStyle name="Entrada 2 7 3 2 9" xfId="5164"/>
    <cellStyle name="Entrada 2 7 3 2 9 2" xfId="5165"/>
    <cellStyle name="Entrada 2 7 3 3" xfId="5166"/>
    <cellStyle name="Entrada 2 7 3 3 10" xfId="5167"/>
    <cellStyle name="Entrada 2 7 3 3 10 2" xfId="5168"/>
    <cellStyle name="Entrada 2 7 3 3 11" xfId="5169"/>
    <cellStyle name="Entrada 2 7 3 3 11 2" xfId="5170"/>
    <cellStyle name="Entrada 2 7 3 3 12" xfId="5171"/>
    <cellStyle name="Entrada 2 7 3 3 12 2" xfId="5172"/>
    <cellStyle name="Entrada 2 7 3 3 13" xfId="5173"/>
    <cellStyle name="Entrada 2 7 3 3 13 2" xfId="5174"/>
    <cellStyle name="Entrada 2 7 3 3 14" xfId="5175"/>
    <cellStyle name="Entrada 2 7 3 3 2" xfId="5176"/>
    <cellStyle name="Entrada 2 7 3 3 2 2" xfId="5177"/>
    <cellStyle name="Entrada 2 7 3 3 3" xfId="5178"/>
    <cellStyle name="Entrada 2 7 3 3 3 2" xfId="5179"/>
    <cellStyle name="Entrada 2 7 3 3 4" xfId="5180"/>
    <cellStyle name="Entrada 2 7 3 3 4 2" xfId="5181"/>
    <cellStyle name="Entrada 2 7 3 3 5" xfId="5182"/>
    <cellStyle name="Entrada 2 7 3 3 5 2" xfId="5183"/>
    <cellStyle name="Entrada 2 7 3 3 6" xfId="5184"/>
    <cellStyle name="Entrada 2 7 3 3 6 2" xfId="5185"/>
    <cellStyle name="Entrada 2 7 3 3 7" xfId="5186"/>
    <cellStyle name="Entrada 2 7 3 3 7 2" xfId="5187"/>
    <cellStyle name="Entrada 2 7 3 3 8" xfId="5188"/>
    <cellStyle name="Entrada 2 7 3 3 8 2" xfId="5189"/>
    <cellStyle name="Entrada 2 7 3 3 9" xfId="5190"/>
    <cellStyle name="Entrada 2 7 3 3 9 2" xfId="5191"/>
    <cellStyle name="Entrada 2 7 3 4" xfId="5192"/>
    <cellStyle name="Entrada 2 7 3 4 2" xfId="5193"/>
    <cellStyle name="Entrada 2 7 3 5" xfId="5194"/>
    <cellStyle name="Entrada 2 7 3 5 2" xfId="5195"/>
    <cellStyle name="Entrada 2 7 3 6" xfId="5196"/>
    <cellStyle name="Entrada 2 7 3 6 2" xfId="5197"/>
    <cellStyle name="Entrada 2 7 3 7" xfId="5198"/>
    <cellStyle name="Entrada 2 7 3 7 2" xfId="5199"/>
    <cellStyle name="Entrada 2 7 3 8" xfId="5200"/>
    <cellStyle name="Entrada 2 7 3 8 2" xfId="5201"/>
    <cellStyle name="Entrada 2 7 3 9" xfId="5202"/>
    <cellStyle name="Entrada 2 7 3 9 2" xfId="5203"/>
    <cellStyle name="Entrada 2 7 4" xfId="407"/>
    <cellStyle name="Entrada 2 7 4 10" xfId="5204"/>
    <cellStyle name="Entrada 2 7 4 10 2" xfId="5205"/>
    <cellStyle name="Entrada 2 7 4 11" xfId="5206"/>
    <cellStyle name="Entrada 2 7 4 11 2" xfId="5207"/>
    <cellStyle name="Entrada 2 7 4 12" xfId="5208"/>
    <cellStyle name="Entrada 2 7 4 12 2" xfId="5209"/>
    <cellStyle name="Entrada 2 7 4 13" xfId="5210"/>
    <cellStyle name="Entrada 2 7 4 13 2" xfId="5211"/>
    <cellStyle name="Entrada 2 7 4 14" xfId="5212"/>
    <cellStyle name="Entrada 2 7 4 14 2" xfId="5213"/>
    <cellStyle name="Entrada 2 7 4 15" xfId="5214"/>
    <cellStyle name="Entrada 2 7 4 15 2" xfId="5215"/>
    <cellStyle name="Entrada 2 7 4 16" xfId="5216"/>
    <cellStyle name="Entrada 2 7 4 2" xfId="5217"/>
    <cellStyle name="Entrada 2 7 4 2 10" xfId="5218"/>
    <cellStyle name="Entrada 2 7 4 2 10 2" xfId="5219"/>
    <cellStyle name="Entrada 2 7 4 2 11" xfId="5220"/>
    <cellStyle name="Entrada 2 7 4 2 11 2" xfId="5221"/>
    <cellStyle name="Entrada 2 7 4 2 12" xfId="5222"/>
    <cellStyle name="Entrada 2 7 4 2 12 2" xfId="5223"/>
    <cellStyle name="Entrada 2 7 4 2 13" xfId="5224"/>
    <cellStyle name="Entrada 2 7 4 2 13 2" xfId="5225"/>
    <cellStyle name="Entrada 2 7 4 2 14" xfId="5226"/>
    <cellStyle name="Entrada 2 7 4 2 2" xfId="5227"/>
    <cellStyle name="Entrada 2 7 4 2 2 2" xfId="5228"/>
    <cellStyle name="Entrada 2 7 4 2 3" xfId="5229"/>
    <cellStyle name="Entrada 2 7 4 2 3 2" xfId="5230"/>
    <cellStyle name="Entrada 2 7 4 2 4" xfId="5231"/>
    <cellStyle name="Entrada 2 7 4 2 4 2" xfId="5232"/>
    <cellStyle name="Entrada 2 7 4 2 5" xfId="5233"/>
    <cellStyle name="Entrada 2 7 4 2 5 2" xfId="5234"/>
    <cellStyle name="Entrada 2 7 4 2 6" xfId="5235"/>
    <cellStyle name="Entrada 2 7 4 2 6 2" xfId="5236"/>
    <cellStyle name="Entrada 2 7 4 2 7" xfId="5237"/>
    <cellStyle name="Entrada 2 7 4 2 7 2" xfId="5238"/>
    <cellStyle name="Entrada 2 7 4 2 8" xfId="5239"/>
    <cellStyle name="Entrada 2 7 4 2 8 2" xfId="5240"/>
    <cellStyle name="Entrada 2 7 4 2 9" xfId="5241"/>
    <cellStyle name="Entrada 2 7 4 2 9 2" xfId="5242"/>
    <cellStyle name="Entrada 2 7 4 3" xfId="5243"/>
    <cellStyle name="Entrada 2 7 4 3 10" xfId="5244"/>
    <cellStyle name="Entrada 2 7 4 3 10 2" xfId="5245"/>
    <cellStyle name="Entrada 2 7 4 3 11" xfId="5246"/>
    <cellStyle name="Entrada 2 7 4 3 11 2" xfId="5247"/>
    <cellStyle name="Entrada 2 7 4 3 12" xfId="5248"/>
    <cellStyle name="Entrada 2 7 4 3 12 2" xfId="5249"/>
    <cellStyle name="Entrada 2 7 4 3 13" xfId="5250"/>
    <cellStyle name="Entrada 2 7 4 3 13 2" xfId="5251"/>
    <cellStyle name="Entrada 2 7 4 3 14" xfId="5252"/>
    <cellStyle name="Entrada 2 7 4 3 2" xfId="5253"/>
    <cellStyle name="Entrada 2 7 4 3 2 2" xfId="5254"/>
    <cellStyle name="Entrada 2 7 4 3 3" xfId="5255"/>
    <cellStyle name="Entrada 2 7 4 3 3 2" xfId="5256"/>
    <cellStyle name="Entrada 2 7 4 3 4" xfId="5257"/>
    <cellStyle name="Entrada 2 7 4 3 4 2" xfId="5258"/>
    <cellStyle name="Entrada 2 7 4 3 5" xfId="5259"/>
    <cellStyle name="Entrada 2 7 4 3 5 2" xfId="5260"/>
    <cellStyle name="Entrada 2 7 4 3 6" xfId="5261"/>
    <cellStyle name="Entrada 2 7 4 3 6 2" xfId="5262"/>
    <cellStyle name="Entrada 2 7 4 3 7" xfId="5263"/>
    <cellStyle name="Entrada 2 7 4 3 7 2" xfId="5264"/>
    <cellStyle name="Entrada 2 7 4 3 8" xfId="5265"/>
    <cellStyle name="Entrada 2 7 4 3 8 2" xfId="5266"/>
    <cellStyle name="Entrada 2 7 4 3 9" xfId="5267"/>
    <cellStyle name="Entrada 2 7 4 3 9 2" xfId="5268"/>
    <cellStyle name="Entrada 2 7 4 4" xfId="5269"/>
    <cellStyle name="Entrada 2 7 4 4 2" xfId="5270"/>
    <cellStyle name="Entrada 2 7 4 5" xfId="5271"/>
    <cellStyle name="Entrada 2 7 4 5 2" xfId="5272"/>
    <cellStyle name="Entrada 2 7 4 6" xfId="5273"/>
    <cellStyle name="Entrada 2 7 4 6 2" xfId="5274"/>
    <cellStyle name="Entrada 2 7 4 7" xfId="5275"/>
    <cellStyle name="Entrada 2 7 4 7 2" xfId="5276"/>
    <cellStyle name="Entrada 2 7 4 8" xfId="5277"/>
    <cellStyle name="Entrada 2 7 4 8 2" xfId="5278"/>
    <cellStyle name="Entrada 2 7 4 9" xfId="5279"/>
    <cellStyle name="Entrada 2 7 4 9 2" xfId="5280"/>
    <cellStyle name="Entrada 2 7 5" xfId="408"/>
    <cellStyle name="Entrada 2 7 5 10" xfId="5281"/>
    <cellStyle name="Entrada 2 7 5 10 2" xfId="5282"/>
    <cellStyle name="Entrada 2 7 5 11" xfId="5283"/>
    <cellStyle name="Entrada 2 7 5 11 2" xfId="5284"/>
    <cellStyle name="Entrada 2 7 5 12" xfId="5285"/>
    <cellStyle name="Entrada 2 7 5 12 2" xfId="5286"/>
    <cellStyle name="Entrada 2 7 5 13" xfId="5287"/>
    <cellStyle name="Entrada 2 7 5 13 2" xfId="5288"/>
    <cellStyle name="Entrada 2 7 5 14" xfId="5289"/>
    <cellStyle name="Entrada 2 7 5 14 2" xfId="5290"/>
    <cellStyle name="Entrada 2 7 5 15" xfId="5291"/>
    <cellStyle name="Entrada 2 7 5 15 2" xfId="5292"/>
    <cellStyle name="Entrada 2 7 5 16" xfId="5293"/>
    <cellStyle name="Entrada 2 7 5 2" xfId="5294"/>
    <cellStyle name="Entrada 2 7 5 2 10" xfId="5295"/>
    <cellStyle name="Entrada 2 7 5 2 10 2" xfId="5296"/>
    <cellStyle name="Entrada 2 7 5 2 11" xfId="5297"/>
    <cellStyle name="Entrada 2 7 5 2 11 2" xfId="5298"/>
    <cellStyle name="Entrada 2 7 5 2 12" xfId="5299"/>
    <cellStyle name="Entrada 2 7 5 2 12 2" xfId="5300"/>
    <cellStyle name="Entrada 2 7 5 2 13" xfId="5301"/>
    <cellStyle name="Entrada 2 7 5 2 13 2" xfId="5302"/>
    <cellStyle name="Entrada 2 7 5 2 14" xfId="5303"/>
    <cellStyle name="Entrada 2 7 5 2 2" xfId="5304"/>
    <cellStyle name="Entrada 2 7 5 2 2 2" xfId="5305"/>
    <cellStyle name="Entrada 2 7 5 2 3" xfId="5306"/>
    <cellStyle name="Entrada 2 7 5 2 3 2" xfId="5307"/>
    <cellStyle name="Entrada 2 7 5 2 4" xfId="5308"/>
    <cellStyle name="Entrada 2 7 5 2 4 2" xfId="5309"/>
    <cellStyle name="Entrada 2 7 5 2 5" xfId="5310"/>
    <cellStyle name="Entrada 2 7 5 2 5 2" xfId="5311"/>
    <cellStyle name="Entrada 2 7 5 2 6" xfId="5312"/>
    <cellStyle name="Entrada 2 7 5 2 6 2" xfId="5313"/>
    <cellStyle name="Entrada 2 7 5 2 7" xfId="5314"/>
    <cellStyle name="Entrada 2 7 5 2 7 2" xfId="5315"/>
    <cellStyle name="Entrada 2 7 5 2 8" xfId="5316"/>
    <cellStyle name="Entrada 2 7 5 2 8 2" xfId="5317"/>
    <cellStyle name="Entrada 2 7 5 2 9" xfId="5318"/>
    <cellStyle name="Entrada 2 7 5 2 9 2" xfId="5319"/>
    <cellStyle name="Entrada 2 7 5 3" xfId="5320"/>
    <cellStyle name="Entrada 2 7 5 3 10" xfId="5321"/>
    <cellStyle name="Entrada 2 7 5 3 10 2" xfId="5322"/>
    <cellStyle name="Entrada 2 7 5 3 11" xfId="5323"/>
    <cellStyle name="Entrada 2 7 5 3 11 2" xfId="5324"/>
    <cellStyle name="Entrada 2 7 5 3 12" xfId="5325"/>
    <cellStyle name="Entrada 2 7 5 3 12 2" xfId="5326"/>
    <cellStyle name="Entrada 2 7 5 3 13" xfId="5327"/>
    <cellStyle name="Entrada 2 7 5 3 13 2" xfId="5328"/>
    <cellStyle name="Entrada 2 7 5 3 14" xfId="5329"/>
    <cellStyle name="Entrada 2 7 5 3 2" xfId="5330"/>
    <cellStyle name="Entrada 2 7 5 3 2 2" xfId="5331"/>
    <cellStyle name="Entrada 2 7 5 3 3" xfId="5332"/>
    <cellStyle name="Entrada 2 7 5 3 3 2" xfId="5333"/>
    <cellStyle name="Entrada 2 7 5 3 4" xfId="5334"/>
    <cellStyle name="Entrada 2 7 5 3 4 2" xfId="5335"/>
    <cellStyle name="Entrada 2 7 5 3 5" xfId="5336"/>
    <cellStyle name="Entrada 2 7 5 3 5 2" xfId="5337"/>
    <cellStyle name="Entrada 2 7 5 3 6" xfId="5338"/>
    <cellStyle name="Entrada 2 7 5 3 6 2" xfId="5339"/>
    <cellStyle name="Entrada 2 7 5 3 7" xfId="5340"/>
    <cellStyle name="Entrada 2 7 5 3 7 2" xfId="5341"/>
    <cellStyle name="Entrada 2 7 5 3 8" xfId="5342"/>
    <cellStyle name="Entrada 2 7 5 3 8 2" xfId="5343"/>
    <cellStyle name="Entrada 2 7 5 3 9" xfId="5344"/>
    <cellStyle name="Entrada 2 7 5 3 9 2" xfId="5345"/>
    <cellStyle name="Entrada 2 7 5 4" xfId="5346"/>
    <cellStyle name="Entrada 2 7 5 4 2" xfId="5347"/>
    <cellStyle name="Entrada 2 7 5 5" xfId="5348"/>
    <cellStyle name="Entrada 2 7 5 5 2" xfId="5349"/>
    <cellStyle name="Entrada 2 7 5 6" xfId="5350"/>
    <cellStyle name="Entrada 2 7 5 6 2" xfId="5351"/>
    <cellStyle name="Entrada 2 7 5 7" xfId="5352"/>
    <cellStyle name="Entrada 2 7 5 7 2" xfId="5353"/>
    <cellStyle name="Entrada 2 7 5 8" xfId="5354"/>
    <cellStyle name="Entrada 2 7 5 8 2" xfId="5355"/>
    <cellStyle name="Entrada 2 7 5 9" xfId="5356"/>
    <cellStyle name="Entrada 2 7 5 9 2" xfId="5357"/>
    <cellStyle name="Entrada 2 7 6" xfId="5358"/>
    <cellStyle name="Entrada 2 7 6 10" xfId="5359"/>
    <cellStyle name="Entrada 2 7 6 10 2" xfId="5360"/>
    <cellStyle name="Entrada 2 7 6 11" xfId="5361"/>
    <cellStyle name="Entrada 2 7 6 11 2" xfId="5362"/>
    <cellStyle name="Entrada 2 7 6 12" xfId="5363"/>
    <cellStyle name="Entrada 2 7 6 12 2" xfId="5364"/>
    <cellStyle name="Entrada 2 7 6 13" xfId="5365"/>
    <cellStyle name="Entrada 2 7 6 13 2" xfId="5366"/>
    <cellStyle name="Entrada 2 7 6 14" xfId="5367"/>
    <cellStyle name="Entrada 2 7 6 2" xfId="5368"/>
    <cellStyle name="Entrada 2 7 6 2 2" xfId="5369"/>
    <cellStyle name="Entrada 2 7 6 3" xfId="5370"/>
    <cellStyle name="Entrada 2 7 6 3 2" xfId="5371"/>
    <cellStyle name="Entrada 2 7 6 4" xfId="5372"/>
    <cellStyle name="Entrada 2 7 6 4 2" xfId="5373"/>
    <cellStyle name="Entrada 2 7 6 5" xfId="5374"/>
    <cellStyle name="Entrada 2 7 6 5 2" xfId="5375"/>
    <cellStyle name="Entrada 2 7 6 6" xfId="5376"/>
    <cellStyle name="Entrada 2 7 6 6 2" xfId="5377"/>
    <cellStyle name="Entrada 2 7 6 7" xfId="5378"/>
    <cellStyle name="Entrada 2 7 6 7 2" xfId="5379"/>
    <cellStyle name="Entrada 2 7 6 8" xfId="5380"/>
    <cellStyle name="Entrada 2 7 6 8 2" xfId="5381"/>
    <cellStyle name="Entrada 2 7 6 9" xfId="5382"/>
    <cellStyle name="Entrada 2 7 6 9 2" xfId="5383"/>
    <cellStyle name="Entrada 2 7 7" xfId="5384"/>
    <cellStyle name="Entrada 2 7 7 10" xfId="5385"/>
    <cellStyle name="Entrada 2 7 7 10 2" xfId="5386"/>
    <cellStyle name="Entrada 2 7 7 11" xfId="5387"/>
    <cellStyle name="Entrada 2 7 7 11 2" xfId="5388"/>
    <cellStyle name="Entrada 2 7 7 12" xfId="5389"/>
    <cellStyle name="Entrada 2 7 7 12 2" xfId="5390"/>
    <cellStyle name="Entrada 2 7 7 13" xfId="5391"/>
    <cellStyle name="Entrada 2 7 7 13 2" xfId="5392"/>
    <cellStyle name="Entrada 2 7 7 14" xfId="5393"/>
    <cellStyle name="Entrada 2 7 7 2" xfId="5394"/>
    <cellStyle name="Entrada 2 7 7 2 2" xfId="5395"/>
    <cellStyle name="Entrada 2 7 7 3" xfId="5396"/>
    <cellStyle name="Entrada 2 7 7 3 2" xfId="5397"/>
    <cellStyle name="Entrada 2 7 7 4" xfId="5398"/>
    <cellStyle name="Entrada 2 7 7 4 2" xfId="5399"/>
    <cellStyle name="Entrada 2 7 7 5" xfId="5400"/>
    <cellStyle name="Entrada 2 7 7 5 2" xfId="5401"/>
    <cellStyle name="Entrada 2 7 7 6" xfId="5402"/>
    <cellStyle name="Entrada 2 7 7 6 2" xfId="5403"/>
    <cellStyle name="Entrada 2 7 7 7" xfId="5404"/>
    <cellStyle name="Entrada 2 7 7 7 2" xfId="5405"/>
    <cellStyle name="Entrada 2 7 7 8" xfId="5406"/>
    <cellStyle name="Entrada 2 7 7 8 2" xfId="5407"/>
    <cellStyle name="Entrada 2 7 7 9" xfId="5408"/>
    <cellStyle name="Entrada 2 7 7 9 2" xfId="5409"/>
    <cellStyle name="Entrada 2 7 8" xfId="5410"/>
    <cellStyle name="Entrada 2 7 8 2" xfId="5411"/>
    <cellStyle name="Entrada 2 7 9" xfId="5412"/>
    <cellStyle name="Entrada 2 7 9 2" xfId="5413"/>
    <cellStyle name="Entrada 2 8" xfId="5414"/>
    <cellStyle name="Entrada 2 8 10" xfId="5415"/>
    <cellStyle name="Entrada 2 8 10 2" xfId="5416"/>
    <cellStyle name="Entrada 2 8 11" xfId="5417"/>
    <cellStyle name="Entrada 2 8 11 2" xfId="5418"/>
    <cellStyle name="Entrada 2 8 12" xfId="5419"/>
    <cellStyle name="Entrada 2 8 12 2" xfId="5420"/>
    <cellStyle name="Entrada 2 8 13" xfId="5421"/>
    <cellStyle name="Entrada 2 8 13 2" xfId="5422"/>
    <cellStyle name="Entrada 2 8 14" xfId="5423"/>
    <cellStyle name="Entrada 2 8 2" xfId="5424"/>
    <cellStyle name="Entrada 2 8 2 2" xfId="5425"/>
    <cellStyle name="Entrada 2 8 3" xfId="5426"/>
    <cellStyle name="Entrada 2 8 3 2" xfId="5427"/>
    <cellStyle name="Entrada 2 8 4" xfId="5428"/>
    <cellStyle name="Entrada 2 8 4 2" xfId="5429"/>
    <cellStyle name="Entrada 2 8 5" xfId="5430"/>
    <cellStyle name="Entrada 2 8 5 2" xfId="5431"/>
    <cellStyle name="Entrada 2 8 6" xfId="5432"/>
    <cellStyle name="Entrada 2 8 6 2" xfId="5433"/>
    <cellStyle name="Entrada 2 8 7" xfId="5434"/>
    <cellStyle name="Entrada 2 8 7 2" xfId="5435"/>
    <cellStyle name="Entrada 2 8 8" xfId="5436"/>
    <cellStyle name="Entrada 2 8 8 2" xfId="5437"/>
    <cellStyle name="Entrada 2 8 9" xfId="5438"/>
    <cellStyle name="Entrada 2 8 9 2" xfId="5439"/>
    <cellStyle name="Entrada 2 9" xfId="5440"/>
    <cellStyle name="Entrada 2 9 10" xfId="5441"/>
    <cellStyle name="Entrada 2 9 10 2" xfId="5442"/>
    <cellStyle name="Entrada 2 9 11" xfId="5443"/>
    <cellStyle name="Entrada 2 9 11 2" xfId="5444"/>
    <cellStyle name="Entrada 2 9 12" xfId="5445"/>
    <cellStyle name="Entrada 2 9 12 2" xfId="5446"/>
    <cellStyle name="Entrada 2 9 13" xfId="5447"/>
    <cellStyle name="Entrada 2 9 13 2" xfId="5448"/>
    <cellStyle name="Entrada 2 9 14" xfId="5449"/>
    <cellStyle name="Entrada 2 9 2" xfId="5450"/>
    <cellStyle name="Entrada 2 9 2 2" xfId="5451"/>
    <cellStyle name="Entrada 2 9 3" xfId="5452"/>
    <cellStyle name="Entrada 2 9 3 2" xfId="5453"/>
    <cellStyle name="Entrada 2 9 4" xfId="5454"/>
    <cellStyle name="Entrada 2 9 4 2" xfId="5455"/>
    <cellStyle name="Entrada 2 9 5" xfId="5456"/>
    <cellStyle name="Entrada 2 9 5 2" xfId="5457"/>
    <cellStyle name="Entrada 2 9 6" xfId="5458"/>
    <cellStyle name="Entrada 2 9 6 2" xfId="5459"/>
    <cellStyle name="Entrada 2 9 7" xfId="5460"/>
    <cellStyle name="Entrada 2 9 7 2" xfId="5461"/>
    <cellStyle name="Entrada 2 9 8" xfId="5462"/>
    <cellStyle name="Entrada 2 9 8 2" xfId="5463"/>
    <cellStyle name="Entrada 2 9 9" xfId="5464"/>
    <cellStyle name="Entrada 2 9 9 2" xfId="5465"/>
    <cellStyle name="Entrada 3" xfId="409"/>
    <cellStyle name="Entrada 3 10" xfId="5466"/>
    <cellStyle name="Entrada 3 10 2" xfId="5467"/>
    <cellStyle name="Entrada 3 11" xfId="5468"/>
    <cellStyle name="Entrada 3 11 2" xfId="5469"/>
    <cellStyle name="Entrada 3 12" xfId="5470"/>
    <cellStyle name="Entrada 3 12 2" xfId="5471"/>
    <cellStyle name="Entrada 3 13" xfId="5472"/>
    <cellStyle name="Entrada 3 13 2" xfId="5473"/>
    <cellStyle name="Entrada 3 14" xfId="5474"/>
    <cellStyle name="Entrada 3 14 2" xfId="5475"/>
    <cellStyle name="Entrada 3 15" xfId="5476"/>
    <cellStyle name="Entrada 3 15 2" xfId="5477"/>
    <cellStyle name="Entrada 3 16" xfId="5478"/>
    <cellStyle name="Entrada 3 2" xfId="5479"/>
    <cellStyle name="Entrada 3 2 10" xfId="5480"/>
    <cellStyle name="Entrada 3 2 10 2" xfId="5481"/>
    <cellStyle name="Entrada 3 2 11" xfId="5482"/>
    <cellStyle name="Entrada 3 2 11 2" xfId="5483"/>
    <cellStyle name="Entrada 3 2 12" xfId="5484"/>
    <cellStyle name="Entrada 3 2 12 2" xfId="5485"/>
    <cellStyle name="Entrada 3 2 13" xfId="5486"/>
    <cellStyle name="Entrada 3 2 13 2" xfId="5487"/>
    <cellStyle name="Entrada 3 2 14" xfId="5488"/>
    <cellStyle name="Entrada 3 2 2" xfId="5489"/>
    <cellStyle name="Entrada 3 2 2 2" xfId="5490"/>
    <cellStyle name="Entrada 3 2 3" xfId="5491"/>
    <cellStyle name="Entrada 3 2 3 2" xfId="5492"/>
    <cellStyle name="Entrada 3 2 4" xfId="5493"/>
    <cellStyle name="Entrada 3 2 4 2" xfId="5494"/>
    <cellStyle name="Entrada 3 2 5" xfId="5495"/>
    <cellStyle name="Entrada 3 2 5 2" xfId="5496"/>
    <cellStyle name="Entrada 3 2 6" xfId="5497"/>
    <cellStyle name="Entrada 3 2 6 2" xfId="5498"/>
    <cellStyle name="Entrada 3 2 7" xfId="5499"/>
    <cellStyle name="Entrada 3 2 7 2" xfId="5500"/>
    <cellStyle name="Entrada 3 2 8" xfId="5501"/>
    <cellStyle name="Entrada 3 2 8 2" xfId="5502"/>
    <cellStyle name="Entrada 3 2 9" xfId="5503"/>
    <cellStyle name="Entrada 3 2 9 2" xfId="5504"/>
    <cellStyle name="Entrada 3 3" xfId="5505"/>
    <cellStyle name="Entrada 3 3 10" xfId="5506"/>
    <cellStyle name="Entrada 3 3 10 2" xfId="5507"/>
    <cellStyle name="Entrada 3 3 11" xfId="5508"/>
    <cellStyle name="Entrada 3 3 11 2" xfId="5509"/>
    <cellStyle name="Entrada 3 3 12" xfId="5510"/>
    <cellStyle name="Entrada 3 3 12 2" xfId="5511"/>
    <cellStyle name="Entrada 3 3 13" xfId="5512"/>
    <cellStyle name="Entrada 3 3 13 2" xfId="5513"/>
    <cellStyle name="Entrada 3 3 14" xfId="5514"/>
    <cellStyle name="Entrada 3 3 2" xfId="5515"/>
    <cellStyle name="Entrada 3 3 2 2" xfId="5516"/>
    <cellStyle name="Entrada 3 3 3" xfId="5517"/>
    <cellStyle name="Entrada 3 3 3 2" xfId="5518"/>
    <cellStyle name="Entrada 3 3 4" xfId="5519"/>
    <cellStyle name="Entrada 3 3 4 2" xfId="5520"/>
    <cellStyle name="Entrada 3 3 5" xfId="5521"/>
    <cellStyle name="Entrada 3 3 5 2" xfId="5522"/>
    <cellStyle name="Entrada 3 3 6" xfId="5523"/>
    <cellStyle name="Entrada 3 3 6 2" xfId="5524"/>
    <cellStyle name="Entrada 3 3 7" xfId="5525"/>
    <cellStyle name="Entrada 3 3 7 2" xfId="5526"/>
    <cellStyle name="Entrada 3 3 8" xfId="5527"/>
    <cellStyle name="Entrada 3 3 8 2" xfId="5528"/>
    <cellStyle name="Entrada 3 3 9" xfId="5529"/>
    <cellStyle name="Entrada 3 3 9 2" xfId="5530"/>
    <cellStyle name="Entrada 3 4" xfId="5531"/>
    <cellStyle name="Entrada 3 4 2" xfId="5532"/>
    <cellStyle name="Entrada 3 5" xfId="5533"/>
    <cellStyle name="Entrada 3 5 2" xfId="5534"/>
    <cellStyle name="Entrada 3 6" xfId="5535"/>
    <cellStyle name="Entrada 3 6 2" xfId="5536"/>
    <cellStyle name="Entrada 3 7" xfId="5537"/>
    <cellStyle name="Entrada 3 7 2" xfId="5538"/>
    <cellStyle name="Entrada 3 8" xfId="5539"/>
    <cellStyle name="Entrada 3 8 2" xfId="5540"/>
    <cellStyle name="Entrada 3 9" xfId="5541"/>
    <cellStyle name="Entrada 3 9 2" xfId="5542"/>
    <cellStyle name="Entrada 4" xfId="410"/>
    <cellStyle name="Entrada 4 10" xfId="5543"/>
    <cellStyle name="Entrada 4 10 2" xfId="5544"/>
    <cellStyle name="Entrada 4 11" xfId="5545"/>
    <cellStyle name="Entrada 4 11 2" xfId="5546"/>
    <cellStyle name="Entrada 4 12" xfId="5547"/>
    <cellStyle name="Entrada 4 12 2" xfId="5548"/>
    <cellStyle name="Entrada 4 13" xfId="5549"/>
    <cellStyle name="Entrada 4 13 2" xfId="5550"/>
    <cellStyle name="Entrada 4 14" xfId="5551"/>
    <cellStyle name="Entrada 4 14 2" xfId="5552"/>
    <cellStyle name="Entrada 4 15" xfId="5553"/>
    <cellStyle name="Entrada 4 15 2" xfId="5554"/>
    <cellStyle name="Entrada 4 16" xfId="5555"/>
    <cellStyle name="Entrada 4 2" xfId="5556"/>
    <cellStyle name="Entrada 4 2 10" xfId="5557"/>
    <cellStyle name="Entrada 4 2 10 2" xfId="5558"/>
    <cellStyle name="Entrada 4 2 11" xfId="5559"/>
    <cellStyle name="Entrada 4 2 11 2" xfId="5560"/>
    <cellStyle name="Entrada 4 2 12" xfId="5561"/>
    <cellStyle name="Entrada 4 2 12 2" xfId="5562"/>
    <cellStyle name="Entrada 4 2 13" xfId="5563"/>
    <cellStyle name="Entrada 4 2 13 2" xfId="5564"/>
    <cellStyle name="Entrada 4 2 14" xfId="5565"/>
    <cellStyle name="Entrada 4 2 2" xfId="5566"/>
    <cellStyle name="Entrada 4 2 2 2" xfId="5567"/>
    <cellStyle name="Entrada 4 2 3" xfId="5568"/>
    <cellStyle name="Entrada 4 2 3 2" xfId="5569"/>
    <cellStyle name="Entrada 4 2 4" xfId="5570"/>
    <cellStyle name="Entrada 4 2 4 2" xfId="5571"/>
    <cellStyle name="Entrada 4 2 5" xfId="5572"/>
    <cellStyle name="Entrada 4 2 5 2" xfId="5573"/>
    <cellStyle name="Entrada 4 2 6" xfId="5574"/>
    <cellStyle name="Entrada 4 2 6 2" xfId="5575"/>
    <cellStyle name="Entrada 4 2 7" xfId="5576"/>
    <cellStyle name="Entrada 4 2 7 2" xfId="5577"/>
    <cellStyle name="Entrada 4 2 8" xfId="5578"/>
    <cellStyle name="Entrada 4 2 8 2" xfId="5579"/>
    <cellStyle name="Entrada 4 2 9" xfId="5580"/>
    <cellStyle name="Entrada 4 2 9 2" xfId="5581"/>
    <cellStyle name="Entrada 4 3" xfId="5582"/>
    <cellStyle name="Entrada 4 3 10" xfId="5583"/>
    <cellStyle name="Entrada 4 3 10 2" xfId="5584"/>
    <cellStyle name="Entrada 4 3 11" xfId="5585"/>
    <cellStyle name="Entrada 4 3 11 2" xfId="5586"/>
    <cellStyle name="Entrada 4 3 12" xfId="5587"/>
    <cellStyle name="Entrada 4 3 12 2" xfId="5588"/>
    <cellStyle name="Entrada 4 3 13" xfId="5589"/>
    <cellStyle name="Entrada 4 3 13 2" xfId="5590"/>
    <cellStyle name="Entrada 4 3 14" xfId="5591"/>
    <cellStyle name="Entrada 4 3 2" xfId="5592"/>
    <cellStyle name="Entrada 4 3 2 2" xfId="5593"/>
    <cellStyle name="Entrada 4 3 3" xfId="5594"/>
    <cellStyle name="Entrada 4 3 3 2" xfId="5595"/>
    <cellStyle name="Entrada 4 3 4" xfId="5596"/>
    <cellStyle name="Entrada 4 3 4 2" xfId="5597"/>
    <cellStyle name="Entrada 4 3 5" xfId="5598"/>
    <cellStyle name="Entrada 4 3 5 2" xfId="5599"/>
    <cellStyle name="Entrada 4 3 6" xfId="5600"/>
    <cellStyle name="Entrada 4 3 6 2" xfId="5601"/>
    <cellStyle name="Entrada 4 3 7" xfId="5602"/>
    <cellStyle name="Entrada 4 3 7 2" xfId="5603"/>
    <cellStyle name="Entrada 4 3 8" xfId="5604"/>
    <cellStyle name="Entrada 4 3 8 2" xfId="5605"/>
    <cellStyle name="Entrada 4 3 9" xfId="5606"/>
    <cellStyle name="Entrada 4 3 9 2" xfId="5607"/>
    <cellStyle name="Entrada 4 4" xfId="5608"/>
    <cellStyle name="Entrada 4 4 2" xfId="5609"/>
    <cellStyle name="Entrada 4 4 3" xfId="15223"/>
    <cellStyle name="Entrada 4 5" xfId="5610"/>
    <cellStyle name="Entrada 4 5 2" xfId="5611"/>
    <cellStyle name="Entrada 4 5 3" xfId="15224"/>
    <cellStyle name="Entrada 4 6" xfId="5612"/>
    <cellStyle name="Entrada 4 6 2" xfId="5613"/>
    <cellStyle name="Entrada 4 6 3" xfId="15225"/>
    <cellStyle name="Entrada 4 7" xfId="5614"/>
    <cellStyle name="Entrada 4 7 2" xfId="5615"/>
    <cellStyle name="Entrada 4 8" xfId="5616"/>
    <cellStyle name="Entrada 4 8 2" xfId="5617"/>
    <cellStyle name="Entrada 4 9" xfId="5618"/>
    <cellStyle name="Entrada 4 9 2" xfId="5619"/>
    <cellStyle name="Entrada 5" xfId="411"/>
    <cellStyle name="Entrada 5 10" xfId="5620"/>
    <cellStyle name="Entrada 5 10 2" xfId="5621"/>
    <cellStyle name="Entrada 5 11" xfId="5622"/>
    <cellStyle name="Entrada 5 11 2" xfId="5623"/>
    <cellStyle name="Entrada 5 12" xfId="5624"/>
    <cellStyle name="Entrada 5 12 2" xfId="5625"/>
    <cellStyle name="Entrada 5 13" xfId="5626"/>
    <cellStyle name="Entrada 5 13 2" xfId="5627"/>
    <cellStyle name="Entrada 5 14" xfId="5628"/>
    <cellStyle name="Entrada 5 14 2" xfId="5629"/>
    <cellStyle name="Entrada 5 15" xfId="5630"/>
    <cellStyle name="Entrada 5 15 2" xfId="5631"/>
    <cellStyle name="Entrada 5 16" xfId="5632"/>
    <cellStyle name="Entrada 5 2" xfId="5633"/>
    <cellStyle name="Entrada 5 2 10" xfId="5634"/>
    <cellStyle name="Entrada 5 2 10 2" xfId="5635"/>
    <cellStyle name="Entrada 5 2 11" xfId="5636"/>
    <cellStyle name="Entrada 5 2 11 2" xfId="5637"/>
    <cellStyle name="Entrada 5 2 12" xfId="5638"/>
    <cellStyle name="Entrada 5 2 12 2" xfId="5639"/>
    <cellStyle name="Entrada 5 2 13" xfId="5640"/>
    <cellStyle name="Entrada 5 2 13 2" xfId="5641"/>
    <cellStyle name="Entrada 5 2 14" xfId="5642"/>
    <cellStyle name="Entrada 5 2 2" xfId="5643"/>
    <cellStyle name="Entrada 5 2 2 2" xfId="5644"/>
    <cellStyle name="Entrada 5 2 3" xfId="5645"/>
    <cellStyle name="Entrada 5 2 3 2" xfId="5646"/>
    <cellStyle name="Entrada 5 2 4" xfId="5647"/>
    <cellStyle name="Entrada 5 2 4 2" xfId="5648"/>
    <cellStyle name="Entrada 5 2 5" xfId="5649"/>
    <cellStyle name="Entrada 5 2 5 2" xfId="5650"/>
    <cellStyle name="Entrada 5 2 6" xfId="5651"/>
    <cellStyle name="Entrada 5 2 6 2" xfId="5652"/>
    <cellStyle name="Entrada 5 2 7" xfId="5653"/>
    <cellStyle name="Entrada 5 2 7 2" xfId="5654"/>
    <cellStyle name="Entrada 5 2 8" xfId="5655"/>
    <cellStyle name="Entrada 5 2 8 2" xfId="5656"/>
    <cellStyle name="Entrada 5 2 9" xfId="5657"/>
    <cellStyle name="Entrada 5 2 9 2" xfId="5658"/>
    <cellStyle name="Entrada 5 3" xfId="5659"/>
    <cellStyle name="Entrada 5 3 10" xfId="5660"/>
    <cellStyle name="Entrada 5 3 10 2" xfId="5661"/>
    <cellStyle name="Entrada 5 3 11" xfId="5662"/>
    <cellStyle name="Entrada 5 3 11 2" xfId="5663"/>
    <cellStyle name="Entrada 5 3 12" xfId="5664"/>
    <cellStyle name="Entrada 5 3 12 2" xfId="5665"/>
    <cellStyle name="Entrada 5 3 13" xfId="5666"/>
    <cellStyle name="Entrada 5 3 13 2" xfId="5667"/>
    <cellStyle name="Entrada 5 3 14" xfId="5668"/>
    <cellStyle name="Entrada 5 3 2" xfId="5669"/>
    <cellStyle name="Entrada 5 3 2 2" xfId="5670"/>
    <cellStyle name="Entrada 5 3 3" xfId="5671"/>
    <cellStyle name="Entrada 5 3 3 2" xfId="5672"/>
    <cellStyle name="Entrada 5 3 4" xfId="5673"/>
    <cellStyle name="Entrada 5 3 4 2" xfId="5674"/>
    <cellStyle name="Entrada 5 3 5" xfId="5675"/>
    <cellStyle name="Entrada 5 3 5 2" xfId="5676"/>
    <cellStyle name="Entrada 5 3 6" xfId="5677"/>
    <cellStyle name="Entrada 5 3 6 2" xfId="5678"/>
    <cellStyle name="Entrada 5 3 7" xfId="5679"/>
    <cellStyle name="Entrada 5 3 7 2" xfId="5680"/>
    <cellStyle name="Entrada 5 3 8" xfId="5681"/>
    <cellStyle name="Entrada 5 3 8 2" xfId="5682"/>
    <cellStyle name="Entrada 5 3 9" xfId="5683"/>
    <cellStyle name="Entrada 5 3 9 2" xfId="5684"/>
    <cellStyle name="Entrada 5 4" xfId="5685"/>
    <cellStyle name="Entrada 5 4 2" xfId="5686"/>
    <cellStyle name="Entrada 5 5" xfId="5687"/>
    <cellStyle name="Entrada 5 5 2" xfId="5688"/>
    <cellStyle name="Entrada 5 6" xfId="5689"/>
    <cellStyle name="Entrada 5 6 2" xfId="5690"/>
    <cellStyle name="Entrada 5 7" xfId="5691"/>
    <cellStyle name="Entrada 5 7 2" xfId="5692"/>
    <cellStyle name="Entrada 5 8" xfId="5693"/>
    <cellStyle name="Entrada 5 8 2" xfId="5694"/>
    <cellStyle name="Entrada 5 9" xfId="5695"/>
    <cellStyle name="Entrada 5 9 2" xfId="5696"/>
    <cellStyle name="Entrada 6" xfId="15226"/>
    <cellStyle name="Entrada 7" xfId="15227"/>
    <cellStyle name="Entrada 8" xfId="15228"/>
    <cellStyle name="Entrada 9" xfId="15229"/>
    <cellStyle name="Estilo 1" xfId="15230"/>
    <cellStyle name="Estilo 1 2" xfId="15231"/>
    <cellStyle name="Estranho" xfId="15232"/>
    <cellStyle name="Estrranho" xfId="15233"/>
    <cellStyle name="Euro" xfId="15234"/>
    <cellStyle name="Euro 2" xfId="15235"/>
    <cellStyle name="Euro 3" xfId="15236"/>
    <cellStyle name="Euro 4" xfId="15237"/>
    <cellStyle name="Euro 5" xfId="15238"/>
    <cellStyle name="Excel Built-in Normal" xfId="412"/>
    <cellStyle name="Excel Built-in Normal 1" xfId="413"/>
    <cellStyle name="Excel Built-in Normal 2" xfId="414"/>
    <cellStyle name="Excel.Chart" xfId="15239"/>
    <cellStyle name="EY House" xfId="15240"/>
    <cellStyle name="f" xfId="15241"/>
    <cellStyle name="f 10" xfId="15242"/>
    <cellStyle name="f 11" xfId="15243"/>
    <cellStyle name="f 12" xfId="15244"/>
    <cellStyle name="f 13" xfId="15245"/>
    <cellStyle name="f 14" xfId="15246"/>
    <cellStyle name="f 15" xfId="15247"/>
    <cellStyle name="f 16" xfId="15248"/>
    <cellStyle name="f 17" xfId="15249"/>
    <cellStyle name="f 18" xfId="15250"/>
    <cellStyle name="f 19" xfId="15251"/>
    <cellStyle name="f 2" xfId="15252"/>
    <cellStyle name="f 20" xfId="15253"/>
    <cellStyle name="f 21" xfId="15254"/>
    <cellStyle name="f 22" xfId="15255"/>
    <cellStyle name="f 23" xfId="15256"/>
    <cellStyle name="f 24" xfId="15257"/>
    <cellStyle name="f 25" xfId="15258"/>
    <cellStyle name="f 26" xfId="15259"/>
    <cellStyle name="f 27" xfId="15260"/>
    <cellStyle name="f 28" xfId="15261"/>
    <cellStyle name="f 29" xfId="15262"/>
    <cellStyle name="f 3" xfId="15263"/>
    <cellStyle name="f 30" xfId="15264"/>
    <cellStyle name="f 31" xfId="15265"/>
    <cellStyle name="f 32" xfId="15266"/>
    <cellStyle name="f 33" xfId="15267"/>
    <cellStyle name="f 34" xfId="15268"/>
    <cellStyle name="f 35" xfId="15269"/>
    <cellStyle name="f 36" xfId="15270"/>
    <cellStyle name="f 37" xfId="15271"/>
    <cellStyle name="f 38" xfId="15272"/>
    <cellStyle name="f 39" xfId="15273"/>
    <cellStyle name="f 4" xfId="15274"/>
    <cellStyle name="f 40" xfId="15275"/>
    <cellStyle name="f 41" xfId="15276"/>
    <cellStyle name="f 42" xfId="15277"/>
    <cellStyle name="f 5" xfId="15278"/>
    <cellStyle name="f 6" xfId="15279"/>
    <cellStyle name="f 7" xfId="15280"/>
    <cellStyle name="f 8" xfId="15281"/>
    <cellStyle name="f 9" xfId="15282"/>
    <cellStyle name="F2" xfId="15283"/>
    <cellStyle name="F3" xfId="15284"/>
    <cellStyle name="F4" xfId="15285"/>
    <cellStyle name="F5" xfId="15286"/>
    <cellStyle name="F6" xfId="15287"/>
    <cellStyle name="F7" xfId="15288"/>
    <cellStyle name="F8" xfId="15289"/>
    <cellStyle name="Factor" xfId="15290"/>
    <cellStyle name="Falces1" xfId="15291"/>
    <cellStyle name="Falta_Preço" xfId="415"/>
    <cellStyle name="Fecha" xfId="15292"/>
    <cellStyle name="Fijo" xfId="15293"/>
    <cellStyle name="Final_Completo" xfId="416"/>
    <cellStyle name="Fixed" xfId="14253"/>
    <cellStyle name="Fixed [0]" xfId="15294"/>
    <cellStyle name="Fixed1 - Style1" xfId="15295"/>
    <cellStyle name="Fixo" xfId="15296"/>
    <cellStyle name="Followed Hyperlink" xfId="15297"/>
    <cellStyle name="Fomrula num" xfId="15298"/>
    <cellStyle name="Footnote" xfId="15299"/>
    <cellStyle name="FORECAST" xfId="15300"/>
    <cellStyle name="Formula ´p" xfId="15301"/>
    <cellStyle name="Formula Num" xfId="15302"/>
    <cellStyle name="Formula Percent" xfId="15303"/>
    <cellStyle name="Formula projecao num" xfId="15304"/>
    <cellStyle name="Formula projecao percent" xfId="15305"/>
    <cellStyle name="fundoentrada" xfId="15306"/>
    <cellStyle name="Green" xfId="15307"/>
    <cellStyle name="Grey" xfId="15308"/>
    <cellStyle name="Grey 10" xfId="15309"/>
    <cellStyle name="Grey 11" xfId="15310"/>
    <cellStyle name="Grey 12" xfId="15311"/>
    <cellStyle name="Grey 13" xfId="15312"/>
    <cellStyle name="Grey 14" xfId="15313"/>
    <cellStyle name="Grey 15" xfId="15314"/>
    <cellStyle name="Grey 16" xfId="15315"/>
    <cellStyle name="Grey 17" xfId="15316"/>
    <cellStyle name="Grey 18" xfId="15317"/>
    <cellStyle name="Grey 19" xfId="15318"/>
    <cellStyle name="Grey 2" xfId="15319"/>
    <cellStyle name="Grey 20" xfId="15320"/>
    <cellStyle name="Grey 21" xfId="15321"/>
    <cellStyle name="Grey 22" xfId="15322"/>
    <cellStyle name="Grey 23" xfId="15323"/>
    <cellStyle name="Grey 24" xfId="15324"/>
    <cellStyle name="Grey 25" xfId="15325"/>
    <cellStyle name="Grey 26" xfId="15326"/>
    <cellStyle name="Grey 27" xfId="15327"/>
    <cellStyle name="Grey 28" xfId="15328"/>
    <cellStyle name="Grey 29" xfId="15329"/>
    <cellStyle name="Grey 3" xfId="15330"/>
    <cellStyle name="Grey 30" xfId="15331"/>
    <cellStyle name="Grey 31" xfId="15332"/>
    <cellStyle name="Grey 32" xfId="15333"/>
    <cellStyle name="Grey 33" xfId="15334"/>
    <cellStyle name="Grey 34" xfId="15335"/>
    <cellStyle name="Grey 35" xfId="15336"/>
    <cellStyle name="Grey 36" xfId="15337"/>
    <cellStyle name="Grey 37" xfId="15338"/>
    <cellStyle name="Grey 38" xfId="15339"/>
    <cellStyle name="Grey 39" xfId="15340"/>
    <cellStyle name="Grey 4" xfId="15341"/>
    <cellStyle name="Grey 40" xfId="15342"/>
    <cellStyle name="Grey 41" xfId="15343"/>
    <cellStyle name="Grey 42" xfId="15344"/>
    <cellStyle name="Grey 5" xfId="15345"/>
    <cellStyle name="Grey 6" xfId="15346"/>
    <cellStyle name="Grey 7" xfId="15347"/>
    <cellStyle name="Grey 8" xfId="15348"/>
    <cellStyle name="Grey 9" xfId="15349"/>
    <cellStyle name="Hard Percent" xfId="15350"/>
    <cellStyle name="Hard Percent 2" xfId="15351"/>
    <cellStyle name="Hard Percent 3" xfId="15352"/>
    <cellStyle name="Header" xfId="15353"/>
    <cellStyle name="Header1" xfId="15354"/>
    <cellStyle name="Header1 2" xfId="15355"/>
    <cellStyle name="Header1 2 2" xfId="15356"/>
    <cellStyle name="Header1 2 3" xfId="15357"/>
    <cellStyle name="Header1 3" xfId="15358"/>
    <cellStyle name="Header1 3 2" xfId="15359"/>
    <cellStyle name="Header1 3 3" xfId="15360"/>
    <cellStyle name="Header1 4" xfId="15361"/>
    <cellStyle name="Header1 4 2" xfId="15362"/>
    <cellStyle name="Header1 4 3" xfId="15363"/>
    <cellStyle name="Header1 5" xfId="15364"/>
    <cellStyle name="Header2" xfId="15365"/>
    <cellStyle name="Header2 10" xfId="15366"/>
    <cellStyle name="Header2 10 2" xfId="15367"/>
    <cellStyle name="Header2 10 2 2" xfId="15368"/>
    <cellStyle name="Header2 10 2 3" xfId="15369"/>
    <cellStyle name="Header2 10 3" xfId="15370"/>
    <cellStyle name="Header2 10 4" xfId="15371"/>
    <cellStyle name="Header2 11" xfId="15372"/>
    <cellStyle name="Header2 11 2" xfId="15373"/>
    <cellStyle name="Header2 11 2 2" xfId="15374"/>
    <cellStyle name="Header2 11 2 3" xfId="15375"/>
    <cellStyle name="Header2 11 3" xfId="15376"/>
    <cellStyle name="Header2 11 4" xfId="15377"/>
    <cellStyle name="Header2 12" xfId="15378"/>
    <cellStyle name="Header2 12 2" xfId="15379"/>
    <cellStyle name="Header2 12 2 2" xfId="15380"/>
    <cellStyle name="Header2 12 2 3" xfId="15381"/>
    <cellStyle name="Header2 12 3" xfId="15382"/>
    <cellStyle name="Header2 12 4" xfId="15383"/>
    <cellStyle name="Header2 13" xfId="15384"/>
    <cellStyle name="Header2 13 2" xfId="15385"/>
    <cellStyle name="Header2 13 2 2" xfId="15386"/>
    <cellStyle name="Header2 13 2 3" xfId="15387"/>
    <cellStyle name="Header2 13 3" xfId="15388"/>
    <cellStyle name="Header2 13 4" xfId="15389"/>
    <cellStyle name="Header2 14" xfId="15390"/>
    <cellStyle name="Header2 14 2" xfId="15391"/>
    <cellStyle name="Header2 14 2 2" xfId="15392"/>
    <cellStyle name="Header2 14 2 3" xfId="15393"/>
    <cellStyle name="Header2 14 3" xfId="15394"/>
    <cellStyle name="Header2 14 4" xfId="15395"/>
    <cellStyle name="Header2 15" xfId="15396"/>
    <cellStyle name="Header2 15 2" xfId="15397"/>
    <cellStyle name="Header2 15 2 2" xfId="15398"/>
    <cellStyle name="Header2 15 2 3" xfId="15399"/>
    <cellStyle name="Header2 15 3" xfId="15400"/>
    <cellStyle name="Header2 15 4" xfId="15401"/>
    <cellStyle name="Header2 16" xfId="15402"/>
    <cellStyle name="Header2 16 2" xfId="15403"/>
    <cellStyle name="Header2 16 2 2" xfId="15404"/>
    <cellStyle name="Header2 16 2 3" xfId="15405"/>
    <cellStyle name="Header2 16 3" xfId="15406"/>
    <cellStyle name="Header2 16 4" xfId="15407"/>
    <cellStyle name="Header2 17" xfId="15408"/>
    <cellStyle name="Header2 17 2" xfId="15409"/>
    <cellStyle name="Header2 17 2 2" xfId="15410"/>
    <cellStyle name="Header2 17 2 3" xfId="15411"/>
    <cellStyle name="Header2 17 3" xfId="15412"/>
    <cellStyle name="Header2 17 4" xfId="15413"/>
    <cellStyle name="Header2 18" xfId="15414"/>
    <cellStyle name="Header2 18 2" xfId="15415"/>
    <cellStyle name="Header2 18 2 2" xfId="15416"/>
    <cellStyle name="Header2 18 2 3" xfId="15417"/>
    <cellStyle name="Header2 18 3" xfId="15418"/>
    <cellStyle name="Header2 18 4" xfId="15419"/>
    <cellStyle name="Header2 19" xfId="15420"/>
    <cellStyle name="Header2 19 2" xfId="15421"/>
    <cellStyle name="Header2 19 2 2" xfId="15422"/>
    <cellStyle name="Header2 19 2 3" xfId="15423"/>
    <cellStyle name="Header2 19 3" xfId="15424"/>
    <cellStyle name="Header2 19 4" xfId="15425"/>
    <cellStyle name="Header2 2" xfId="15426"/>
    <cellStyle name="Header2 2 2" xfId="15427"/>
    <cellStyle name="Header2 2 2 2" xfId="15428"/>
    <cellStyle name="Header2 2 2 3" xfId="15429"/>
    <cellStyle name="Header2 2 3" xfId="15430"/>
    <cellStyle name="Header2 2 4" xfId="15431"/>
    <cellStyle name="Header2 20" xfId="15432"/>
    <cellStyle name="Header2 20 2" xfId="15433"/>
    <cellStyle name="Header2 20 3" xfId="15434"/>
    <cellStyle name="Header2 21" xfId="15435"/>
    <cellStyle name="Header2 22" xfId="15436"/>
    <cellStyle name="Header2 3" xfId="15437"/>
    <cellStyle name="Header2 3 2" xfId="15438"/>
    <cellStyle name="Header2 3 2 2" xfId="15439"/>
    <cellStyle name="Header2 3 2 3" xfId="15440"/>
    <cellStyle name="Header2 3 3" xfId="15441"/>
    <cellStyle name="Header2 3 4" xfId="15442"/>
    <cellStyle name="Header2 4" xfId="15443"/>
    <cellStyle name="Header2 4 2" xfId="15444"/>
    <cellStyle name="Header2 4 2 2" xfId="15445"/>
    <cellStyle name="Header2 4 2 3" xfId="15446"/>
    <cellStyle name="Header2 4 3" xfId="15447"/>
    <cellStyle name="Header2 4 4" xfId="15448"/>
    <cellStyle name="Header2 5" xfId="15449"/>
    <cellStyle name="Header2 5 2" xfId="15450"/>
    <cellStyle name="Header2 5 2 2" xfId="15451"/>
    <cellStyle name="Header2 5 2 3" xfId="15452"/>
    <cellStyle name="Header2 5 3" xfId="15453"/>
    <cellStyle name="Header2 5 4" xfId="15454"/>
    <cellStyle name="Header2 6" xfId="15455"/>
    <cellStyle name="Header2 6 2" xfId="15456"/>
    <cellStyle name="Header2 6 2 2" xfId="15457"/>
    <cellStyle name="Header2 6 2 3" xfId="15458"/>
    <cellStyle name="Header2 6 3" xfId="15459"/>
    <cellStyle name="Header2 6 4" xfId="15460"/>
    <cellStyle name="Header2 7" xfId="15461"/>
    <cellStyle name="Header2 7 2" xfId="15462"/>
    <cellStyle name="Header2 7 2 2" xfId="15463"/>
    <cellStyle name="Header2 7 2 3" xfId="15464"/>
    <cellStyle name="Header2 7 3" xfId="15465"/>
    <cellStyle name="Header2 7 4" xfId="15466"/>
    <cellStyle name="Header2 8" xfId="15467"/>
    <cellStyle name="Header2 8 2" xfId="15468"/>
    <cellStyle name="Header2 8 2 2" xfId="15469"/>
    <cellStyle name="Header2 8 2 3" xfId="15470"/>
    <cellStyle name="Header2 8 3" xfId="15471"/>
    <cellStyle name="Header2 8 4" xfId="15472"/>
    <cellStyle name="Header2 9" xfId="15473"/>
    <cellStyle name="Header2 9 2" xfId="15474"/>
    <cellStyle name="Header2 9 2 2" xfId="15475"/>
    <cellStyle name="Header2 9 2 3" xfId="15476"/>
    <cellStyle name="Header2 9 3" xfId="15477"/>
    <cellStyle name="Header2 9 4" xfId="15478"/>
    <cellStyle name="Heading 1" xfId="14254"/>
    <cellStyle name="Heading 1 2" xfId="15479"/>
    <cellStyle name="Heading 2" xfId="14255"/>
    <cellStyle name="Heading 2 2" xfId="15480"/>
    <cellStyle name="Heading 3" xfId="15481"/>
    <cellStyle name="Heading1" xfId="15482"/>
    <cellStyle name="Heading2" xfId="15483"/>
    <cellStyle name="HEADINGS" xfId="15484"/>
    <cellStyle name="Hiperlink 2" xfId="14126"/>
    <cellStyle name="Hiperlink 3" xfId="15485"/>
    <cellStyle name="Hyperlink 2" xfId="417"/>
    <cellStyle name="Imput [4]" xfId="15486"/>
    <cellStyle name="Incorreto 10" xfId="15487"/>
    <cellStyle name="Incorreto 2" xfId="418"/>
    <cellStyle name="Incorreto 2 2" xfId="15488"/>
    <cellStyle name="Incorreto 2 3" xfId="15489"/>
    <cellStyle name="Incorreto 2 4" xfId="15490"/>
    <cellStyle name="Incorreto 2 5" xfId="15491"/>
    <cellStyle name="Incorreto 2 6" xfId="15492"/>
    <cellStyle name="Incorreto 2 7" xfId="15493"/>
    <cellStyle name="Incorreto 2 8" xfId="15494"/>
    <cellStyle name="Incorreto 3" xfId="14127"/>
    <cellStyle name="Incorreto 4" xfId="15495"/>
    <cellStyle name="Incorreto 4 2" xfId="15496"/>
    <cellStyle name="Incorreto 4 3" xfId="15497"/>
    <cellStyle name="Incorreto 4 4" xfId="15498"/>
    <cellStyle name="Incorreto 4 5" xfId="15499"/>
    <cellStyle name="Incorreto 4 6" xfId="15500"/>
    <cellStyle name="Incorreto 5" xfId="15501"/>
    <cellStyle name="Incorreto 6" xfId="15502"/>
    <cellStyle name="Incorreto 7" xfId="15503"/>
    <cellStyle name="Incorreto 8" xfId="15504"/>
    <cellStyle name="Incorreto 9" xfId="15505"/>
    <cellStyle name="Input" xfId="15506"/>
    <cellStyle name="Input [yellow]" xfId="15507"/>
    <cellStyle name="Input [yellow] 10" xfId="15508"/>
    <cellStyle name="Input [yellow] 10 2" xfId="15509"/>
    <cellStyle name="Input [yellow] 10 2 2" xfId="15510"/>
    <cellStyle name="Input [yellow] 10 3" xfId="15511"/>
    <cellStyle name="Input [yellow] 10 3 2" xfId="15512"/>
    <cellStyle name="Input [yellow] 10 4" xfId="15513"/>
    <cellStyle name="Input [yellow] 10 4 2" xfId="15514"/>
    <cellStyle name="Input [yellow] 10 5" xfId="15515"/>
    <cellStyle name="Input [yellow] 10 6" xfId="15516"/>
    <cellStyle name="Input [yellow] 11" xfId="15517"/>
    <cellStyle name="Input [yellow] 11 2" xfId="15518"/>
    <cellStyle name="Input [yellow] 11 2 2" xfId="15519"/>
    <cellStyle name="Input [yellow] 11 3" xfId="15520"/>
    <cellStyle name="Input [yellow] 11 3 2" xfId="15521"/>
    <cellStyle name="Input [yellow] 11 4" xfId="15522"/>
    <cellStyle name="Input [yellow] 11 4 2" xfId="15523"/>
    <cellStyle name="Input [yellow] 11 5" xfId="15524"/>
    <cellStyle name="Input [yellow] 11 6" xfId="15525"/>
    <cellStyle name="Input [yellow] 12" xfId="15526"/>
    <cellStyle name="Input [yellow] 12 2" xfId="15527"/>
    <cellStyle name="Input [yellow] 12 2 2" xfId="15528"/>
    <cellStyle name="Input [yellow] 12 3" xfId="15529"/>
    <cellStyle name="Input [yellow] 12 3 2" xfId="15530"/>
    <cellStyle name="Input [yellow] 12 4" xfId="15531"/>
    <cellStyle name="Input [yellow] 12 4 2" xfId="15532"/>
    <cellStyle name="Input [yellow] 12 5" xfId="15533"/>
    <cellStyle name="Input [yellow] 12 6" xfId="15534"/>
    <cellStyle name="Input [yellow] 13" xfId="15535"/>
    <cellStyle name="Input [yellow] 13 2" xfId="15536"/>
    <cellStyle name="Input [yellow] 13 2 2" xfId="15537"/>
    <cellStyle name="Input [yellow] 13 3" xfId="15538"/>
    <cellStyle name="Input [yellow] 13 3 2" xfId="15539"/>
    <cellStyle name="Input [yellow] 13 4" xfId="15540"/>
    <cellStyle name="Input [yellow] 13 4 2" xfId="15541"/>
    <cellStyle name="Input [yellow] 13 5" xfId="15542"/>
    <cellStyle name="Input [yellow] 13 6" xfId="15543"/>
    <cellStyle name="Input [yellow] 14" xfId="15544"/>
    <cellStyle name="Input [yellow] 14 2" xfId="15545"/>
    <cellStyle name="Input [yellow] 14 2 2" xfId="15546"/>
    <cellStyle name="Input [yellow] 14 3" xfId="15547"/>
    <cellStyle name="Input [yellow] 14 3 2" xfId="15548"/>
    <cellStyle name="Input [yellow] 14 4" xfId="15549"/>
    <cellStyle name="Input [yellow] 14 4 2" xfId="15550"/>
    <cellStyle name="Input [yellow] 14 5" xfId="15551"/>
    <cellStyle name="Input [yellow] 14 6" xfId="15552"/>
    <cellStyle name="Input [yellow] 15" xfId="15553"/>
    <cellStyle name="Input [yellow] 15 2" xfId="15554"/>
    <cellStyle name="Input [yellow] 15 2 2" xfId="15555"/>
    <cellStyle name="Input [yellow] 15 3" xfId="15556"/>
    <cellStyle name="Input [yellow] 15 3 2" xfId="15557"/>
    <cellStyle name="Input [yellow] 15 4" xfId="15558"/>
    <cellStyle name="Input [yellow] 15 4 2" xfId="15559"/>
    <cellStyle name="Input [yellow] 15 5" xfId="15560"/>
    <cellStyle name="Input [yellow] 15 6" xfId="15561"/>
    <cellStyle name="Input [yellow] 16" xfId="15562"/>
    <cellStyle name="Input [yellow] 16 2" xfId="15563"/>
    <cellStyle name="Input [yellow] 16 2 2" xfId="15564"/>
    <cellStyle name="Input [yellow] 16 3" xfId="15565"/>
    <cellStyle name="Input [yellow] 16 3 2" xfId="15566"/>
    <cellStyle name="Input [yellow] 16 4" xfId="15567"/>
    <cellStyle name="Input [yellow] 16 4 2" xfId="15568"/>
    <cellStyle name="Input [yellow] 16 5" xfId="15569"/>
    <cellStyle name="Input [yellow] 16 6" xfId="15570"/>
    <cellStyle name="Input [yellow] 17" xfId="15571"/>
    <cellStyle name="Input [yellow] 17 2" xfId="15572"/>
    <cellStyle name="Input [yellow] 17 2 2" xfId="15573"/>
    <cellStyle name="Input [yellow] 17 3" xfId="15574"/>
    <cellStyle name="Input [yellow] 17 3 2" xfId="15575"/>
    <cellStyle name="Input [yellow] 17 4" xfId="15576"/>
    <cellStyle name="Input [yellow] 17 4 2" xfId="15577"/>
    <cellStyle name="Input [yellow] 17 5" xfId="15578"/>
    <cellStyle name="Input [yellow] 17 6" xfId="15579"/>
    <cellStyle name="Input [yellow] 18" xfId="15580"/>
    <cellStyle name="Input [yellow] 18 2" xfId="15581"/>
    <cellStyle name="Input [yellow] 18 2 2" xfId="15582"/>
    <cellStyle name="Input [yellow] 18 3" xfId="15583"/>
    <cellStyle name="Input [yellow] 18 3 2" xfId="15584"/>
    <cellStyle name="Input [yellow] 18 4" xfId="15585"/>
    <cellStyle name="Input [yellow] 18 4 2" xfId="15586"/>
    <cellStyle name="Input [yellow] 18 5" xfId="15587"/>
    <cellStyle name="Input [yellow] 18 6" xfId="15588"/>
    <cellStyle name="Input [yellow] 19" xfId="15589"/>
    <cellStyle name="Input [yellow] 19 2" xfId="15590"/>
    <cellStyle name="Input [yellow] 19 2 2" xfId="15591"/>
    <cellStyle name="Input [yellow] 19 3" xfId="15592"/>
    <cellStyle name="Input [yellow] 19 3 2" xfId="15593"/>
    <cellStyle name="Input [yellow] 19 4" xfId="15594"/>
    <cellStyle name="Input [yellow] 19 4 2" xfId="15595"/>
    <cellStyle name="Input [yellow] 19 5" xfId="15596"/>
    <cellStyle name="Input [yellow] 19 6" xfId="15597"/>
    <cellStyle name="Input [yellow] 2" xfId="15598"/>
    <cellStyle name="Input [yellow] 2 2" xfId="15599"/>
    <cellStyle name="Input [yellow] 2 2 2" xfId="15600"/>
    <cellStyle name="Input [yellow] 2 3" xfId="15601"/>
    <cellStyle name="Input [yellow] 2 3 2" xfId="15602"/>
    <cellStyle name="Input [yellow] 2 4" xfId="15603"/>
    <cellStyle name="Input [yellow] 2 4 2" xfId="15604"/>
    <cellStyle name="Input [yellow] 2 5" xfId="15605"/>
    <cellStyle name="Input [yellow] 2 6" xfId="15606"/>
    <cellStyle name="Input [yellow] 20" xfId="15607"/>
    <cellStyle name="Input [yellow] 20 2" xfId="15608"/>
    <cellStyle name="Input [yellow] 20 2 2" xfId="15609"/>
    <cellStyle name="Input [yellow] 20 3" xfId="15610"/>
    <cellStyle name="Input [yellow] 20 3 2" xfId="15611"/>
    <cellStyle name="Input [yellow] 20 4" xfId="15612"/>
    <cellStyle name="Input [yellow] 20 4 2" xfId="15613"/>
    <cellStyle name="Input [yellow] 20 5" xfId="15614"/>
    <cellStyle name="Input [yellow] 20 6" xfId="15615"/>
    <cellStyle name="Input [yellow] 21" xfId="15616"/>
    <cellStyle name="Input [yellow] 21 2" xfId="15617"/>
    <cellStyle name="Input [yellow] 21 2 2" xfId="15618"/>
    <cellStyle name="Input [yellow] 21 3" xfId="15619"/>
    <cellStyle name="Input [yellow] 21 3 2" xfId="15620"/>
    <cellStyle name="Input [yellow] 21 4" xfId="15621"/>
    <cellStyle name="Input [yellow] 21 4 2" xfId="15622"/>
    <cellStyle name="Input [yellow] 21 5" xfId="15623"/>
    <cellStyle name="Input [yellow] 21 6" xfId="15624"/>
    <cellStyle name="Input [yellow] 22" xfId="15625"/>
    <cellStyle name="Input [yellow] 22 2" xfId="15626"/>
    <cellStyle name="Input [yellow] 22 2 2" xfId="15627"/>
    <cellStyle name="Input [yellow] 22 3" xfId="15628"/>
    <cellStyle name="Input [yellow] 22 3 2" xfId="15629"/>
    <cellStyle name="Input [yellow] 22 4" xfId="15630"/>
    <cellStyle name="Input [yellow] 22 4 2" xfId="15631"/>
    <cellStyle name="Input [yellow] 22 5" xfId="15632"/>
    <cellStyle name="Input [yellow] 22 6" xfId="15633"/>
    <cellStyle name="Input [yellow] 23" xfId="15634"/>
    <cellStyle name="Input [yellow] 23 2" xfId="15635"/>
    <cellStyle name="Input [yellow] 23 2 2" xfId="15636"/>
    <cellStyle name="Input [yellow] 23 3" xfId="15637"/>
    <cellStyle name="Input [yellow] 23 3 2" xfId="15638"/>
    <cellStyle name="Input [yellow] 23 4" xfId="15639"/>
    <cellStyle name="Input [yellow] 23 4 2" xfId="15640"/>
    <cellStyle name="Input [yellow] 23 5" xfId="15641"/>
    <cellStyle name="Input [yellow] 23 6" xfId="15642"/>
    <cellStyle name="Input [yellow] 24" xfId="15643"/>
    <cellStyle name="Input [yellow] 24 2" xfId="15644"/>
    <cellStyle name="Input [yellow] 24 2 2" xfId="15645"/>
    <cellStyle name="Input [yellow] 24 3" xfId="15646"/>
    <cellStyle name="Input [yellow] 24 3 2" xfId="15647"/>
    <cellStyle name="Input [yellow] 24 4" xfId="15648"/>
    <cellStyle name="Input [yellow] 24 4 2" xfId="15649"/>
    <cellStyle name="Input [yellow] 24 5" xfId="15650"/>
    <cellStyle name="Input [yellow] 24 6" xfId="15651"/>
    <cellStyle name="Input [yellow] 25" xfId="15652"/>
    <cellStyle name="Input [yellow] 25 2" xfId="15653"/>
    <cellStyle name="Input [yellow] 25 2 2" xfId="15654"/>
    <cellStyle name="Input [yellow] 25 3" xfId="15655"/>
    <cellStyle name="Input [yellow] 25 3 2" xfId="15656"/>
    <cellStyle name="Input [yellow] 25 4" xfId="15657"/>
    <cellStyle name="Input [yellow] 25 4 2" xfId="15658"/>
    <cellStyle name="Input [yellow] 25 5" xfId="15659"/>
    <cellStyle name="Input [yellow] 25 6" xfId="15660"/>
    <cellStyle name="Input [yellow] 26" xfId="15661"/>
    <cellStyle name="Input [yellow] 26 2" xfId="15662"/>
    <cellStyle name="Input [yellow] 26 2 2" xfId="15663"/>
    <cellStyle name="Input [yellow] 26 3" xfId="15664"/>
    <cellStyle name="Input [yellow] 26 3 2" xfId="15665"/>
    <cellStyle name="Input [yellow] 26 4" xfId="15666"/>
    <cellStyle name="Input [yellow] 26 4 2" xfId="15667"/>
    <cellStyle name="Input [yellow] 26 5" xfId="15668"/>
    <cellStyle name="Input [yellow] 26 6" xfId="15669"/>
    <cellStyle name="Input [yellow] 27" xfId="15670"/>
    <cellStyle name="Input [yellow] 27 2" xfId="15671"/>
    <cellStyle name="Input [yellow] 27 2 2" xfId="15672"/>
    <cellStyle name="Input [yellow] 27 3" xfId="15673"/>
    <cellStyle name="Input [yellow] 27 3 2" xfId="15674"/>
    <cellStyle name="Input [yellow] 27 4" xfId="15675"/>
    <cellStyle name="Input [yellow] 27 4 2" xfId="15676"/>
    <cellStyle name="Input [yellow] 27 5" xfId="15677"/>
    <cellStyle name="Input [yellow] 27 6" xfId="15678"/>
    <cellStyle name="Input [yellow] 28" xfId="15679"/>
    <cellStyle name="Input [yellow] 28 2" xfId="15680"/>
    <cellStyle name="Input [yellow] 28 2 2" xfId="15681"/>
    <cellStyle name="Input [yellow] 28 3" xfId="15682"/>
    <cellStyle name="Input [yellow] 28 3 2" xfId="15683"/>
    <cellStyle name="Input [yellow] 28 4" xfId="15684"/>
    <cellStyle name="Input [yellow] 28 4 2" xfId="15685"/>
    <cellStyle name="Input [yellow] 28 5" xfId="15686"/>
    <cellStyle name="Input [yellow] 28 6" xfId="15687"/>
    <cellStyle name="Input [yellow] 29" xfId="15688"/>
    <cellStyle name="Input [yellow] 29 2" xfId="15689"/>
    <cellStyle name="Input [yellow] 29 2 2" xfId="15690"/>
    <cellStyle name="Input [yellow] 29 3" xfId="15691"/>
    <cellStyle name="Input [yellow] 29 3 2" xfId="15692"/>
    <cellStyle name="Input [yellow] 29 4" xfId="15693"/>
    <cellStyle name="Input [yellow] 29 4 2" xfId="15694"/>
    <cellStyle name="Input [yellow] 29 5" xfId="15695"/>
    <cellStyle name="Input [yellow] 29 6" xfId="15696"/>
    <cellStyle name="Input [yellow] 3" xfId="15697"/>
    <cellStyle name="Input [yellow] 3 2" xfId="15698"/>
    <cellStyle name="Input [yellow] 3 2 2" xfId="15699"/>
    <cellStyle name="Input [yellow] 3 3" xfId="15700"/>
    <cellStyle name="Input [yellow] 3 3 2" xfId="15701"/>
    <cellStyle name="Input [yellow] 3 4" xfId="15702"/>
    <cellStyle name="Input [yellow] 3 4 2" xfId="15703"/>
    <cellStyle name="Input [yellow] 3 5" xfId="15704"/>
    <cellStyle name="Input [yellow] 3 6" xfId="15705"/>
    <cellStyle name="Input [yellow] 30" xfId="15706"/>
    <cellStyle name="Input [yellow] 30 2" xfId="15707"/>
    <cellStyle name="Input [yellow] 30 2 2" xfId="15708"/>
    <cellStyle name="Input [yellow] 30 3" xfId="15709"/>
    <cellStyle name="Input [yellow] 30 3 2" xfId="15710"/>
    <cellStyle name="Input [yellow] 30 4" xfId="15711"/>
    <cellStyle name="Input [yellow] 30 4 2" xfId="15712"/>
    <cellStyle name="Input [yellow] 30 5" xfId="15713"/>
    <cellStyle name="Input [yellow] 30 6" xfId="15714"/>
    <cellStyle name="Input [yellow] 31" xfId="15715"/>
    <cellStyle name="Input [yellow] 31 2" xfId="15716"/>
    <cellStyle name="Input [yellow] 31 2 2" xfId="15717"/>
    <cellStyle name="Input [yellow] 31 3" xfId="15718"/>
    <cellStyle name="Input [yellow] 31 3 2" xfId="15719"/>
    <cellStyle name="Input [yellow] 31 4" xfId="15720"/>
    <cellStyle name="Input [yellow] 31 4 2" xfId="15721"/>
    <cellStyle name="Input [yellow] 31 5" xfId="15722"/>
    <cellStyle name="Input [yellow] 31 6" xfId="15723"/>
    <cellStyle name="Input [yellow] 32" xfId="15724"/>
    <cellStyle name="Input [yellow] 32 2" xfId="15725"/>
    <cellStyle name="Input [yellow] 32 2 2" xfId="15726"/>
    <cellStyle name="Input [yellow] 32 3" xfId="15727"/>
    <cellStyle name="Input [yellow] 32 3 2" xfId="15728"/>
    <cellStyle name="Input [yellow] 32 4" xfId="15729"/>
    <cellStyle name="Input [yellow] 32 4 2" xfId="15730"/>
    <cellStyle name="Input [yellow] 32 5" xfId="15731"/>
    <cellStyle name="Input [yellow] 32 6" xfId="15732"/>
    <cellStyle name="Input [yellow] 33" xfId="15733"/>
    <cellStyle name="Input [yellow] 33 2" xfId="15734"/>
    <cellStyle name="Input [yellow] 33 2 2" xfId="15735"/>
    <cellStyle name="Input [yellow] 33 3" xfId="15736"/>
    <cellStyle name="Input [yellow] 33 3 2" xfId="15737"/>
    <cellStyle name="Input [yellow] 33 4" xfId="15738"/>
    <cellStyle name="Input [yellow] 33 4 2" xfId="15739"/>
    <cellStyle name="Input [yellow] 33 5" xfId="15740"/>
    <cellStyle name="Input [yellow] 33 6" xfId="15741"/>
    <cellStyle name="Input [yellow] 34" xfId="15742"/>
    <cellStyle name="Input [yellow] 34 2" xfId="15743"/>
    <cellStyle name="Input [yellow] 34 2 2" xfId="15744"/>
    <cellStyle name="Input [yellow] 34 3" xfId="15745"/>
    <cellStyle name="Input [yellow] 34 3 2" xfId="15746"/>
    <cellStyle name="Input [yellow] 34 4" xfId="15747"/>
    <cellStyle name="Input [yellow] 34 4 2" xfId="15748"/>
    <cellStyle name="Input [yellow] 34 5" xfId="15749"/>
    <cellStyle name="Input [yellow] 34 6" xfId="15750"/>
    <cellStyle name="Input [yellow] 35" xfId="15751"/>
    <cellStyle name="Input [yellow] 35 2" xfId="15752"/>
    <cellStyle name="Input [yellow] 35 2 2" xfId="15753"/>
    <cellStyle name="Input [yellow] 35 3" xfId="15754"/>
    <cellStyle name="Input [yellow] 35 3 2" xfId="15755"/>
    <cellStyle name="Input [yellow] 35 4" xfId="15756"/>
    <cellStyle name="Input [yellow] 35 4 2" xfId="15757"/>
    <cellStyle name="Input [yellow] 35 5" xfId="15758"/>
    <cellStyle name="Input [yellow] 35 6" xfId="15759"/>
    <cellStyle name="Input [yellow] 36" xfId="15760"/>
    <cellStyle name="Input [yellow] 36 2" xfId="15761"/>
    <cellStyle name="Input [yellow] 36 2 2" xfId="15762"/>
    <cellStyle name="Input [yellow] 36 3" xfId="15763"/>
    <cellStyle name="Input [yellow] 36 3 2" xfId="15764"/>
    <cellStyle name="Input [yellow] 36 4" xfId="15765"/>
    <cellStyle name="Input [yellow] 36 4 2" xfId="15766"/>
    <cellStyle name="Input [yellow] 36 5" xfId="15767"/>
    <cellStyle name="Input [yellow] 36 6" xfId="15768"/>
    <cellStyle name="Input [yellow] 37" xfId="15769"/>
    <cellStyle name="Input [yellow] 37 2" xfId="15770"/>
    <cellStyle name="Input [yellow] 37 2 2" xfId="15771"/>
    <cellStyle name="Input [yellow] 37 3" xfId="15772"/>
    <cellStyle name="Input [yellow] 37 3 2" xfId="15773"/>
    <cellStyle name="Input [yellow] 37 4" xfId="15774"/>
    <cellStyle name="Input [yellow] 37 4 2" xfId="15775"/>
    <cellStyle name="Input [yellow] 37 5" xfId="15776"/>
    <cellStyle name="Input [yellow] 37 6" xfId="15777"/>
    <cellStyle name="Input [yellow] 38" xfId="15778"/>
    <cellStyle name="Input [yellow] 38 2" xfId="15779"/>
    <cellStyle name="Input [yellow] 38 2 2" xfId="15780"/>
    <cellStyle name="Input [yellow] 38 3" xfId="15781"/>
    <cellStyle name="Input [yellow] 38 3 2" xfId="15782"/>
    <cellStyle name="Input [yellow] 38 4" xfId="15783"/>
    <cellStyle name="Input [yellow] 38 4 2" xfId="15784"/>
    <cellStyle name="Input [yellow] 38 5" xfId="15785"/>
    <cellStyle name="Input [yellow] 38 6" xfId="15786"/>
    <cellStyle name="Input [yellow] 39" xfId="15787"/>
    <cellStyle name="Input [yellow] 39 2" xfId="15788"/>
    <cellStyle name="Input [yellow] 39 2 2" xfId="15789"/>
    <cellStyle name="Input [yellow] 39 3" xfId="15790"/>
    <cellStyle name="Input [yellow] 39 3 2" xfId="15791"/>
    <cellStyle name="Input [yellow] 39 4" xfId="15792"/>
    <cellStyle name="Input [yellow] 39 4 2" xfId="15793"/>
    <cellStyle name="Input [yellow] 39 5" xfId="15794"/>
    <cellStyle name="Input [yellow] 39 6" xfId="15795"/>
    <cellStyle name="Input [yellow] 4" xfId="15796"/>
    <cellStyle name="Input [yellow] 4 2" xfId="15797"/>
    <cellStyle name="Input [yellow] 4 2 2" xfId="15798"/>
    <cellStyle name="Input [yellow] 4 3" xfId="15799"/>
    <cellStyle name="Input [yellow] 4 3 2" xfId="15800"/>
    <cellStyle name="Input [yellow] 4 4" xfId="15801"/>
    <cellStyle name="Input [yellow] 4 4 2" xfId="15802"/>
    <cellStyle name="Input [yellow] 4 5" xfId="15803"/>
    <cellStyle name="Input [yellow] 4 6" xfId="15804"/>
    <cellStyle name="Input [yellow] 40" xfId="15805"/>
    <cellStyle name="Input [yellow] 40 2" xfId="15806"/>
    <cellStyle name="Input [yellow] 40 2 2" xfId="15807"/>
    <cellStyle name="Input [yellow] 40 3" xfId="15808"/>
    <cellStyle name="Input [yellow] 40 3 2" xfId="15809"/>
    <cellStyle name="Input [yellow] 40 4" xfId="15810"/>
    <cellStyle name="Input [yellow] 40 4 2" xfId="15811"/>
    <cellStyle name="Input [yellow] 40 5" xfId="15812"/>
    <cellStyle name="Input [yellow] 40 6" xfId="15813"/>
    <cellStyle name="Input [yellow] 41" xfId="15814"/>
    <cellStyle name="Input [yellow] 41 2" xfId="15815"/>
    <cellStyle name="Input [yellow] 41 2 2" xfId="15816"/>
    <cellStyle name="Input [yellow] 41 3" xfId="15817"/>
    <cellStyle name="Input [yellow] 41 3 2" xfId="15818"/>
    <cellStyle name="Input [yellow] 41 4" xfId="15819"/>
    <cellStyle name="Input [yellow] 41 4 2" xfId="15820"/>
    <cellStyle name="Input [yellow] 41 5" xfId="15821"/>
    <cellStyle name="Input [yellow] 41 6" xfId="15822"/>
    <cellStyle name="Input [yellow] 42" xfId="15823"/>
    <cellStyle name="Input [yellow] 42 2" xfId="15824"/>
    <cellStyle name="Input [yellow] 42 2 2" xfId="15825"/>
    <cellStyle name="Input [yellow] 42 3" xfId="15826"/>
    <cellStyle name="Input [yellow] 42 3 2" xfId="15827"/>
    <cellStyle name="Input [yellow] 42 4" xfId="15828"/>
    <cellStyle name="Input [yellow] 42 4 2" xfId="15829"/>
    <cellStyle name="Input [yellow] 42 5" xfId="15830"/>
    <cellStyle name="Input [yellow] 42 6" xfId="15831"/>
    <cellStyle name="Input [yellow] 43" xfId="15832"/>
    <cellStyle name="Input [yellow] 44" xfId="15833"/>
    <cellStyle name="Input [yellow] 5" xfId="15834"/>
    <cellStyle name="Input [yellow] 5 2" xfId="15835"/>
    <cellStyle name="Input [yellow] 5 2 2" xfId="15836"/>
    <cellStyle name="Input [yellow] 5 3" xfId="15837"/>
    <cellStyle name="Input [yellow] 5 3 2" xfId="15838"/>
    <cellStyle name="Input [yellow] 5 4" xfId="15839"/>
    <cellStyle name="Input [yellow] 5 4 2" xfId="15840"/>
    <cellStyle name="Input [yellow] 5 5" xfId="15841"/>
    <cellStyle name="Input [yellow] 5 6" xfId="15842"/>
    <cellStyle name="Input [yellow] 6" xfId="15843"/>
    <cellStyle name="Input [yellow] 6 2" xfId="15844"/>
    <cellStyle name="Input [yellow] 6 2 2" xfId="15845"/>
    <cellStyle name="Input [yellow] 6 3" xfId="15846"/>
    <cellStyle name="Input [yellow] 6 3 2" xfId="15847"/>
    <cellStyle name="Input [yellow] 6 4" xfId="15848"/>
    <cellStyle name="Input [yellow] 6 4 2" xfId="15849"/>
    <cellStyle name="Input [yellow] 6 5" xfId="15850"/>
    <cellStyle name="Input [yellow] 6 6" xfId="15851"/>
    <cellStyle name="Input [yellow] 7" xfId="15852"/>
    <cellStyle name="Input [yellow] 7 2" xfId="15853"/>
    <cellStyle name="Input [yellow] 7 2 2" xfId="15854"/>
    <cellStyle name="Input [yellow] 7 3" xfId="15855"/>
    <cellStyle name="Input [yellow] 7 3 2" xfId="15856"/>
    <cellStyle name="Input [yellow] 7 4" xfId="15857"/>
    <cellStyle name="Input [yellow] 7 4 2" xfId="15858"/>
    <cellStyle name="Input [yellow] 7 5" xfId="15859"/>
    <cellStyle name="Input [yellow] 7 6" xfId="15860"/>
    <cellStyle name="Input [yellow] 8" xfId="15861"/>
    <cellStyle name="Input [yellow] 8 2" xfId="15862"/>
    <cellStyle name="Input [yellow] 8 2 2" xfId="15863"/>
    <cellStyle name="Input [yellow] 8 3" xfId="15864"/>
    <cellStyle name="Input [yellow] 8 3 2" xfId="15865"/>
    <cellStyle name="Input [yellow] 8 4" xfId="15866"/>
    <cellStyle name="Input [yellow] 8 4 2" xfId="15867"/>
    <cellStyle name="Input [yellow] 8 5" xfId="15868"/>
    <cellStyle name="Input [yellow] 8 6" xfId="15869"/>
    <cellStyle name="Input [yellow] 9" xfId="15870"/>
    <cellStyle name="Input [yellow] 9 2" xfId="15871"/>
    <cellStyle name="Input [yellow] 9 2 2" xfId="15872"/>
    <cellStyle name="Input [yellow] 9 3" xfId="15873"/>
    <cellStyle name="Input [yellow] 9 3 2" xfId="15874"/>
    <cellStyle name="Input [yellow] 9 4" xfId="15875"/>
    <cellStyle name="Input [yellow] 9 4 2" xfId="15876"/>
    <cellStyle name="Input [yellow] 9 5" xfId="15877"/>
    <cellStyle name="Input [yellow] 9 6" xfId="15878"/>
    <cellStyle name="Input 2" xfId="15879"/>
    <cellStyle name="Input 2 2" xfId="15880"/>
    <cellStyle name="Input 2 3" xfId="15881"/>
    <cellStyle name="Input 3" xfId="15882"/>
    <cellStyle name="Input 3 2" xfId="15883"/>
    <cellStyle name="Input 3 3" xfId="15884"/>
    <cellStyle name="Input 4" xfId="15885"/>
    <cellStyle name="Input 4 2" xfId="15886"/>
    <cellStyle name="Input 4 3" xfId="15887"/>
    <cellStyle name="Input 5" xfId="15888"/>
    <cellStyle name="Input 5 2" xfId="15889"/>
    <cellStyle name="Input 5 3" xfId="15890"/>
    <cellStyle name="Input 6" xfId="15891"/>
    <cellStyle name="Input 6 2" xfId="15892"/>
    <cellStyle name="Input 6 3" xfId="15893"/>
    <cellStyle name="Input 7" xfId="15894"/>
    <cellStyle name="Input 8" xfId="15895"/>
    <cellStyle name="Input Currency" xfId="15896"/>
    <cellStyle name="Input Currency 10" xfId="15897"/>
    <cellStyle name="Input Currency 11" xfId="15898"/>
    <cellStyle name="Input Currency 12" xfId="15899"/>
    <cellStyle name="Input Currency 13" xfId="15900"/>
    <cellStyle name="Input Currency 14" xfId="15901"/>
    <cellStyle name="Input Currency 15" xfId="15902"/>
    <cellStyle name="Input Currency 16" xfId="15903"/>
    <cellStyle name="Input Currency 17" xfId="15904"/>
    <cellStyle name="Input Currency 18" xfId="15905"/>
    <cellStyle name="Input Currency 19" xfId="15906"/>
    <cellStyle name="Input Currency 2" xfId="15907"/>
    <cellStyle name="Input Currency 20" xfId="15908"/>
    <cellStyle name="Input Currency 21" xfId="15909"/>
    <cellStyle name="Input Currency 22" xfId="15910"/>
    <cellStyle name="Input Currency 23" xfId="15911"/>
    <cellStyle name="Input Currency 24" xfId="15912"/>
    <cellStyle name="Input Currency 25" xfId="15913"/>
    <cellStyle name="Input Currency 26" xfId="15914"/>
    <cellStyle name="Input Currency 27" xfId="15915"/>
    <cellStyle name="Input Currency 28" xfId="15916"/>
    <cellStyle name="Input Currency 29" xfId="15917"/>
    <cellStyle name="Input Currency 3" xfId="15918"/>
    <cellStyle name="Input Currency 30" xfId="15919"/>
    <cellStyle name="Input Currency 31" xfId="15920"/>
    <cellStyle name="Input Currency 32" xfId="15921"/>
    <cellStyle name="Input Currency 33" xfId="15922"/>
    <cellStyle name="Input Currency 34" xfId="15923"/>
    <cellStyle name="Input Currency 35" xfId="15924"/>
    <cellStyle name="Input Currency 36" xfId="15925"/>
    <cellStyle name="Input Currency 37" xfId="15926"/>
    <cellStyle name="Input Currency 38" xfId="15927"/>
    <cellStyle name="Input Currency 39" xfId="15928"/>
    <cellStyle name="Input Currency 4" xfId="15929"/>
    <cellStyle name="Input Currency 40" xfId="15930"/>
    <cellStyle name="Input Currency 41" xfId="15931"/>
    <cellStyle name="Input Currency 42" xfId="15932"/>
    <cellStyle name="Input Currency 5" xfId="15933"/>
    <cellStyle name="Input Currency 6" xfId="15934"/>
    <cellStyle name="Input Currency 7" xfId="15935"/>
    <cellStyle name="Input Currency 8" xfId="15936"/>
    <cellStyle name="Input Currency 9" xfId="15937"/>
    <cellStyle name="Input Date" xfId="15938"/>
    <cellStyle name="Input Date 10" xfId="15939"/>
    <cellStyle name="Input Date 11" xfId="15940"/>
    <cellStyle name="Input Date 12" xfId="15941"/>
    <cellStyle name="Input Date 13" xfId="15942"/>
    <cellStyle name="Input Date 14" xfId="15943"/>
    <cellStyle name="Input Date 15" xfId="15944"/>
    <cellStyle name="Input Date 16" xfId="15945"/>
    <cellStyle name="Input Date 17" xfId="15946"/>
    <cellStyle name="Input Date 18" xfId="15947"/>
    <cellStyle name="Input Date 19" xfId="15948"/>
    <cellStyle name="Input Date 2" xfId="15949"/>
    <cellStyle name="Input Date 20" xfId="15950"/>
    <cellStyle name="Input Date 21" xfId="15951"/>
    <cellStyle name="Input Date 22" xfId="15952"/>
    <cellStyle name="Input Date 23" xfId="15953"/>
    <cellStyle name="Input Date 24" xfId="15954"/>
    <cellStyle name="Input Date 25" xfId="15955"/>
    <cellStyle name="Input Date 26" xfId="15956"/>
    <cellStyle name="Input Date 27" xfId="15957"/>
    <cellStyle name="Input Date 28" xfId="15958"/>
    <cellStyle name="Input Date 29" xfId="15959"/>
    <cellStyle name="Input Date 3" xfId="15960"/>
    <cellStyle name="Input Date 30" xfId="15961"/>
    <cellStyle name="Input Date 31" xfId="15962"/>
    <cellStyle name="Input Date 32" xfId="15963"/>
    <cellStyle name="Input Date 33" xfId="15964"/>
    <cellStyle name="Input Date 34" xfId="15965"/>
    <cellStyle name="Input Date 35" xfId="15966"/>
    <cellStyle name="Input Date 36" xfId="15967"/>
    <cellStyle name="Input Date 37" xfId="15968"/>
    <cellStyle name="Input Date 38" xfId="15969"/>
    <cellStyle name="Input Date 39" xfId="15970"/>
    <cellStyle name="Input Date 4" xfId="15971"/>
    <cellStyle name="Input Date 40" xfId="15972"/>
    <cellStyle name="Input Date 41" xfId="15973"/>
    <cellStyle name="Input Date 42" xfId="15974"/>
    <cellStyle name="Input Date 5" xfId="15975"/>
    <cellStyle name="Input Date 6" xfId="15976"/>
    <cellStyle name="Input Date 7" xfId="15977"/>
    <cellStyle name="Input Date 8" xfId="15978"/>
    <cellStyle name="Input Date 9" xfId="15979"/>
    <cellStyle name="Input Fixed [0]" xfId="15980"/>
    <cellStyle name="Input Fixed [0] 10" xfId="15981"/>
    <cellStyle name="Input Fixed [0] 11" xfId="15982"/>
    <cellStyle name="Input Fixed [0] 12" xfId="15983"/>
    <cellStyle name="Input Fixed [0] 13" xfId="15984"/>
    <cellStyle name="Input Fixed [0] 14" xfId="15985"/>
    <cellStyle name="Input Fixed [0] 15" xfId="15986"/>
    <cellStyle name="Input Fixed [0] 16" xfId="15987"/>
    <cellStyle name="Input Fixed [0] 17" xfId="15988"/>
    <cellStyle name="Input Fixed [0] 18" xfId="15989"/>
    <cellStyle name="Input Fixed [0] 19" xfId="15990"/>
    <cellStyle name="Input Fixed [0] 2" xfId="15991"/>
    <cellStyle name="Input Fixed [0] 20" xfId="15992"/>
    <cellStyle name="Input Fixed [0] 21" xfId="15993"/>
    <cellStyle name="Input Fixed [0] 22" xfId="15994"/>
    <cellStyle name="Input Fixed [0] 23" xfId="15995"/>
    <cellStyle name="Input Fixed [0] 24" xfId="15996"/>
    <cellStyle name="Input Fixed [0] 25" xfId="15997"/>
    <cellStyle name="Input Fixed [0] 26" xfId="15998"/>
    <cellStyle name="Input Fixed [0] 27" xfId="15999"/>
    <cellStyle name="Input Fixed [0] 28" xfId="16000"/>
    <cellStyle name="Input Fixed [0] 29" xfId="16001"/>
    <cellStyle name="Input Fixed [0] 3" xfId="16002"/>
    <cellStyle name="Input Fixed [0] 30" xfId="16003"/>
    <cellStyle name="Input Fixed [0] 31" xfId="16004"/>
    <cellStyle name="Input Fixed [0] 32" xfId="16005"/>
    <cellStyle name="Input Fixed [0] 33" xfId="16006"/>
    <cellStyle name="Input Fixed [0] 34" xfId="16007"/>
    <cellStyle name="Input Fixed [0] 35" xfId="16008"/>
    <cellStyle name="Input Fixed [0] 36" xfId="16009"/>
    <cellStyle name="Input Fixed [0] 37" xfId="16010"/>
    <cellStyle name="Input Fixed [0] 38" xfId="16011"/>
    <cellStyle name="Input Fixed [0] 39" xfId="16012"/>
    <cellStyle name="Input Fixed [0] 4" xfId="16013"/>
    <cellStyle name="Input Fixed [0] 40" xfId="16014"/>
    <cellStyle name="Input Fixed [0] 41" xfId="16015"/>
    <cellStyle name="Input Fixed [0] 42" xfId="16016"/>
    <cellStyle name="Input Fixed [0] 5" xfId="16017"/>
    <cellStyle name="Input Fixed [0] 6" xfId="16018"/>
    <cellStyle name="Input Fixed [0] 7" xfId="16019"/>
    <cellStyle name="Input Fixed [0] 8" xfId="16020"/>
    <cellStyle name="Input Fixed [0] 9" xfId="16021"/>
    <cellStyle name="Input Normal" xfId="16022"/>
    <cellStyle name="Input Normal 10" xfId="16023"/>
    <cellStyle name="Input Normal 11" xfId="16024"/>
    <cellStyle name="Input Normal 12" xfId="16025"/>
    <cellStyle name="Input Normal 13" xfId="16026"/>
    <cellStyle name="Input Normal 14" xfId="16027"/>
    <cellStyle name="Input Normal 15" xfId="16028"/>
    <cellStyle name="Input Normal 16" xfId="16029"/>
    <cellStyle name="Input Normal 17" xfId="16030"/>
    <cellStyle name="Input Normal 18" xfId="16031"/>
    <cellStyle name="Input Normal 19" xfId="16032"/>
    <cellStyle name="Input Normal 2" xfId="16033"/>
    <cellStyle name="Input Normal 20" xfId="16034"/>
    <cellStyle name="Input Normal 21" xfId="16035"/>
    <cellStyle name="Input Normal 22" xfId="16036"/>
    <cellStyle name="Input Normal 23" xfId="16037"/>
    <cellStyle name="Input Normal 24" xfId="16038"/>
    <cellStyle name="Input Normal 25" xfId="16039"/>
    <cellStyle name="Input Normal 26" xfId="16040"/>
    <cellStyle name="Input Normal 27" xfId="16041"/>
    <cellStyle name="Input Normal 28" xfId="16042"/>
    <cellStyle name="Input Normal 29" xfId="16043"/>
    <cellStyle name="Input Normal 3" xfId="16044"/>
    <cellStyle name="Input Normal 30" xfId="16045"/>
    <cellStyle name="Input Normal 31" xfId="16046"/>
    <cellStyle name="Input Normal 32" xfId="16047"/>
    <cellStyle name="Input Normal 33" xfId="16048"/>
    <cellStyle name="Input Normal 34" xfId="16049"/>
    <cellStyle name="Input Normal 35" xfId="16050"/>
    <cellStyle name="Input Normal 36" xfId="16051"/>
    <cellStyle name="Input Normal 37" xfId="16052"/>
    <cellStyle name="Input Normal 38" xfId="16053"/>
    <cellStyle name="Input Normal 39" xfId="16054"/>
    <cellStyle name="Input Normal 4" xfId="16055"/>
    <cellStyle name="Input Normal 40" xfId="16056"/>
    <cellStyle name="Input Normal 41" xfId="16057"/>
    <cellStyle name="Input Normal 42" xfId="16058"/>
    <cellStyle name="Input Normal 5" xfId="16059"/>
    <cellStyle name="Input Normal 6" xfId="16060"/>
    <cellStyle name="Input Normal 7" xfId="16061"/>
    <cellStyle name="Input Normal 8" xfId="16062"/>
    <cellStyle name="Input Normal 9" xfId="16063"/>
    <cellStyle name="Input Percent" xfId="16064"/>
    <cellStyle name="Input Percent [2]" xfId="16065"/>
    <cellStyle name="Input Percent [2] 10" xfId="16066"/>
    <cellStyle name="Input Percent [2] 11" xfId="16067"/>
    <cellStyle name="Input Percent [2] 12" xfId="16068"/>
    <cellStyle name="Input Percent [2] 13" xfId="16069"/>
    <cellStyle name="Input Percent [2] 14" xfId="16070"/>
    <cellStyle name="Input Percent [2] 15" xfId="16071"/>
    <cellStyle name="Input Percent [2] 16" xfId="16072"/>
    <cellStyle name="Input Percent [2] 17" xfId="16073"/>
    <cellStyle name="Input Percent [2] 18" xfId="16074"/>
    <cellStyle name="Input Percent [2] 19" xfId="16075"/>
    <cellStyle name="Input Percent [2] 2" xfId="16076"/>
    <cellStyle name="Input Percent [2] 20" xfId="16077"/>
    <cellStyle name="Input Percent [2] 21" xfId="16078"/>
    <cellStyle name="Input Percent [2] 22" xfId="16079"/>
    <cellStyle name="Input Percent [2] 23" xfId="16080"/>
    <cellStyle name="Input Percent [2] 24" xfId="16081"/>
    <cellStyle name="Input Percent [2] 25" xfId="16082"/>
    <cellStyle name="Input Percent [2] 26" xfId="16083"/>
    <cellStyle name="Input Percent [2] 27" xfId="16084"/>
    <cellStyle name="Input Percent [2] 28" xfId="16085"/>
    <cellStyle name="Input Percent [2] 29" xfId="16086"/>
    <cellStyle name="Input Percent [2] 3" xfId="16087"/>
    <cellStyle name="Input Percent [2] 30" xfId="16088"/>
    <cellStyle name="Input Percent [2] 31" xfId="16089"/>
    <cellStyle name="Input Percent [2] 32" xfId="16090"/>
    <cellStyle name="Input Percent [2] 33" xfId="16091"/>
    <cellStyle name="Input Percent [2] 34" xfId="16092"/>
    <cellStyle name="Input Percent [2] 35" xfId="16093"/>
    <cellStyle name="Input Percent [2] 36" xfId="16094"/>
    <cellStyle name="Input Percent [2] 37" xfId="16095"/>
    <cellStyle name="Input Percent [2] 38" xfId="16096"/>
    <cellStyle name="Input Percent [2] 39" xfId="16097"/>
    <cellStyle name="Input Percent [2] 4" xfId="16098"/>
    <cellStyle name="Input Percent [2] 40" xfId="16099"/>
    <cellStyle name="Input Percent [2] 41" xfId="16100"/>
    <cellStyle name="Input Percent [2] 42" xfId="16101"/>
    <cellStyle name="Input Percent [2] 5" xfId="16102"/>
    <cellStyle name="Input Percent [2] 6" xfId="16103"/>
    <cellStyle name="Input Percent [2] 7" xfId="16104"/>
    <cellStyle name="Input Percent [2] 8" xfId="16105"/>
    <cellStyle name="Input Percent [2] 9" xfId="16106"/>
    <cellStyle name="Input Percent 10" xfId="16107"/>
    <cellStyle name="Input Percent 11" xfId="16108"/>
    <cellStyle name="Input Percent 12" xfId="16109"/>
    <cellStyle name="Input Percent 13" xfId="16110"/>
    <cellStyle name="Input Percent 14" xfId="16111"/>
    <cellStyle name="Input Percent 15" xfId="16112"/>
    <cellStyle name="Input Percent 16" xfId="16113"/>
    <cellStyle name="Input Percent 17" xfId="16114"/>
    <cellStyle name="Input Percent 18" xfId="16115"/>
    <cellStyle name="Input Percent 19" xfId="16116"/>
    <cellStyle name="Input Percent 2" xfId="16117"/>
    <cellStyle name="Input Percent 20" xfId="16118"/>
    <cellStyle name="Input Percent 21" xfId="16119"/>
    <cellStyle name="Input Percent 22" xfId="16120"/>
    <cellStyle name="Input Percent 23" xfId="16121"/>
    <cellStyle name="Input Percent 24" xfId="16122"/>
    <cellStyle name="Input Percent 25" xfId="16123"/>
    <cellStyle name="Input Percent 26" xfId="16124"/>
    <cellStyle name="Input Percent 27" xfId="16125"/>
    <cellStyle name="Input Percent 28" xfId="16126"/>
    <cellStyle name="Input Percent 29" xfId="16127"/>
    <cellStyle name="Input Percent 3" xfId="16128"/>
    <cellStyle name="Input Percent 30" xfId="16129"/>
    <cellStyle name="Input Percent 31" xfId="16130"/>
    <cellStyle name="Input Percent 32" xfId="16131"/>
    <cellStyle name="Input Percent 33" xfId="16132"/>
    <cellStyle name="Input Percent 34" xfId="16133"/>
    <cellStyle name="Input Percent 35" xfId="16134"/>
    <cellStyle name="Input Percent 36" xfId="16135"/>
    <cellStyle name="Input Percent 37" xfId="16136"/>
    <cellStyle name="Input Percent 38" xfId="16137"/>
    <cellStyle name="Input Percent 39" xfId="16138"/>
    <cellStyle name="Input Percent 4" xfId="16139"/>
    <cellStyle name="Input Percent 40" xfId="16140"/>
    <cellStyle name="Input Percent 41" xfId="16141"/>
    <cellStyle name="Input Percent 42" xfId="16142"/>
    <cellStyle name="Input Percent 5" xfId="16143"/>
    <cellStyle name="Input Percent 6" xfId="16144"/>
    <cellStyle name="Input Percent 7" xfId="16145"/>
    <cellStyle name="Input Percent 8" xfId="16146"/>
    <cellStyle name="Input Percent 9" xfId="16147"/>
    <cellStyle name="Input Percent_Consolidado Angola_Mineração_SDM" xfId="16148"/>
    <cellStyle name="Input Titles" xfId="16149"/>
    <cellStyle name="Input_$cell" xfId="16150"/>
    <cellStyle name="InputBlueFont" xfId="16151"/>
    <cellStyle name="Intpu" xfId="16152"/>
    <cellStyle name="Iput" xfId="16153"/>
    <cellStyle name="Komma [0]_Blad1" xfId="16154"/>
    <cellStyle name="Komma_Blad1" xfId="16155"/>
    <cellStyle name="left" xfId="16156"/>
    <cellStyle name="Ligne" xfId="16157"/>
    <cellStyle name="Ligne 10" xfId="16158"/>
    <cellStyle name="Ligne 10 2" xfId="16159"/>
    <cellStyle name="Ligne 10 2 2" xfId="16160"/>
    <cellStyle name="Ligne 10 2 2 2" xfId="16161"/>
    <cellStyle name="Ligne 10 2 2 3" xfId="16162"/>
    <cellStyle name="Ligne 10 2 3" xfId="16163"/>
    <cellStyle name="Ligne 10 2 4" xfId="16164"/>
    <cellStyle name="Ligne 10 3" xfId="16165"/>
    <cellStyle name="Ligne 10 3 2" xfId="16166"/>
    <cellStyle name="Ligne 10 3 3" xfId="16167"/>
    <cellStyle name="Ligne 10 4" xfId="16168"/>
    <cellStyle name="Ligne 10 5" xfId="16169"/>
    <cellStyle name="Ligne 11" xfId="16170"/>
    <cellStyle name="Ligne 11 2" xfId="16171"/>
    <cellStyle name="Ligne 11 2 2" xfId="16172"/>
    <cellStyle name="Ligne 11 2 2 2" xfId="16173"/>
    <cellStyle name="Ligne 11 2 2 3" xfId="16174"/>
    <cellStyle name="Ligne 11 2 3" xfId="16175"/>
    <cellStyle name="Ligne 11 2 4" xfId="16176"/>
    <cellStyle name="Ligne 11 3" xfId="16177"/>
    <cellStyle name="Ligne 11 3 2" xfId="16178"/>
    <cellStyle name="Ligne 11 3 3" xfId="16179"/>
    <cellStyle name="Ligne 11 4" xfId="16180"/>
    <cellStyle name="Ligne 11 5" xfId="16181"/>
    <cellStyle name="Ligne 12" xfId="16182"/>
    <cellStyle name="Ligne 12 2" xfId="16183"/>
    <cellStyle name="Ligne 12 2 2" xfId="16184"/>
    <cellStyle name="Ligne 12 2 2 2" xfId="16185"/>
    <cellStyle name="Ligne 12 2 2 3" xfId="16186"/>
    <cellStyle name="Ligne 12 2 3" xfId="16187"/>
    <cellStyle name="Ligne 12 2 4" xfId="16188"/>
    <cellStyle name="Ligne 12 3" xfId="16189"/>
    <cellStyle name="Ligne 12 3 2" xfId="16190"/>
    <cellStyle name="Ligne 12 3 3" xfId="16191"/>
    <cellStyle name="Ligne 12 4" xfId="16192"/>
    <cellStyle name="Ligne 12 5" xfId="16193"/>
    <cellStyle name="Ligne 13" xfId="16194"/>
    <cellStyle name="Ligne 13 2" xfId="16195"/>
    <cellStyle name="Ligne 13 2 2" xfId="16196"/>
    <cellStyle name="Ligne 13 2 2 2" xfId="16197"/>
    <cellStyle name="Ligne 13 2 2 3" xfId="16198"/>
    <cellStyle name="Ligne 13 2 3" xfId="16199"/>
    <cellStyle name="Ligne 13 2 4" xfId="16200"/>
    <cellStyle name="Ligne 13 3" xfId="16201"/>
    <cellStyle name="Ligne 13 3 2" xfId="16202"/>
    <cellStyle name="Ligne 13 3 3" xfId="16203"/>
    <cellStyle name="Ligne 13 4" xfId="16204"/>
    <cellStyle name="Ligne 13 5" xfId="16205"/>
    <cellStyle name="Ligne 14" xfId="16206"/>
    <cellStyle name="Ligne 14 2" xfId="16207"/>
    <cellStyle name="Ligne 14 2 2" xfId="16208"/>
    <cellStyle name="Ligne 14 2 2 2" xfId="16209"/>
    <cellStyle name="Ligne 14 2 2 3" xfId="16210"/>
    <cellStyle name="Ligne 14 2 3" xfId="16211"/>
    <cellStyle name="Ligne 14 2 4" xfId="16212"/>
    <cellStyle name="Ligne 14 3" xfId="16213"/>
    <cellStyle name="Ligne 14 3 2" xfId="16214"/>
    <cellStyle name="Ligne 14 3 3" xfId="16215"/>
    <cellStyle name="Ligne 14 4" xfId="16216"/>
    <cellStyle name="Ligne 14 5" xfId="16217"/>
    <cellStyle name="Ligne 15" xfId="16218"/>
    <cellStyle name="Ligne 15 2" xfId="16219"/>
    <cellStyle name="Ligne 15 2 2" xfId="16220"/>
    <cellStyle name="Ligne 15 2 2 2" xfId="16221"/>
    <cellStyle name="Ligne 15 2 2 3" xfId="16222"/>
    <cellStyle name="Ligne 15 2 3" xfId="16223"/>
    <cellStyle name="Ligne 15 2 4" xfId="16224"/>
    <cellStyle name="Ligne 15 3" xfId="16225"/>
    <cellStyle name="Ligne 15 3 2" xfId="16226"/>
    <cellStyle name="Ligne 15 3 3" xfId="16227"/>
    <cellStyle name="Ligne 15 4" xfId="16228"/>
    <cellStyle name="Ligne 15 5" xfId="16229"/>
    <cellStyle name="Ligne 16" xfId="16230"/>
    <cellStyle name="Ligne 16 2" xfId="16231"/>
    <cellStyle name="Ligne 16 2 2" xfId="16232"/>
    <cellStyle name="Ligne 16 2 2 2" xfId="16233"/>
    <cellStyle name="Ligne 16 2 2 3" xfId="16234"/>
    <cellStyle name="Ligne 16 2 3" xfId="16235"/>
    <cellStyle name="Ligne 16 2 4" xfId="16236"/>
    <cellStyle name="Ligne 16 3" xfId="16237"/>
    <cellStyle name="Ligne 16 3 2" xfId="16238"/>
    <cellStyle name="Ligne 16 3 3" xfId="16239"/>
    <cellStyle name="Ligne 16 4" xfId="16240"/>
    <cellStyle name="Ligne 16 5" xfId="16241"/>
    <cellStyle name="Ligne 17" xfId="16242"/>
    <cellStyle name="Ligne 17 2" xfId="16243"/>
    <cellStyle name="Ligne 17 2 2" xfId="16244"/>
    <cellStyle name="Ligne 17 2 2 2" xfId="16245"/>
    <cellStyle name="Ligne 17 2 2 3" xfId="16246"/>
    <cellStyle name="Ligne 17 2 3" xfId="16247"/>
    <cellStyle name="Ligne 17 2 4" xfId="16248"/>
    <cellStyle name="Ligne 17 3" xfId="16249"/>
    <cellStyle name="Ligne 17 3 2" xfId="16250"/>
    <cellStyle name="Ligne 17 3 3" xfId="16251"/>
    <cellStyle name="Ligne 17 4" xfId="16252"/>
    <cellStyle name="Ligne 17 5" xfId="16253"/>
    <cellStyle name="Ligne 18" xfId="16254"/>
    <cellStyle name="Ligne 18 2" xfId="16255"/>
    <cellStyle name="Ligne 18 2 2" xfId="16256"/>
    <cellStyle name="Ligne 18 2 2 2" xfId="16257"/>
    <cellStyle name="Ligne 18 2 2 3" xfId="16258"/>
    <cellStyle name="Ligne 18 2 3" xfId="16259"/>
    <cellStyle name="Ligne 18 2 4" xfId="16260"/>
    <cellStyle name="Ligne 18 3" xfId="16261"/>
    <cellStyle name="Ligne 18 3 2" xfId="16262"/>
    <cellStyle name="Ligne 18 3 3" xfId="16263"/>
    <cellStyle name="Ligne 18 4" xfId="16264"/>
    <cellStyle name="Ligne 18 5" xfId="16265"/>
    <cellStyle name="Ligne 19" xfId="16266"/>
    <cellStyle name="Ligne 19 2" xfId="16267"/>
    <cellStyle name="Ligne 19 2 2" xfId="16268"/>
    <cellStyle name="Ligne 19 2 2 2" xfId="16269"/>
    <cellStyle name="Ligne 19 2 2 3" xfId="16270"/>
    <cellStyle name="Ligne 19 2 3" xfId="16271"/>
    <cellStyle name="Ligne 19 2 4" xfId="16272"/>
    <cellStyle name="Ligne 19 3" xfId="16273"/>
    <cellStyle name="Ligne 19 3 2" xfId="16274"/>
    <cellStyle name="Ligne 19 3 3" xfId="16275"/>
    <cellStyle name="Ligne 19 4" xfId="16276"/>
    <cellStyle name="Ligne 19 5" xfId="16277"/>
    <cellStyle name="Ligne 2" xfId="16278"/>
    <cellStyle name="Ligne 2 2" xfId="16279"/>
    <cellStyle name="Ligne 2 2 2" xfId="16280"/>
    <cellStyle name="Ligne 2 2 2 2" xfId="16281"/>
    <cellStyle name="Ligne 2 2 2 3" xfId="16282"/>
    <cellStyle name="Ligne 2 2 3" xfId="16283"/>
    <cellStyle name="Ligne 2 2 4" xfId="16284"/>
    <cellStyle name="Ligne 2 3" xfId="16285"/>
    <cellStyle name="Ligne 2 3 2" xfId="16286"/>
    <cellStyle name="Ligne 2 3 3" xfId="16287"/>
    <cellStyle name="Ligne 2 4" xfId="16288"/>
    <cellStyle name="Ligne 2 5" xfId="16289"/>
    <cellStyle name="Ligne 20" xfId="16290"/>
    <cellStyle name="Ligne 20 2" xfId="16291"/>
    <cellStyle name="Ligne 20 2 2" xfId="16292"/>
    <cellStyle name="Ligne 20 2 3" xfId="16293"/>
    <cellStyle name="Ligne 20 3" xfId="16294"/>
    <cellStyle name="Ligne 20 4" xfId="16295"/>
    <cellStyle name="Ligne 21" xfId="16296"/>
    <cellStyle name="Ligne 21 2" xfId="16297"/>
    <cellStyle name="Ligne 21 3" xfId="16298"/>
    <cellStyle name="Ligne 22" xfId="16299"/>
    <cellStyle name="Ligne 23" xfId="16300"/>
    <cellStyle name="Ligne 3" xfId="16301"/>
    <cellStyle name="Ligne 3 2" xfId="16302"/>
    <cellStyle name="Ligne 3 2 2" xfId="16303"/>
    <cellStyle name="Ligne 3 2 2 2" xfId="16304"/>
    <cellStyle name="Ligne 3 2 2 3" xfId="16305"/>
    <cellStyle name="Ligne 3 2 3" xfId="16306"/>
    <cellStyle name="Ligne 3 2 4" xfId="16307"/>
    <cellStyle name="Ligne 3 3" xfId="16308"/>
    <cellStyle name="Ligne 3 3 2" xfId="16309"/>
    <cellStyle name="Ligne 3 3 3" xfId="16310"/>
    <cellStyle name="Ligne 3 4" xfId="16311"/>
    <cellStyle name="Ligne 3 5" xfId="16312"/>
    <cellStyle name="Ligne 4" xfId="16313"/>
    <cellStyle name="Ligne 4 2" xfId="16314"/>
    <cellStyle name="Ligne 4 2 2" xfId="16315"/>
    <cellStyle name="Ligne 4 2 2 2" xfId="16316"/>
    <cellStyle name="Ligne 4 2 2 3" xfId="16317"/>
    <cellStyle name="Ligne 4 2 3" xfId="16318"/>
    <cellStyle name="Ligne 4 2 4" xfId="16319"/>
    <cellStyle name="Ligne 4 3" xfId="16320"/>
    <cellStyle name="Ligne 4 3 2" xfId="16321"/>
    <cellStyle name="Ligne 4 3 3" xfId="16322"/>
    <cellStyle name="Ligne 4 4" xfId="16323"/>
    <cellStyle name="Ligne 4 5" xfId="16324"/>
    <cellStyle name="Ligne 5" xfId="16325"/>
    <cellStyle name="Ligne 5 2" xfId="16326"/>
    <cellStyle name="Ligne 5 2 2" xfId="16327"/>
    <cellStyle name="Ligne 5 2 2 2" xfId="16328"/>
    <cellStyle name="Ligne 5 2 2 3" xfId="16329"/>
    <cellStyle name="Ligne 5 2 3" xfId="16330"/>
    <cellStyle name="Ligne 5 2 4" xfId="16331"/>
    <cellStyle name="Ligne 5 3" xfId="16332"/>
    <cellStyle name="Ligne 5 3 2" xfId="16333"/>
    <cellStyle name="Ligne 5 3 3" xfId="16334"/>
    <cellStyle name="Ligne 5 4" xfId="16335"/>
    <cellStyle name="Ligne 5 5" xfId="16336"/>
    <cellStyle name="Ligne 6" xfId="16337"/>
    <cellStyle name="Ligne 6 2" xfId="16338"/>
    <cellStyle name="Ligne 6 2 2" xfId="16339"/>
    <cellStyle name="Ligne 6 2 2 2" xfId="16340"/>
    <cellStyle name="Ligne 6 2 2 3" xfId="16341"/>
    <cellStyle name="Ligne 6 2 3" xfId="16342"/>
    <cellStyle name="Ligne 6 2 4" xfId="16343"/>
    <cellStyle name="Ligne 6 3" xfId="16344"/>
    <cellStyle name="Ligne 6 3 2" xfId="16345"/>
    <cellStyle name="Ligne 6 3 3" xfId="16346"/>
    <cellStyle name="Ligne 6 4" xfId="16347"/>
    <cellStyle name="Ligne 6 5" xfId="16348"/>
    <cellStyle name="Ligne 7" xfId="16349"/>
    <cellStyle name="Ligne 7 2" xfId="16350"/>
    <cellStyle name="Ligne 7 2 2" xfId="16351"/>
    <cellStyle name="Ligne 7 2 2 2" xfId="16352"/>
    <cellStyle name="Ligne 7 2 2 3" xfId="16353"/>
    <cellStyle name="Ligne 7 2 3" xfId="16354"/>
    <cellStyle name="Ligne 7 2 4" xfId="16355"/>
    <cellStyle name="Ligne 7 3" xfId="16356"/>
    <cellStyle name="Ligne 7 3 2" xfId="16357"/>
    <cellStyle name="Ligne 7 3 3" xfId="16358"/>
    <cellStyle name="Ligne 7 4" xfId="16359"/>
    <cellStyle name="Ligne 7 5" xfId="16360"/>
    <cellStyle name="Ligne 8" xfId="16361"/>
    <cellStyle name="Ligne 8 2" xfId="16362"/>
    <cellStyle name="Ligne 8 2 2" xfId="16363"/>
    <cellStyle name="Ligne 8 2 2 2" xfId="16364"/>
    <cellStyle name="Ligne 8 2 2 3" xfId="16365"/>
    <cellStyle name="Ligne 8 2 3" xfId="16366"/>
    <cellStyle name="Ligne 8 2 4" xfId="16367"/>
    <cellStyle name="Ligne 8 3" xfId="16368"/>
    <cellStyle name="Ligne 8 3 2" xfId="16369"/>
    <cellStyle name="Ligne 8 3 3" xfId="16370"/>
    <cellStyle name="Ligne 8 4" xfId="16371"/>
    <cellStyle name="Ligne 8 5" xfId="16372"/>
    <cellStyle name="Ligne 9" xfId="16373"/>
    <cellStyle name="Ligne 9 2" xfId="16374"/>
    <cellStyle name="Ligne 9 2 2" xfId="16375"/>
    <cellStyle name="Ligne 9 2 2 2" xfId="16376"/>
    <cellStyle name="Ligne 9 2 2 3" xfId="16377"/>
    <cellStyle name="Ligne 9 2 3" xfId="16378"/>
    <cellStyle name="Ligne 9 2 4" xfId="16379"/>
    <cellStyle name="Ligne 9 3" xfId="16380"/>
    <cellStyle name="Ligne 9 3 2" xfId="16381"/>
    <cellStyle name="Ligne 9 3 3" xfId="16382"/>
    <cellStyle name="Ligne 9 4" xfId="16383"/>
    <cellStyle name="Ligne 9 5" xfId="16384"/>
    <cellStyle name="Linha" xfId="16385"/>
    <cellStyle name="Link Currency (0)" xfId="16386"/>
    <cellStyle name="Link Currency (2)" xfId="16387"/>
    <cellStyle name="Link Units (0)" xfId="16388"/>
    <cellStyle name="Link Units (1)" xfId="16389"/>
    <cellStyle name="Link Units (2)" xfId="16390"/>
    <cellStyle name="M" xfId="16391"/>
    <cellStyle name="M 2" xfId="16392"/>
    <cellStyle name="M 2 2" xfId="16393"/>
    <cellStyle name="M 2 2 2" xfId="16394"/>
    <cellStyle name="M 2 3" xfId="16395"/>
    <cellStyle name="M 2 3 2" xfId="16396"/>
    <cellStyle name="M 2 4" xfId="16397"/>
    <cellStyle name="M 2 4 2" xfId="16398"/>
    <cellStyle name="M 2 5" xfId="16399"/>
    <cellStyle name="M 2 5 2" xfId="16400"/>
    <cellStyle name="M 2 6" xfId="16401"/>
    <cellStyle name="M 2 7" xfId="16402"/>
    <cellStyle name="M 3" xfId="16403"/>
    <cellStyle name="M 3 2" xfId="16404"/>
    <cellStyle name="M 3 2 2" xfId="16405"/>
    <cellStyle name="M 3 3" xfId="16406"/>
    <cellStyle name="M 3 3 2" xfId="16407"/>
    <cellStyle name="M 3 4" xfId="16408"/>
    <cellStyle name="M 3 4 2" xfId="16409"/>
    <cellStyle name="M 3 5" xfId="16410"/>
    <cellStyle name="M 3 5 2" xfId="16411"/>
    <cellStyle name="M 3 6" xfId="16412"/>
    <cellStyle name="M 3 7" xfId="16413"/>
    <cellStyle name="M 4" xfId="16414"/>
    <cellStyle name="M 4 2" xfId="16415"/>
    <cellStyle name="M 4 2 2" xfId="16416"/>
    <cellStyle name="M 4 3" xfId="16417"/>
    <cellStyle name="M 4 3 2" xfId="16418"/>
    <cellStyle name="M 4 4" xfId="16419"/>
    <cellStyle name="M 4 4 2" xfId="16420"/>
    <cellStyle name="M 4 5" xfId="16421"/>
    <cellStyle name="M 4 5 2" xfId="16422"/>
    <cellStyle name="M 4 6" xfId="16423"/>
    <cellStyle name="M 4 7" xfId="16424"/>
    <cellStyle name="M 5" xfId="16425"/>
    <cellStyle name="M 5 2" xfId="16426"/>
    <cellStyle name="M 5 2 2" xfId="16427"/>
    <cellStyle name="M 5 3" xfId="16428"/>
    <cellStyle name="M 5 3 2" xfId="16429"/>
    <cellStyle name="M 5 4" xfId="16430"/>
    <cellStyle name="M 5 4 2" xfId="16431"/>
    <cellStyle name="M 5 5" xfId="16432"/>
    <cellStyle name="M 5 5 2" xfId="16433"/>
    <cellStyle name="M 5 6" xfId="16434"/>
    <cellStyle name="M 6" xfId="16435"/>
    <cellStyle name="M 6 2" xfId="16436"/>
    <cellStyle name="M 7" xfId="16437"/>
    <cellStyle name="M 8" xfId="16438"/>
    <cellStyle name="M_Braskem balanço e dre" xfId="16439"/>
    <cellStyle name="M_Braskem balanço e dre 2" xfId="16440"/>
    <cellStyle name="M_Braskem balanço e dre 2 2" xfId="16441"/>
    <cellStyle name="M_Braskem balanço e dre 2 2 2" xfId="16442"/>
    <cellStyle name="M_Braskem balanço e dre 2 3" xfId="16443"/>
    <cellStyle name="M_Braskem balanço e dre 2 3 2" xfId="16444"/>
    <cellStyle name="M_Braskem balanço e dre 2 4" xfId="16445"/>
    <cellStyle name="M_Braskem balanço e dre 2 4 2" xfId="16446"/>
    <cellStyle name="M_Braskem balanço e dre 2 5" xfId="16447"/>
    <cellStyle name="M_Braskem balanço e dre 2 5 2" xfId="16448"/>
    <cellStyle name="M_Braskem balanço e dre 2 6" xfId="16449"/>
    <cellStyle name="M_Braskem balanço e dre 3" xfId="16450"/>
    <cellStyle name="M_Braskem balanço e dre 3 2" xfId="16451"/>
    <cellStyle name="M_Braskem balanço e dre 4" xfId="16452"/>
    <cellStyle name="M_Braskem balanço e dre 5" xfId="16453"/>
    <cellStyle name="M_Ced. 6 - Mapa DOAR 2006 e 2007_controladora" xfId="16454"/>
    <cellStyle name="M_Ced. 6 - Mapa DOAR 2006 e 2007_controladora 2" xfId="16455"/>
    <cellStyle name="M_Ced. 6 - Mapa DOAR 2006 e 2007_controladora 2 2" xfId="16456"/>
    <cellStyle name="M_Ced. 6 - Mapa DOAR 2006 e 2007_controladora 3" xfId="16457"/>
    <cellStyle name="M_Ced. 6 - Mapa DOAR 2006 e 2007_controladora 3 2" xfId="16458"/>
    <cellStyle name="M_Ced. 6 - Mapa DOAR 2006 e 2007_controladora 4" xfId="16459"/>
    <cellStyle name="M_Ced. 6 - Mapa DOAR 2006 e 2007_controladora 4 2" xfId="16460"/>
    <cellStyle name="M_Ced. 6 - Mapa DOAR 2006 e 2007_controladora 5" xfId="16461"/>
    <cellStyle name="M_Consolidado Angola_Mineração_Com_2007" xfId="16462"/>
    <cellStyle name="M_Consolidado Angola_Mineração_Com_2007 2" xfId="16463"/>
    <cellStyle name="M_Consolidado Angola_Mineração_Com_2007 2 2" xfId="16464"/>
    <cellStyle name="M_Consolidado Angola_Mineração_Com_2007 2 2 2" xfId="16465"/>
    <cellStyle name="M_Consolidado Angola_Mineração_Com_2007 2 3" xfId="16466"/>
    <cellStyle name="M_Consolidado Angola_Mineração_Com_2007 2 3 2" xfId="16467"/>
    <cellStyle name="M_Consolidado Angola_Mineração_Com_2007 2 4" xfId="16468"/>
    <cellStyle name="M_Consolidado Angola_Mineração_Com_2007 2 4 2" xfId="16469"/>
    <cellStyle name="M_Consolidado Angola_Mineração_Com_2007 2 5" xfId="16470"/>
    <cellStyle name="M_Consolidado Angola_Mineração_Com_2007 2 5 2" xfId="16471"/>
    <cellStyle name="M_Consolidado Angola_Mineração_Com_2007 2 6" xfId="16472"/>
    <cellStyle name="M_Consolidado Angola_Mineração_Com_2007 3" xfId="16473"/>
    <cellStyle name="M_Consolidado Angola_Mineração_Com_2007 3 2" xfId="16474"/>
    <cellStyle name="M_Consolidado Angola_Mineração_Com_2007 4" xfId="16475"/>
    <cellStyle name="M_Consolidado Angola_Mineração_Com_2007 5" xfId="16476"/>
    <cellStyle name="M_Consolidado Angola_Outros_com_2007" xfId="16477"/>
    <cellStyle name="M_Consolidado Angola_Outros_com_2007 2" xfId="16478"/>
    <cellStyle name="M_Consolidado Angola_Outros_com_2007 2 2" xfId="16479"/>
    <cellStyle name="M_Consolidado Angola_Outros_com_2007 2 2 2" xfId="16480"/>
    <cellStyle name="M_Consolidado Angola_Outros_com_2007 2 3" xfId="16481"/>
    <cellStyle name="M_Consolidado Angola_Outros_com_2007 2 3 2" xfId="16482"/>
    <cellStyle name="M_Consolidado Angola_Outros_com_2007 2 4" xfId="16483"/>
    <cellStyle name="M_Consolidado Angola_Outros_com_2007 2 4 2" xfId="16484"/>
    <cellStyle name="M_Consolidado Angola_Outros_com_2007 2 5" xfId="16485"/>
    <cellStyle name="M_Consolidado Angola_Outros_com_2007 2 5 2" xfId="16486"/>
    <cellStyle name="M_Consolidado Angola_Outros_com_2007 2 6" xfId="16487"/>
    <cellStyle name="M_Consolidado Angola_Outros_com_2007 3" xfId="16488"/>
    <cellStyle name="M_Consolidado Angola_Outros_com_2007 3 2" xfId="16489"/>
    <cellStyle name="M_Consolidado Angola_Outros_com_2007 4" xfId="16490"/>
    <cellStyle name="M_Consolidado Angola_Outros_com_2007 5" xfId="16491"/>
    <cellStyle name="M_Cópia de QUADROS ACOMPANHAMENTO OEI 06_08_Diplan final" xfId="16492"/>
    <cellStyle name="M_Cópia de QUADROS ACOMPANHAMENTO OEI 06_08_Diplan final 2" xfId="16493"/>
    <cellStyle name="M_Cópia de QUADROS ACOMPANHAMENTO OEI 06_08_Diplan final 2 2" xfId="16494"/>
    <cellStyle name="M_Cópia de QUADROS ACOMPANHAMENTO OEI 06_08_Diplan final 2 2 2" xfId="16495"/>
    <cellStyle name="M_Cópia de QUADROS ACOMPANHAMENTO OEI 06_08_Diplan final 2 3" xfId="16496"/>
    <cellStyle name="M_Cópia de QUADROS ACOMPANHAMENTO OEI 06_08_Diplan final 2 3 2" xfId="16497"/>
    <cellStyle name="M_Cópia de QUADROS ACOMPANHAMENTO OEI 06_08_Diplan final 2 4" xfId="16498"/>
    <cellStyle name="M_Cópia de QUADROS ACOMPANHAMENTO OEI 06_08_Diplan final 2 4 2" xfId="16499"/>
    <cellStyle name="M_Cópia de QUADROS ACOMPANHAMENTO OEI 06_08_Diplan final 2 5" xfId="16500"/>
    <cellStyle name="M_Cópia de QUADROS ACOMPANHAMENTO OEI 06_08_Diplan final 3" xfId="16501"/>
    <cellStyle name="M_Cópia de QUADROS ACOMPANHAMENTO OEI 06_08_Diplan final 3 2" xfId="16502"/>
    <cellStyle name="M_Cópia de QUADROS ACOMPANHAMENTO OEI 06_08_Diplan final 4" xfId="16503"/>
    <cellStyle name="M_Cópia de QUADROS ACOMPANHAMENTO OEI 06_08_Diplan final 4 2" xfId="16504"/>
    <cellStyle name="M_Cópia de QUADROS ACOMPANHAMENTO OEI 06_08_Diplan final 5" xfId="16505"/>
    <cellStyle name="M_Cópia de QUADROS ACOMPANHAMENTO OEI 06_08_Diplan final 5 2" xfId="16506"/>
    <cellStyle name="M_Cópia de QUADROS ACOMPANHAMENTO OEI 06_08_Diplan final 6" xfId="16507"/>
    <cellStyle name="M_Cópia de QUADROS ACOMPANHAMENTO OEI 06_08_Diplan final 7" xfId="16508"/>
    <cellStyle name="M_Dados PN 2006" xfId="16509"/>
    <cellStyle name="M_Dados PN 2006 2" xfId="16510"/>
    <cellStyle name="M_Dados PN 2006 2 2" xfId="16511"/>
    <cellStyle name="M_Dados PN 2006 2 2 2" xfId="16512"/>
    <cellStyle name="M_Dados PN 2006 2 3" xfId="16513"/>
    <cellStyle name="M_Dados PN 2006 2 3 2" xfId="16514"/>
    <cellStyle name="M_Dados PN 2006 2 4" xfId="16515"/>
    <cellStyle name="M_Dados PN 2006 2 4 2" xfId="16516"/>
    <cellStyle name="M_Dados PN 2006 2 5" xfId="16517"/>
    <cellStyle name="M_Dados PN 2006 2 5 2" xfId="16518"/>
    <cellStyle name="M_Dados PN 2006 2 6" xfId="16519"/>
    <cellStyle name="M_Dados PN 2006 3" xfId="16520"/>
    <cellStyle name="M_Dados PN 2006 3 2" xfId="16521"/>
    <cellStyle name="M_Dados PN 2006 4" xfId="16522"/>
    <cellStyle name="M_Dados PN 2006 5" xfId="16523"/>
    <cellStyle name="M_Dados PN 2006_Consolidado Angola_Mineração_Com_2007" xfId="16524"/>
    <cellStyle name="M_Dados PN 2006_Consolidado Angola_Mineração_Com_2007 2" xfId="16525"/>
    <cellStyle name="M_Dados PN 2006_Consolidado Angola_Mineração_Com_2007 2 2" xfId="16526"/>
    <cellStyle name="M_Dados PN 2006_Consolidado Angola_Mineração_Com_2007 2 2 2" xfId="16527"/>
    <cellStyle name="M_Dados PN 2006_Consolidado Angola_Mineração_Com_2007 2 3" xfId="16528"/>
    <cellStyle name="M_Dados PN 2006_Consolidado Angola_Mineração_Com_2007 2 3 2" xfId="16529"/>
    <cellStyle name="M_Dados PN 2006_Consolidado Angola_Mineração_Com_2007 2 4" xfId="16530"/>
    <cellStyle name="M_Dados PN 2006_Consolidado Angola_Mineração_Com_2007 2 4 2" xfId="16531"/>
    <cellStyle name="M_Dados PN 2006_Consolidado Angola_Mineração_Com_2007 2 5" xfId="16532"/>
    <cellStyle name="M_Dados PN 2006_Consolidado Angola_Mineração_Com_2007 2 5 2" xfId="16533"/>
    <cellStyle name="M_Dados PN 2006_Consolidado Angola_Mineração_Com_2007 2 6" xfId="16534"/>
    <cellStyle name="M_Dados PN 2006_Consolidado Angola_Mineração_Com_2007 3" xfId="16535"/>
    <cellStyle name="M_Dados PN 2006_Consolidado Angola_Mineração_Com_2007 3 2" xfId="16536"/>
    <cellStyle name="M_Dados PN 2006_Consolidado Angola_Mineração_Com_2007 4" xfId="16537"/>
    <cellStyle name="M_Dados PN 2006_Consolidado Angola_Mineração_Com_2007 5" xfId="16538"/>
    <cellStyle name="M_Dados PN 2006_Consolidado Angola_Outros_com_2007" xfId="16539"/>
    <cellStyle name="M_Dados PN 2006_Consolidado Angola_Outros_com_2007 2" xfId="16540"/>
    <cellStyle name="M_Dados PN 2006_Consolidado Angola_Outros_com_2007 2 2" xfId="16541"/>
    <cellStyle name="M_Dados PN 2006_Consolidado Angola_Outros_com_2007 2 2 2" xfId="16542"/>
    <cellStyle name="M_Dados PN 2006_Consolidado Angola_Outros_com_2007 2 3" xfId="16543"/>
    <cellStyle name="M_Dados PN 2006_Consolidado Angola_Outros_com_2007 2 3 2" xfId="16544"/>
    <cellStyle name="M_Dados PN 2006_Consolidado Angola_Outros_com_2007 2 4" xfId="16545"/>
    <cellStyle name="M_Dados PN 2006_Consolidado Angola_Outros_com_2007 2 4 2" xfId="16546"/>
    <cellStyle name="M_Dados PN 2006_Consolidado Angola_Outros_com_2007 2 5" xfId="16547"/>
    <cellStyle name="M_Dados PN 2006_Consolidado Angola_Outros_com_2007 2 5 2" xfId="16548"/>
    <cellStyle name="M_Dados PN 2006_Consolidado Angola_Outros_com_2007 2 6" xfId="16549"/>
    <cellStyle name="M_Dados PN 2006_Consolidado Angola_Outros_com_2007 3" xfId="16550"/>
    <cellStyle name="M_Dados PN 2006_Consolidado Angola_Outros_com_2007 3 2" xfId="16551"/>
    <cellStyle name="M_Dados PN 2006_Consolidado Angola_Outros_com_2007 4" xfId="16552"/>
    <cellStyle name="M_Dados PN 2006_Consolidado Angola_Outros_com_2007 5" xfId="16553"/>
    <cellStyle name="M_Dados PN 2006_Mascara Relatorio 2008 - Cópia" xfId="16554"/>
    <cellStyle name="M_Dados PN 2006_Mascara Relatorio 2008 - Cópia 2" xfId="16555"/>
    <cellStyle name="M_Dados PN 2006_Mascara Relatorio 2008 - Cópia 2 2" xfId="16556"/>
    <cellStyle name="M_Dados PN 2006_Mascara Relatorio 2008 - Cópia 3" xfId="16557"/>
    <cellStyle name="M_Dados PN 2006_Mascara Relatorio 2008 - Cópia 3 2" xfId="16558"/>
    <cellStyle name="M_Dados PN 2006_Mascara Relatorio 2008 - Cópia 4" xfId="16559"/>
    <cellStyle name="M_Dados PN 2006_Mascara Relatorio 2008 - Cópia 4 2" xfId="16560"/>
    <cellStyle name="M_Dados PN 2006_Mascara Relatorio 2008 - Cópia 5" xfId="16561"/>
    <cellStyle name="M_Fechamento 2008_OEA" xfId="16562"/>
    <cellStyle name="M_Fechamento 2008_OEA 2" xfId="16563"/>
    <cellStyle name="M_Fechamento 2008_OEA 2 2" xfId="16564"/>
    <cellStyle name="M_Fechamento 2008_OEA 2 2 2" xfId="16565"/>
    <cellStyle name="M_Fechamento 2008_OEA 2 3" xfId="16566"/>
    <cellStyle name="M_Fechamento 2008_OEA 2 3 2" xfId="16567"/>
    <cellStyle name="M_Fechamento 2008_OEA 2 4" xfId="16568"/>
    <cellStyle name="M_Fechamento 2008_OEA 2 4 2" xfId="16569"/>
    <cellStyle name="M_Fechamento 2008_OEA 2 5" xfId="16570"/>
    <cellStyle name="M_Fechamento 2008_OEA 3" xfId="16571"/>
    <cellStyle name="M_Fechamento 2008_OEA 3 2" xfId="16572"/>
    <cellStyle name="M_Fechamento 2008_OEA 4" xfId="16573"/>
    <cellStyle name="M_Fechamento 2008_OEA 4 2" xfId="16574"/>
    <cellStyle name="M_Fechamento 2008_OEA 5" xfId="16575"/>
    <cellStyle name="M_Fechamento 2008_OEA 5 2" xfId="16576"/>
    <cellStyle name="M_Fechamento 2008_OEA 6" xfId="16577"/>
    <cellStyle name="M_Fechamento 2008_OEA 7" xfId="16578"/>
    <cellStyle name="M_Mascara Relatorio 2008 - Cópia" xfId="16579"/>
    <cellStyle name="M_Mascara Relatorio 2008 - Cópia 2" xfId="16580"/>
    <cellStyle name="M_Mascara Relatorio 2008 - Cópia 2 2" xfId="16581"/>
    <cellStyle name="M_Mascara Relatorio 2008 - Cópia 3" xfId="16582"/>
    <cellStyle name="M_Mascara Relatorio 2008 - Cópia 3 2" xfId="16583"/>
    <cellStyle name="M_Mascara Relatorio 2008 - Cópia 4" xfId="16584"/>
    <cellStyle name="M_Mascara Relatorio 2008 - Cópia 4 2" xfId="16585"/>
    <cellStyle name="M_Mascara Relatorio 2008 - Cópia 5" xfId="16586"/>
    <cellStyle name="M_MEQ_rodada 08" xfId="16587"/>
    <cellStyle name="M_MEQ_rodada 08 2" xfId="16588"/>
    <cellStyle name="M_MEQ_rodada 08 2 2" xfId="16589"/>
    <cellStyle name="M_MEQ_rodada 08 2 2 2" xfId="16590"/>
    <cellStyle name="M_MEQ_rodada 08 2 3" xfId="16591"/>
    <cellStyle name="M_MEQ_rodada 08 2 3 2" xfId="16592"/>
    <cellStyle name="M_MEQ_rodada 08 2 4" xfId="16593"/>
    <cellStyle name="M_MEQ_rodada 08 2 4 2" xfId="16594"/>
    <cellStyle name="M_MEQ_rodada 08 2 5" xfId="16595"/>
    <cellStyle name="M_MEQ_rodada 08 2 5 2" xfId="16596"/>
    <cellStyle name="M_MEQ_rodada 08 2 6" xfId="16597"/>
    <cellStyle name="M_MEQ_rodada 08 3" xfId="16598"/>
    <cellStyle name="M_MEQ_rodada 08 3 2" xfId="16599"/>
    <cellStyle name="M_MEQ_rodada 08 4" xfId="16600"/>
    <cellStyle name="M_MEQ_rodada 08 5" xfId="16601"/>
    <cellStyle name="M_MEQ_rodada 08_Consolidado Angola_Mineração_Com_2007" xfId="16602"/>
    <cellStyle name="M_MEQ_rodada 08_Consolidado Angola_Mineração_Com_2007 2" xfId="16603"/>
    <cellStyle name="M_MEQ_rodada 08_Consolidado Angola_Mineração_Com_2007 2 2" xfId="16604"/>
    <cellStyle name="M_MEQ_rodada 08_Consolidado Angola_Mineração_Com_2007 2 2 2" xfId="16605"/>
    <cellStyle name="M_MEQ_rodada 08_Consolidado Angola_Mineração_Com_2007 2 3" xfId="16606"/>
    <cellStyle name="M_MEQ_rodada 08_Consolidado Angola_Mineração_Com_2007 2 3 2" xfId="16607"/>
    <cellStyle name="M_MEQ_rodada 08_Consolidado Angola_Mineração_Com_2007 2 4" xfId="16608"/>
    <cellStyle name="M_MEQ_rodada 08_Consolidado Angola_Mineração_Com_2007 2 4 2" xfId="16609"/>
    <cellStyle name="M_MEQ_rodada 08_Consolidado Angola_Mineração_Com_2007 2 5" xfId="16610"/>
    <cellStyle name="M_MEQ_rodada 08_Consolidado Angola_Mineração_Com_2007 2 5 2" xfId="16611"/>
    <cellStyle name="M_MEQ_rodada 08_Consolidado Angola_Mineração_Com_2007 2 6" xfId="16612"/>
    <cellStyle name="M_MEQ_rodada 08_Consolidado Angola_Mineração_Com_2007 3" xfId="16613"/>
    <cellStyle name="M_MEQ_rodada 08_Consolidado Angola_Mineração_Com_2007 3 2" xfId="16614"/>
    <cellStyle name="M_MEQ_rodada 08_Consolidado Angola_Mineração_Com_2007 4" xfId="16615"/>
    <cellStyle name="M_MEQ_rodada 08_Consolidado Angola_Mineração_Com_2007 5" xfId="16616"/>
    <cellStyle name="M_MEQ_rodada 08_Consolidado Angola_Outros_com_2007" xfId="16617"/>
    <cellStyle name="M_MEQ_rodada 08_Consolidado Angola_Outros_com_2007 2" xfId="16618"/>
    <cellStyle name="M_MEQ_rodada 08_Consolidado Angola_Outros_com_2007 2 2" xfId="16619"/>
    <cellStyle name="M_MEQ_rodada 08_Consolidado Angola_Outros_com_2007 2 2 2" xfId="16620"/>
    <cellStyle name="M_MEQ_rodada 08_Consolidado Angola_Outros_com_2007 2 3" xfId="16621"/>
    <cellStyle name="M_MEQ_rodada 08_Consolidado Angola_Outros_com_2007 2 3 2" xfId="16622"/>
    <cellStyle name="M_MEQ_rodada 08_Consolidado Angola_Outros_com_2007 2 4" xfId="16623"/>
    <cellStyle name="M_MEQ_rodada 08_Consolidado Angola_Outros_com_2007 2 4 2" xfId="16624"/>
    <cellStyle name="M_MEQ_rodada 08_Consolidado Angola_Outros_com_2007 2 5" xfId="16625"/>
    <cellStyle name="M_MEQ_rodada 08_Consolidado Angola_Outros_com_2007 2 5 2" xfId="16626"/>
    <cellStyle name="M_MEQ_rodada 08_Consolidado Angola_Outros_com_2007 2 6" xfId="16627"/>
    <cellStyle name="M_MEQ_rodada 08_Consolidado Angola_Outros_com_2007 3" xfId="16628"/>
    <cellStyle name="M_MEQ_rodada 08_Consolidado Angola_Outros_com_2007 3 2" xfId="16629"/>
    <cellStyle name="M_MEQ_rodada 08_Consolidado Angola_Outros_com_2007 4" xfId="16630"/>
    <cellStyle name="M_MEQ_rodada 08_Consolidado Angola_Outros_com_2007 5" xfId="16631"/>
    <cellStyle name="M_MEQ_rodada 08_Mascara Relatorio 2008 - Cópia" xfId="16632"/>
    <cellStyle name="M_MEQ_rodada 08_Mascara Relatorio 2008 - Cópia 2" xfId="16633"/>
    <cellStyle name="M_MEQ_rodada 08_Mascara Relatorio 2008 - Cópia 2 2" xfId="16634"/>
    <cellStyle name="M_MEQ_rodada 08_Mascara Relatorio 2008 - Cópia 3" xfId="16635"/>
    <cellStyle name="M_MEQ_rodada 08_Mascara Relatorio 2008 - Cópia 3 2" xfId="16636"/>
    <cellStyle name="M_MEQ_rodada 08_Mascara Relatorio 2008 - Cópia 4" xfId="16637"/>
    <cellStyle name="M_MEQ_rodada 08_Mascara Relatorio 2008 - Cópia 4 2" xfId="16638"/>
    <cellStyle name="M_MEQ_rodada 08_Mascara Relatorio 2008 - Cópia 5" xfId="16639"/>
    <cellStyle name="M_notas_complementares finais" xfId="16640"/>
    <cellStyle name="M_notas_complementares finais 2" xfId="16641"/>
    <cellStyle name="M_notas_complementares finais 2 2" xfId="16642"/>
    <cellStyle name="M_notas_complementares finais 2 2 2" xfId="16643"/>
    <cellStyle name="M_notas_complementares finais 2 3" xfId="16644"/>
    <cellStyle name="M_notas_complementares finais 2 3 2" xfId="16645"/>
    <cellStyle name="M_notas_complementares finais 2 4" xfId="16646"/>
    <cellStyle name="M_notas_complementares finais 2 4 2" xfId="16647"/>
    <cellStyle name="M_notas_complementares finais 2 5" xfId="16648"/>
    <cellStyle name="M_notas_complementares finais 2 5 2" xfId="16649"/>
    <cellStyle name="M_notas_complementares finais 2 6" xfId="16650"/>
    <cellStyle name="M_notas_complementares finais 3" xfId="16651"/>
    <cellStyle name="M_notas_complementares finais 3 2" xfId="16652"/>
    <cellStyle name="M_notas_complementares finais 4" xfId="16653"/>
    <cellStyle name="M_notas_complementares finais 5" xfId="16654"/>
    <cellStyle name="M_ODB Consolidado - Quadros jun.05 II" xfId="16655"/>
    <cellStyle name="M_ODB Consolidado - Quadros jun.05 II 2" xfId="16656"/>
    <cellStyle name="M_ODB Consolidado - Quadros jun.05 II 2 2" xfId="16657"/>
    <cellStyle name="M_ODB Consolidado - Quadros jun.05 II 2 2 2" xfId="16658"/>
    <cellStyle name="M_ODB Consolidado - Quadros jun.05 II 2 3" xfId="16659"/>
    <cellStyle name="M_ODB Consolidado - Quadros jun.05 II 2 3 2" xfId="16660"/>
    <cellStyle name="M_ODB Consolidado - Quadros jun.05 II 2 4" xfId="16661"/>
    <cellStyle name="M_ODB Consolidado - Quadros jun.05 II 2 4 2" xfId="16662"/>
    <cellStyle name="M_ODB Consolidado - Quadros jun.05 II 2 5" xfId="16663"/>
    <cellStyle name="M_ODB Consolidado - Quadros jun.05 II 2 5 2" xfId="16664"/>
    <cellStyle name="M_ODB Consolidado - Quadros jun.05 II 2 6" xfId="16665"/>
    <cellStyle name="M_ODB Consolidado - Quadros jun.05 II 3" xfId="16666"/>
    <cellStyle name="M_ODB Consolidado - Quadros jun.05 II 3 2" xfId="16667"/>
    <cellStyle name="M_ODB Consolidado - Quadros jun.05 II 4" xfId="16668"/>
    <cellStyle name="M_ODB Consolidado - Quadros jun.05 II 5" xfId="16669"/>
    <cellStyle name="M_ODB Consolidado - Quadros Port_ jun_06" xfId="16670"/>
    <cellStyle name="M_ODB Consolidado - Quadros Port_ jun_06 2" xfId="16671"/>
    <cellStyle name="M_ODB Consolidado - Quadros Port_ jun_06 2 2" xfId="16672"/>
    <cellStyle name="M_ODB Consolidado - Quadros Port_ jun_06 2 2 2" xfId="16673"/>
    <cellStyle name="M_ODB Consolidado - Quadros Port_ jun_06 2 3" xfId="16674"/>
    <cellStyle name="M_ODB Consolidado - Quadros Port_ jun_06 2 3 2" xfId="16675"/>
    <cellStyle name="M_ODB Consolidado - Quadros Port_ jun_06 2 4" xfId="16676"/>
    <cellStyle name="M_ODB Consolidado - Quadros Port_ jun_06 2 4 2" xfId="16677"/>
    <cellStyle name="M_ODB Consolidado - Quadros Port_ jun_06 2 5" xfId="16678"/>
    <cellStyle name="M_ODB Consolidado - Quadros Port_ jun_06 2 5 2" xfId="16679"/>
    <cellStyle name="M_ODB Consolidado - Quadros Port_ jun_06 2 6" xfId="16680"/>
    <cellStyle name="M_ODB Consolidado - Quadros Port_ jun_06 3" xfId="16681"/>
    <cellStyle name="M_ODB Consolidado - Quadros Port_ jun_06 3 2" xfId="16682"/>
    <cellStyle name="M_ODB Consolidado - Quadros Port_ jun_06 4" xfId="16683"/>
    <cellStyle name="M_ODB Consolidado - Quadros Port_ jun_06 5" xfId="16684"/>
    <cellStyle name="M_ODB Consolidado - Quadros_ dez_06" xfId="16685"/>
    <cellStyle name="M_ODB Consolidado - Quadros_ dez_06 2" xfId="16686"/>
    <cellStyle name="M_ODB Consolidado - Quadros_ dez_06 2 2" xfId="16687"/>
    <cellStyle name="M_ODB Consolidado - Quadros_ dez_06 3" xfId="16688"/>
    <cellStyle name="M_ODB Consolidado - Quadros_ dez_06 3 2" xfId="16689"/>
    <cellStyle name="M_ODB Consolidado - Quadros_ dez_06 4" xfId="16690"/>
    <cellStyle name="M_ODB Consolidado - Quadros_ dez_06 4 2" xfId="16691"/>
    <cellStyle name="M_ODB Consolidado - Quadros_ dez_06 5" xfId="16692"/>
    <cellStyle name="M_ODB Consolidado - Quadros_ jun_06" xfId="16693"/>
    <cellStyle name="M_ODB Consolidado - Quadros_ jun_06 2" xfId="16694"/>
    <cellStyle name="M_ODB Consolidado - Quadros_ jun_06 2 2" xfId="16695"/>
    <cellStyle name="M_ODB Consolidado - Quadros_ jun_06 2 2 2" xfId="16696"/>
    <cellStyle name="M_ODB Consolidado - Quadros_ jun_06 2 3" xfId="16697"/>
    <cellStyle name="M_ODB Consolidado - Quadros_ jun_06 2 3 2" xfId="16698"/>
    <cellStyle name="M_ODB Consolidado - Quadros_ jun_06 2 4" xfId="16699"/>
    <cellStyle name="M_ODB Consolidado - Quadros_ jun_06 2 4 2" xfId="16700"/>
    <cellStyle name="M_ODB Consolidado - Quadros_ jun_06 2 5" xfId="16701"/>
    <cellStyle name="M_ODB Consolidado - Quadros_ jun_06 2 5 2" xfId="16702"/>
    <cellStyle name="M_ODB Consolidado - Quadros_ jun_06 2 6" xfId="16703"/>
    <cellStyle name="M_ODB Consolidado - Quadros_ jun_06 3" xfId="16704"/>
    <cellStyle name="M_ODB Consolidado - Quadros_ jun_06 3 2" xfId="16705"/>
    <cellStyle name="M_ODB Consolidado - Quadros_ jun_06 4" xfId="16706"/>
    <cellStyle name="M_ODB Consolidado - Quadros_ jun_06 5" xfId="16707"/>
    <cellStyle name="M_ODB Consolidado_Port_2002" xfId="16708"/>
    <cellStyle name="M_ODB Consolidado_Port_2002 2" xfId="16709"/>
    <cellStyle name="M_ODB Consolidado_Port_2002 2 2" xfId="16710"/>
    <cellStyle name="M_ODB Consolidado_Port_2002 2 2 2" xfId="16711"/>
    <cellStyle name="M_ODB Consolidado_Port_2002 2 3" xfId="16712"/>
    <cellStyle name="M_ODB Consolidado_Port_2002 2 3 2" xfId="16713"/>
    <cellStyle name="M_ODB Consolidado_Port_2002 2 4" xfId="16714"/>
    <cellStyle name="M_ODB Consolidado_Port_2002 2 4 2" xfId="16715"/>
    <cellStyle name="M_ODB Consolidado_Port_2002 2 5" xfId="16716"/>
    <cellStyle name="M_ODB Consolidado_Port_2002 2 5 2" xfId="16717"/>
    <cellStyle name="M_ODB Consolidado_Port_2002 2 6" xfId="16718"/>
    <cellStyle name="M_ODB Consolidado_Port_2002 3" xfId="16719"/>
    <cellStyle name="M_ODB Consolidado_Port_2002 3 2" xfId="16720"/>
    <cellStyle name="M_ODB Consolidado_Port_2002 4" xfId="16721"/>
    <cellStyle name="M_ODB Consolidado_Port_2002 5" xfId="16722"/>
    <cellStyle name="M_ODB Consolidado_Port_2003" xfId="16723"/>
    <cellStyle name="M_ODB Consolidado_Port_2003 2" xfId="16724"/>
    <cellStyle name="M_ODB Consolidado_Port_2003 2 2" xfId="16725"/>
    <cellStyle name="M_ODB Consolidado_Port_2003 2 2 2" xfId="16726"/>
    <cellStyle name="M_ODB Consolidado_Port_2003 2 3" xfId="16727"/>
    <cellStyle name="M_ODB Consolidado_Port_2003 2 3 2" xfId="16728"/>
    <cellStyle name="M_ODB Consolidado_Port_2003 2 4" xfId="16729"/>
    <cellStyle name="M_ODB Consolidado_Port_2003 2 4 2" xfId="16730"/>
    <cellStyle name="M_ODB Consolidado_Port_2003 2 5" xfId="16731"/>
    <cellStyle name="M_ODB Consolidado_Port_2003 2 5 2" xfId="16732"/>
    <cellStyle name="M_ODB Consolidado_Port_2003 2 6" xfId="16733"/>
    <cellStyle name="M_ODB Consolidado_Port_2003 3" xfId="16734"/>
    <cellStyle name="M_ODB Consolidado_Port_2003 3 2" xfId="16735"/>
    <cellStyle name="M_ODB Consolidado_Port_2003 4" xfId="16736"/>
    <cellStyle name="M_ODB Consolidado_Port_2003 5" xfId="16737"/>
    <cellStyle name="M_ODB Consolidado_Port_2004" xfId="16738"/>
    <cellStyle name="M_ODB Consolidado_Port_2004 2" xfId="16739"/>
    <cellStyle name="M_ODB Consolidado_Port_2004 2 2" xfId="16740"/>
    <cellStyle name="M_ODB Consolidado_Port_2004 2 2 2" xfId="16741"/>
    <cellStyle name="M_ODB Consolidado_Port_2004 2 3" xfId="16742"/>
    <cellStyle name="M_ODB Consolidado_Port_2004 2 3 2" xfId="16743"/>
    <cellStyle name="M_ODB Consolidado_Port_2004 2 4" xfId="16744"/>
    <cellStyle name="M_ODB Consolidado_Port_2004 2 4 2" xfId="16745"/>
    <cellStyle name="M_ODB Consolidado_Port_2004 2 5" xfId="16746"/>
    <cellStyle name="M_ODB Consolidado_Port_2004 2 5 2" xfId="16747"/>
    <cellStyle name="M_ODB Consolidado_Port_2004 2 6" xfId="16748"/>
    <cellStyle name="M_ODB Consolidado_Port_2004 3" xfId="16749"/>
    <cellStyle name="M_ODB Consolidado_Port_2004 3 2" xfId="16750"/>
    <cellStyle name="M_ODB Consolidado_Port_2004 4" xfId="16751"/>
    <cellStyle name="M_ODB Consolidado_Port_2004 5" xfId="16752"/>
    <cellStyle name="M_ODB Consolidado_Port_Dez03" xfId="16753"/>
    <cellStyle name="M_ODB Consolidado_Port_Dez03 2" xfId="16754"/>
    <cellStyle name="M_ODB Consolidado_Port_Dez03 2 2" xfId="16755"/>
    <cellStyle name="M_ODB Consolidado_Port_Dez03 2 2 2" xfId="16756"/>
    <cellStyle name="M_ODB Consolidado_Port_Dez03 2 3" xfId="16757"/>
    <cellStyle name="M_ODB Consolidado_Port_Dez03 2 3 2" xfId="16758"/>
    <cellStyle name="M_ODB Consolidado_Port_Dez03 2 4" xfId="16759"/>
    <cellStyle name="M_ODB Consolidado_Port_Dez03 2 4 2" xfId="16760"/>
    <cellStyle name="M_ODB Consolidado_Port_Dez03 2 5" xfId="16761"/>
    <cellStyle name="M_ODB Consolidado_Port_Dez03 2 5 2" xfId="16762"/>
    <cellStyle name="M_ODB Consolidado_Port_Dez03 2 6" xfId="16763"/>
    <cellStyle name="M_ODB Consolidado_Port_Dez03 3" xfId="16764"/>
    <cellStyle name="M_ODB Consolidado_Port_Dez03 3 2" xfId="16765"/>
    <cellStyle name="M_ODB Consolidado_Port_Dez03 4" xfId="16766"/>
    <cellStyle name="M_ODB Consolidado_Port_Dez03 5" xfId="16767"/>
    <cellStyle name="M_ODB Consolidado_Port_Dez03(22_03_04)" xfId="16768"/>
    <cellStyle name="M_ODB Consolidado_Port_Dez03(22_03_04) 2" xfId="16769"/>
    <cellStyle name="M_ODB Consolidado_Port_Dez03(22_03_04) 2 2" xfId="16770"/>
    <cellStyle name="M_ODB Consolidado_Port_Dez03(22_03_04) 2 2 2" xfId="16771"/>
    <cellStyle name="M_ODB Consolidado_Port_Dez03(22_03_04) 2 3" xfId="16772"/>
    <cellStyle name="M_ODB Consolidado_Port_Dez03(22_03_04) 2 3 2" xfId="16773"/>
    <cellStyle name="M_ODB Consolidado_Port_Dez03(22_03_04) 2 4" xfId="16774"/>
    <cellStyle name="M_ODB Consolidado_Port_Dez03(22_03_04) 2 4 2" xfId="16775"/>
    <cellStyle name="M_ODB Consolidado_Port_Dez03(22_03_04) 2 5" xfId="16776"/>
    <cellStyle name="M_ODB Consolidado_Port_Dez03(22_03_04) 2 5 2" xfId="16777"/>
    <cellStyle name="M_ODB Consolidado_Port_Dez03(22_03_04) 2 6" xfId="16778"/>
    <cellStyle name="M_ODB Consolidado_Port_Dez03(22_03_04) 3" xfId="16779"/>
    <cellStyle name="M_ODB Consolidado_Port_Dez03(22_03_04) 3 2" xfId="16780"/>
    <cellStyle name="M_ODB Consolidado_Port_Dez03(22_03_04) 4" xfId="16781"/>
    <cellStyle name="M_ODB Consolidado_Port_Dez03(22_03_04) 5" xfId="16782"/>
    <cellStyle name="M_ODBConsolidado Relat2002 Port FINAL" xfId="16783"/>
    <cellStyle name="M_ODBConsolidado Relat2002 Port FINAL 2" xfId="16784"/>
    <cellStyle name="M_ODBConsolidado Relat2002 Port FINAL 2 2" xfId="16785"/>
    <cellStyle name="M_ODBConsolidado Relat2002 Port FINAL 2 2 2" xfId="16786"/>
    <cellStyle name="M_ODBConsolidado Relat2002 Port FINAL 2 3" xfId="16787"/>
    <cellStyle name="M_ODBConsolidado Relat2002 Port FINAL 2 3 2" xfId="16788"/>
    <cellStyle name="M_ODBConsolidado Relat2002 Port FINAL 2 4" xfId="16789"/>
    <cellStyle name="M_ODBConsolidado Relat2002 Port FINAL 2 4 2" xfId="16790"/>
    <cellStyle name="M_ODBConsolidado Relat2002 Port FINAL 2 5" xfId="16791"/>
    <cellStyle name="M_ODBConsolidado Relat2002 Port FINAL 2 5 2" xfId="16792"/>
    <cellStyle name="M_ODBConsolidado Relat2002 Port FINAL 2 6" xfId="16793"/>
    <cellStyle name="M_ODBConsolidado Relat2002 Port FINAL 3" xfId="16794"/>
    <cellStyle name="M_ODBConsolidado Relat2002 Port FINAL 3 2" xfId="16795"/>
    <cellStyle name="M_ODBConsolidado Relat2002 Port FINAL 4" xfId="16796"/>
    <cellStyle name="M_ODBConsolidado Relat2002 Port FINAL 5" xfId="16797"/>
    <cellStyle name="M_ODBPARINV_Consolidado_Quadros_ dez_06_23042007 com doar_final" xfId="16798"/>
    <cellStyle name="M_ODBPARINV_Consolidado_Quadros_ dez_06_23042007 com doar_final 2" xfId="16799"/>
    <cellStyle name="M_ODBPARINV_Consolidado_Quadros_ dez_06_23042007 com doar_final 2 2" xfId="16800"/>
    <cellStyle name="M_ODBPARINV_Consolidado_Quadros_ dez_06_23042007 com doar_final 3" xfId="16801"/>
    <cellStyle name="M_ODBPARINV_Consolidado_Quadros_ dez_06_23042007 com doar_final 3 2" xfId="16802"/>
    <cellStyle name="M_ODBPARINV_Consolidado_Quadros_ dez_06_23042007 com doar_final 4" xfId="16803"/>
    <cellStyle name="M_ODBPARINV_Consolidado_Quadros_ dez_06_23042007 com doar_final 4 2" xfId="16804"/>
    <cellStyle name="M_ODBPARINV_Consolidado_Quadros_ dez_06_23042007 com doar_final 5" xfId="16805"/>
    <cellStyle name="M_para Bruno" xfId="16806"/>
    <cellStyle name="M_para Bruno 2" xfId="16807"/>
    <cellStyle name="M_para Bruno 2 2" xfId="16808"/>
    <cellStyle name="M_para Bruno 2 2 2" xfId="16809"/>
    <cellStyle name="M_para Bruno 2 2 2 2" xfId="16810"/>
    <cellStyle name="M_para Bruno 2 2 3" xfId="16811"/>
    <cellStyle name="M_para Bruno 2 2 3 2" xfId="16812"/>
    <cellStyle name="M_para Bruno 2 2 4" xfId="16813"/>
    <cellStyle name="M_para Bruno 2 2 4 2" xfId="16814"/>
    <cellStyle name="M_para Bruno 2 2 5" xfId="16815"/>
    <cellStyle name="M_para Bruno 2 2 5 2" xfId="16816"/>
    <cellStyle name="M_para Bruno 2 2 6" xfId="16817"/>
    <cellStyle name="M_para Bruno 2 3" xfId="16818"/>
    <cellStyle name="M_para Bruno 2 3 2" xfId="16819"/>
    <cellStyle name="M_para Bruno 2 4" xfId="16820"/>
    <cellStyle name="M_para Bruno 2 5" xfId="16821"/>
    <cellStyle name="M_para Bruno 3" xfId="16822"/>
    <cellStyle name="M_para Bruno 3 2" xfId="16823"/>
    <cellStyle name="M_para Bruno 3 2 2" xfId="16824"/>
    <cellStyle name="M_para Bruno 3 3" xfId="16825"/>
    <cellStyle name="M_para Bruno 3 3 2" xfId="16826"/>
    <cellStyle name="M_para Bruno 3 4" xfId="16827"/>
    <cellStyle name="M_para Bruno 3 4 2" xfId="16828"/>
    <cellStyle name="M_para Bruno 3 5" xfId="16829"/>
    <cellStyle name="M_para Bruno 3 5 2" xfId="16830"/>
    <cellStyle name="M_para Bruno 3 6" xfId="16831"/>
    <cellStyle name="M_para Bruno 4" xfId="16832"/>
    <cellStyle name="M_para Bruno 4 2" xfId="16833"/>
    <cellStyle name="M_para Bruno 5" xfId="16834"/>
    <cellStyle name="M_para Bruno 6" xfId="16835"/>
    <cellStyle name="M_para Bruno1" xfId="16836"/>
    <cellStyle name="M_para Bruno1 2" xfId="16837"/>
    <cellStyle name="M_para Bruno1 2 2" xfId="16838"/>
    <cellStyle name="M_para Bruno1 2 2 2" xfId="16839"/>
    <cellStyle name="M_para Bruno1 2 3" xfId="16840"/>
    <cellStyle name="M_para Bruno1 2 3 2" xfId="16841"/>
    <cellStyle name="M_para Bruno1 2 4" xfId="16842"/>
    <cellStyle name="M_para Bruno1 2 4 2" xfId="16843"/>
    <cellStyle name="M_para Bruno1 2 5" xfId="16844"/>
    <cellStyle name="M_para Bruno1 2 5 2" xfId="16845"/>
    <cellStyle name="M_para Bruno1 2 6" xfId="16846"/>
    <cellStyle name="M_para Bruno1 3" xfId="16847"/>
    <cellStyle name="M_para Bruno1 3 2" xfId="16848"/>
    <cellStyle name="M_para Bruno1 4" xfId="16849"/>
    <cellStyle name="M_para Bruno1 5" xfId="16850"/>
    <cellStyle name="M_pendencia braskem" xfId="16851"/>
    <cellStyle name="M_pendencia braskem 2" xfId="16852"/>
    <cellStyle name="M_pendencia braskem 2 2" xfId="16853"/>
    <cellStyle name="M_pendencia braskem 2 2 2" xfId="16854"/>
    <cellStyle name="M_pendencia braskem 2 3" xfId="16855"/>
    <cellStyle name="M_pendencia braskem 2 3 2" xfId="16856"/>
    <cellStyle name="M_pendencia braskem 2 4" xfId="16857"/>
    <cellStyle name="M_pendencia braskem 2 4 2" xfId="16858"/>
    <cellStyle name="M_pendencia braskem 2 5" xfId="16859"/>
    <cellStyle name="M_pendencia braskem 2 5 2" xfId="16860"/>
    <cellStyle name="M_pendencia braskem 2 6" xfId="16861"/>
    <cellStyle name="M_pendencia braskem 3" xfId="16862"/>
    <cellStyle name="M_pendencia braskem 3 2" xfId="16863"/>
    <cellStyle name="M_pendencia braskem 4" xfId="16864"/>
    <cellStyle name="M_pendencia braskem 5" xfId="16865"/>
    <cellStyle name="M_Petroflex_Valuation 09_novos invest" xfId="16866"/>
    <cellStyle name="M_Petroflex_Valuation 09_novos invest 2" xfId="16867"/>
    <cellStyle name="M_Petroflex_Valuation 09_novos invest 2 2" xfId="16868"/>
    <cellStyle name="M_Petroflex_Valuation 09_novos invest 2 2 2" xfId="16869"/>
    <cellStyle name="M_Petroflex_Valuation 09_novos invest 2 3" xfId="16870"/>
    <cellStyle name="M_Petroflex_Valuation 09_novos invest 2 3 2" xfId="16871"/>
    <cellStyle name="M_Petroflex_Valuation 09_novos invest 2 4" xfId="16872"/>
    <cellStyle name="M_Petroflex_Valuation 09_novos invest 2 4 2" xfId="16873"/>
    <cellStyle name="M_Petroflex_Valuation 09_novos invest 2 5" xfId="16874"/>
    <cellStyle name="M_Petroflex_Valuation 09_novos invest 2 5 2" xfId="16875"/>
    <cellStyle name="M_Petroflex_Valuation 09_novos invest 2 6" xfId="16876"/>
    <cellStyle name="M_Petroflex_Valuation 09_novos invest 3" xfId="16877"/>
    <cellStyle name="M_Petroflex_Valuation 09_novos invest 3 2" xfId="16878"/>
    <cellStyle name="M_Petroflex_Valuation 09_novos invest 4" xfId="16879"/>
    <cellStyle name="M_Petroflex_Valuation 09_novos invest 5" xfId="16880"/>
    <cellStyle name="M_Petroflex_Valuation 09_novos invest_@Planilha Modelo_PA_Investimentos CIST3" xfId="16881"/>
    <cellStyle name="M_Petroflex_Valuation 09_novos invest_@Planilha Modelo_PA_Investimentos CIST3 2" xfId="16882"/>
    <cellStyle name="M_Petroflex_Valuation 09_novos invest_Consolidado Angola_Mineração_Com_2007" xfId="16883"/>
    <cellStyle name="M_Petroflex_Valuation 09_novos invest_Consolidado Angola_Mineração_Com_2007 2" xfId="16884"/>
    <cellStyle name="M_Petroflex_Valuation 09_novos invest_Consolidado Angola_Mineração_Com_2007 2 2" xfId="16885"/>
    <cellStyle name="M_Petroflex_Valuation 09_novos invest_Consolidado Angola_Mineração_Com_2007 2 2 2" xfId="16886"/>
    <cellStyle name="M_Petroflex_Valuation 09_novos invest_Consolidado Angola_Mineração_Com_2007 2 3" xfId="16887"/>
    <cellStyle name="M_Petroflex_Valuation 09_novos invest_Consolidado Angola_Mineração_Com_2007 2 3 2" xfId="16888"/>
    <cellStyle name="M_Petroflex_Valuation 09_novos invest_Consolidado Angola_Mineração_Com_2007 2 4" xfId="16889"/>
    <cellStyle name="M_Petroflex_Valuation 09_novos invest_Consolidado Angola_Mineração_Com_2007 2 4 2" xfId="16890"/>
    <cellStyle name="M_Petroflex_Valuation 09_novos invest_Consolidado Angola_Mineração_Com_2007 2 5" xfId="16891"/>
    <cellStyle name="M_Petroflex_Valuation 09_novos invest_Consolidado Angola_Mineração_Com_2007 2 5 2" xfId="16892"/>
    <cellStyle name="M_Petroflex_Valuation 09_novos invest_Consolidado Angola_Mineração_Com_2007 2 6" xfId="16893"/>
    <cellStyle name="M_Petroflex_Valuation 09_novos invest_Consolidado Angola_Mineração_Com_2007 3" xfId="16894"/>
    <cellStyle name="M_Petroflex_Valuation 09_novos invest_Consolidado Angola_Mineração_Com_2007 3 2" xfId="16895"/>
    <cellStyle name="M_Petroflex_Valuation 09_novos invest_Consolidado Angola_Mineração_Com_2007 4" xfId="16896"/>
    <cellStyle name="M_Petroflex_Valuation 09_novos invest_Consolidado Angola_Mineração_Com_2007 5" xfId="16897"/>
    <cellStyle name="M_Petroflex_Valuation 09_novos invest_Consolidado Angola_Mineração_Com_2007_@Planilha Modelo_PA_Investimentos CIST3" xfId="16898"/>
    <cellStyle name="M_Petroflex_Valuation 09_novos invest_Consolidado Angola_Mineração_Com_2007_@Planilha Modelo_PA_Investimentos CIST3 2" xfId="16899"/>
    <cellStyle name="M_Petroflex_Valuation 09_novos invest_Consolidado Angola_Mineração_Com_2007_Copia de Tend 2009 Investidas (2)" xfId="16900"/>
    <cellStyle name="M_Petroflex_Valuation 09_novos invest_Consolidado Angola_Mineração_Com_2007_Copia de Tend 2009 Investidas (2) 2" xfId="16901"/>
    <cellStyle name="M_Petroflex_Valuation 09_novos invest_Consolidado Angola_Mineração_Com_2007_Modelo Financiero IIRSA Sur T2 Febrero 2009 Final.v2" xfId="16902"/>
    <cellStyle name="M_Petroflex_Valuation 09_novos invest_Consolidado Angola_Mineração_Com_2007_Modelo Financiero IIRSA Sur T2 Febrero 2009 Final.v2 2" xfId="16903"/>
    <cellStyle name="M_Petroflex_Valuation 09_novos invest_Consolidado Angola_Mineração_Com_2007_Modelo Financiero IIRSA Sur T3 Final.v3" xfId="16904"/>
    <cellStyle name="M_Petroflex_Valuation 09_novos invest_Consolidado Angola_Mineração_Com_2007_Modelo Financiero IIRSA Sur T3 Final.v3 2" xfId="16905"/>
    <cellStyle name="M_Petroflex_Valuation 09_novos invest_Consolidado Angola_Mineração_Com_2007_Modelo Financiero IIRSA Sur T3 Final.v4" xfId="16906"/>
    <cellStyle name="M_Petroflex_Valuation 09_novos invest_Consolidado Angola_Mineração_Com_2007_Modelo Financiero IIRSA Sur T3 Final.v4 2" xfId="16907"/>
    <cellStyle name="M_Petroflex_Valuation 09_novos invest_Consolidado Angola_Mineração_SDM" xfId="16908"/>
    <cellStyle name="M_Petroflex_Valuation 09_novos invest_Consolidado Angola_Mineração_SDM 2" xfId="16909"/>
    <cellStyle name="M_Petroflex_Valuation 09_novos invest_Consolidado Angola_Mineração_SDM 2 2" xfId="16910"/>
    <cellStyle name="M_Petroflex_Valuation 09_novos invest_Consolidado Angola_Mineração_SDM 2 2 2" xfId="16911"/>
    <cellStyle name="M_Petroflex_Valuation 09_novos invest_Consolidado Angola_Mineração_SDM 2 3" xfId="16912"/>
    <cellStyle name="M_Petroflex_Valuation 09_novos invest_Consolidado Angola_Mineração_SDM 2 3 2" xfId="16913"/>
    <cellStyle name="M_Petroflex_Valuation 09_novos invest_Consolidado Angola_Mineração_SDM 2 4" xfId="16914"/>
    <cellStyle name="M_Petroflex_Valuation 09_novos invest_Consolidado Angola_Mineração_SDM 2 4 2" xfId="16915"/>
    <cellStyle name="M_Petroflex_Valuation 09_novos invest_Consolidado Angola_Mineração_SDM 2 5" xfId="16916"/>
    <cellStyle name="M_Petroflex_Valuation 09_novos invest_Consolidado Angola_Mineração_SDM 2 5 2" xfId="16917"/>
    <cellStyle name="M_Petroflex_Valuation 09_novos invest_Consolidado Angola_Mineração_SDM 2 6" xfId="16918"/>
    <cellStyle name="M_Petroflex_Valuation 09_novos invest_Consolidado Angola_Mineração_SDM 3" xfId="16919"/>
    <cellStyle name="M_Petroflex_Valuation 09_novos invest_Consolidado Angola_Mineração_SDM 3 2" xfId="16920"/>
    <cellStyle name="M_Petroflex_Valuation 09_novos invest_Consolidado Angola_Mineração_SDM 4" xfId="16921"/>
    <cellStyle name="M_Petroflex_Valuation 09_novos invest_Consolidado Angola_Mineração_SDM 5" xfId="16922"/>
    <cellStyle name="M_Petroflex_Valuation 09_novos invest_Consolidado Angola_Mineração_SDM_@Planilha Modelo_PA_Investimentos CIST3" xfId="16923"/>
    <cellStyle name="M_Petroflex_Valuation 09_novos invest_Consolidado Angola_Mineração_SDM_@Planilha Modelo_PA_Investimentos CIST3 2" xfId="16924"/>
    <cellStyle name="M_Petroflex_Valuation 09_novos invest_Consolidado Angola_Mineração_SDM_Copia de Tend 2009 Investidas (2)" xfId="16925"/>
    <cellStyle name="M_Petroflex_Valuation 09_novos invest_Consolidado Angola_Mineração_SDM_Copia de Tend 2009 Investidas (2) 2" xfId="16926"/>
    <cellStyle name="M_Petroflex_Valuation 09_novos invest_Consolidado Angola_Mineração_SDM_Modelo Financiero IIRSA Sur T2 Febrero 2009 Final.v2" xfId="16927"/>
    <cellStyle name="M_Petroflex_Valuation 09_novos invest_Consolidado Angola_Mineração_SDM_Modelo Financiero IIRSA Sur T2 Febrero 2009 Final.v2 2" xfId="16928"/>
    <cellStyle name="M_Petroflex_Valuation 09_novos invest_Consolidado Angola_Mineração_SDM_Modelo Financiero IIRSA Sur T3 Final.v3" xfId="16929"/>
    <cellStyle name="M_Petroflex_Valuation 09_novos invest_Consolidado Angola_Mineração_SDM_Modelo Financiero IIRSA Sur T3 Final.v3 2" xfId="16930"/>
    <cellStyle name="M_Petroflex_Valuation 09_novos invest_Consolidado Angola_Mineração_SDM_Modelo Financiero IIRSA Sur T3 Final.v4" xfId="16931"/>
    <cellStyle name="M_Petroflex_Valuation 09_novos invest_Consolidado Angola_Mineração_SDM_Modelo Financiero IIRSA Sur T3 Final.v4 2" xfId="16932"/>
    <cellStyle name="M_Petroflex_Valuation 09_novos invest_Consolidado Angola_Outros" xfId="16933"/>
    <cellStyle name="M_Petroflex_Valuation 09_novos invest_Consolidado Angola_Outros 2" xfId="16934"/>
    <cellStyle name="M_Petroflex_Valuation 09_novos invest_Consolidado Angola_Outros 2 2" xfId="16935"/>
    <cellStyle name="M_Petroflex_Valuation 09_novos invest_Consolidado Angola_Outros 2 2 2" xfId="16936"/>
    <cellStyle name="M_Petroflex_Valuation 09_novos invest_Consolidado Angola_Outros 2 3" xfId="16937"/>
    <cellStyle name="M_Petroflex_Valuation 09_novos invest_Consolidado Angola_Outros 2 3 2" xfId="16938"/>
    <cellStyle name="M_Petroflex_Valuation 09_novos invest_Consolidado Angola_Outros 2 4" xfId="16939"/>
    <cellStyle name="M_Petroflex_Valuation 09_novos invest_Consolidado Angola_Outros 2 4 2" xfId="16940"/>
    <cellStyle name="M_Petroflex_Valuation 09_novos invest_Consolidado Angola_Outros 2 5" xfId="16941"/>
    <cellStyle name="M_Petroflex_Valuation 09_novos invest_Consolidado Angola_Outros 2 5 2" xfId="16942"/>
    <cellStyle name="M_Petroflex_Valuation 09_novos invest_Consolidado Angola_Outros 2 6" xfId="16943"/>
    <cellStyle name="M_Petroflex_Valuation 09_novos invest_Consolidado Angola_Outros 3" xfId="16944"/>
    <cellStyle name="M_Petroflex_Valuation 09_novos invest_Consolidado Angola_Outros 3 2" xfId="16945"/>
    <cellStyle name="M_Petroflex_Valuation 09_novos invest_Consolidado Angola_Outros 4" xfId="16946"/>
    <cellStyle name="M_Petroflex_Valuation 09_novos invest_Consolidado Angola_Outros 5" xfId="16947"/>
    <cellStyle name="M_Petroflex_Valuation 09_novos invest_Consolidado Angola_Outros_@Planilha Modelo_PA_Investimentos CIST3" xfId="16948"/>
    <cellStyle name="M_Petroflex_Valuation 09_novos invest_Consolidado Angola_Outros_@Planilha Modelo_PA_Investimentos CIST3 2" xfId="16949"/>
    <cellStyle name="M_Petroflex_Valuation 09_novos invest_Consolidado Angola_Outros_com_2007" xfId="16950"/>
    <cellStyle name="M_Petroflex_Valuation 09_novos invest_Consolidado Angola_Outros_com_2007 2" xfId="16951"/>
    <cellStyle name="M_Petroflex_Valuation 09_novos invest_Consolidado Angola_Outros_com_2007 2 2" xfId="16952"/>
    <cellStyle name="M_Petroflex_Valuation 09_novos invest_Consolidado Angola_Outros_com_2007 2 2 2" xfId="16953"/>
    <cellStyle name="M_Petroflex_Valuation 09_novos invest_Consolidado Angola_Outros_com_2007 2 3" xfId="16954"/>
    <cellStyle name="M_Petroflex_Valuation 09_novos invest_Consolidado Angola_Outros_com_2007 2 3 2" xfId="16955"/>
    <cellStyle name="M_Petroflex_Valuation 09_novos invest_Consolidado Angola_Outros_com_2007 2 4" xfId="16956"/>
    <cellStyle name="M_Petroflex_Valuation 09_novos invest_Consolidado Angola_Outros_com_2007 2 4 2" xfId="16957"/>
    <cellStyle name="M_Petroflex_Valuation 09_novos invest_Consolidado Angola_Outros_com_2007 2 5" xfId="16958"/>
    <cellStyle name="M_Petroflex_Valuation 09_novos invest_Consolidado Angola_Outros_com_2007 2 5 2" xfId="16959"/>
    <cellStyle name="M_Petroflex_Valuation 09_novos invest_Consolidado Angola_Outros_com_2007 2 6" xfId="16960"/>
    <cellStyle name="M_Petroflex_Valuation 09_novos invest_Consolidado Angola_Outros_com_2007 3" xfId="16961"/>
    <cellStyle name="M_Petroflex_Valuation 09_novos invest_Consolidado Angola_Outros_com_2007 3 2" xfId="16962"/>
    <cellStyle name="M_Petroflex_Valuation 09_novos invest_Consolidado Angola_Outros_com_2007 4" xfId="16963"/>
    <cellStyle name="M_Petroflex_Valuation 09_novos invest_Consolidado Angola_Outros_com_2007 5" xfId="16964"/>
    <cellStyle name="M_Petroflex_Valuation 09_novos invest_Consolidado Angola_Outros_com_2007_@Planilha Modelo_PA_Investimentos CIST3" xfId="16965"/>
    <cellStyle name="M_Petroflex_Valuation 09_novos invest_Consolidado Angola_Outros_com_2007_@Planilha Modelo_PA_Investimentos CIST3 2" xfId="16966"/>
    <cellStyle name="M_Petroflex_Valuation 09_novos invest_Consolidado Angola_Outros_com_2007_Copia de Tend 2009 Investidas (2)" xfId="16967"/>
    <cellStyle name="M_Petroflex_Valuation 09_novos invest_Consolidado Angola_Outros_com_2007_Copia de Tend 2009 Investidas (2) 2" xfId="16968"/>
    <cellStyle name="M_Petroflex_Valuation 09_novos invest_Consolidado Angola_Outros_com_2007_Modelo Financiero IIRSA Sur T2 Febrero 2009 Final.v2" xfId="16969"/>
    <cellStyle name="M_Petroflex_Valuation 09_novos invest_Consolidado Angola_Outros_com_2007_Modelo Financiero IIRSA Sur T2 Febrero 2009 Final.v2 2" xfId="16970"/>
    <cellStyle name="M_Petroflex_Valuation 09_novos invest_Consolidado Angola_Outros_com_2007_Modelo Financiero IIRSA Sur T3 Final.v3" xfId="16971"/>
    <cellStyle name="M_Petroflex_Valuation 09_novos invest_Consolidado Angola_Outros_com_2007_Modelo Financiero IIRSA Sur T3 Final.v3 2" xfId="16972"/>
    <cellStyle name="M_Petroflex_Valuation 09_novos invest_Consolidado Angola_Outros_com_2007_Modelo Financiero IIRSA Sur T3 Final.v4" xfId="16973"/>
    <cellStyle name="M_Petroflex_Valuation 09_novos invest_Consolidado Angola_Outros_com_2007_Modelo Financiero IIRSA Sur T3 Final.v4 2" xfId="16974"/>
    <cellStyle name="M_Petroflex_Valuation 09_novos invest_Consolidado Angola_Outros_Copia de Tend 2009 Investidas (2)" xfId="16975"/>
    <cellStyle name="M_Petroflex_Valuation 09_novos invest_Consolidado Angola_Outros_Copia de Tend 2009 Investidas (2) 2" xfId="16976"/>
    <cellStyle name="M_Petroflex_Valuation 09_novos invest_Consolidado Angola_Outros_Modelo Financiero IIRSA Sur T2 Febrero 2009 Final.v2" xfId="16977"/>
    <cellStyle name="M_Petroflex_Valuation 09_novos invest_Consolidado Angola_Outros_Modelo Financiero IIRSA Sur T2 Febrero 2009 Final.v2 2" xfId="16978"/>
    <cellStyle name="M_Petroflex_Valuation 09_novos invest_Consolidado Angola_Outros_Modelo Financiero IIRSA Sur T3 Final.v3" xfId="16979"/>
    <cellStyle name="M_Petroflex_Valuation 09_novos invest_Consolidado Angola_Outros_Modelo Financiero IIRSA Sur T3 Final.v3 2" xfId="16980"/>
    <cellStyle name="M_Petroflex_Valuation 09_novos invest_Consolidado Angola_Outros_Modelo Financiero IIRSA Sur T3 Final.v4" xfId="16981"/>
    <cellStyle name="M_Petroflex_Valuation 09_novos invest_Consolidado Angola_Outros_Modelo Financiero IIRSA Sur T3 Final.v4 2" xfId="16982"/>
    <cellStyle name="M_Petroflex_Valuation 09_novos invest_Copia de Tend 2009 Investidas (2)" xfId="16983"/>
    <cellStyle name="M_Petroflex_Valuation 09_novos invest_Copia de Tend 2009 Investidas (2) 2" xfId="16984"/>
    <cellStyle name="M_Petroflex_Valuation 09_novos invest_Mascara Relatorio 2008 - Cópia" xfId="16985"/>
    <cellStyle name="M_Petroflex_Valuation 09_novos invest_Mascara Relatorio 2008 - Cópia 2" xfId="16986"/>
    <cellStyle name="M_Petroflex_Valuation 09_novos invest_Mascara Relatorio 2008 - Cópia 2 2" xfId="16987"/>
    <cellStyle name="M_Petroflex_Valuation 09_novos invest_Mascara Relatorio 2008 - Cópia 3" xfId="16988"/>
    <cellStyle name="M_Petroflex_Valuation 09_novos invest_Mascara Relatorio 2008 - Cópia 3 2" xfId="16989"/>
    <cellStyle name="M_Petroflex_Valuation 09_novos invest_Mascara Relatorio 2008 - Cópia 4" xfId="16990"/>
    <cellStyle name="M_Petroflex_Valuation 09_novos invest_Mascara Relatorio 2008 - Cópia 4 2" xfId="16991"/>
    <cellStyle name="M_Petroflex_Valuation 09_novos invest_Mascara Relatorio 2008 - Cópia 5" xfId="16992"/>
    <cellStyle name="M_Petroflex_Valuation 09_novos invest_Modelo Financiero IIRSA Sur T2 Febrero 2009 Final.v2" xfId="16993"/>
    <cellStyle name="M_Petroflex_Valuation 09_novos invest_Modelo Financiero IIRSA Sur T2 Febrero 2009 Final.v2 2" xfId="16994"/>
    <cellStyle name="M_Petroflex_Valuation 09_novos invest_Modelo Financiero IIRSA Sur T3 Final.v3" xfId="16995"/>
    <cellStyle name="M_Petroflex_Valuation 09_novos invest_Modelo Financiero IIRSA Sur T3 Final.v3 2" xfId="16996"/>
    <cellStyle name="M_Petroflex_Valuation 09_novos invest_Modelo Financiero IIRSA Sur T3 Final.v4" xfId="16997"/>
    <cellStyle name="M_Petroflex_Valuation 09_novos invest_Modelo Financiero IIRSA Sur T3 Final.v4 2" xfId="16998"/>
    <cellStyle name="M_Polibrasil_LP" xfId="16999"/>
    <cellStyle name="M_Polibrasil_LP 2" xfId="17000"/>
    <cellStyle name="M_Polibrasil_LP 2 2" xfId="17001"/>
    <cellStyle name="M_Polibrasil_LP 2 2 2" xfId="17002"/>
    <cellStyle name="M_Polibrasil_LP 2 3" xfId="17003"/>
    <cellStyle name="M_Polibrasil_LP 2 3 2" xfId="17004"/>
    <cellStyle name="M_Polibrasil_LP 2 4" xfId="17005"/>
    <cellStyle name="M_Polibrasil_LP 2 4 2" xfId="17006"/>
    <cellStyle name="M_Polibrasil_LP 2 5" xfId="17007"/>
    <cellStyle name="M_Polibrasil_LP 2 5 2" xfId="17008"/>
    <cellStyle name="M_Polibrasil_LP 2 6" xfId="17009"/>
    <cellStyle name="M_Polibrasil_LP 3" xfId="17010"/>
    <cellStyle name="M_Polibrasil_LP 3 2" xfId="17011"/>
    <cellStyle name="M_Polibrasil_LP 4" xfId="17012"/>
    <cellStyle name="M_Polibrasil_LP 5" xfId="17013"/>
    <cellStyle name="M_Polibrasil_LP_@Planilha Modelo_PA_Investimentos CIST3" xfId="17014"/>
    <cellStyle name="M_Polibrasil_LP_@Planilha Modelo_PA_Investimentos CIST3 2" xfId="17015"/>
    <cellStyle name="M_Polibrasil_LP_Consolidado Angola_Mineração_Com_2007" xfId="17016"/>
    <cellStyle name="M_Polibrasil_LP_Consolidado Angola_Mineração_Com_2007 2" xfId="17017"/>
    <cellStyle name="M_Polibrasil_LP_Consolidado Angola_Mineração_Com_2007 2 2" xfId="17018"/>
    <cellStyle name="M_Polibrasil_LP_Consolidado Angola_Mineração_Com_2007 2 2 2" xfId="17019"/>
    <cellStyle name="M_Polibrasil_LP_Consolidado Angola_Mineração_Com_2007 2 3" xfId="17020"/>
    <cellStyle name="M_Polibrasil_LP_Consolidado Angola_Mineração_Com_2007 2 3 2" xfId="17021"/>
    <cellStyle name="M_Polibrasil_LP_Consolidado Angola_Mineração_Com_2007 2 4" xfId="17022"/>
    <cellStyle name="M_Polibrasil_LP_Consolidado Angola_Mineração_Com_2007 2 4 2" xfId="17023"/>
    <cellStyle name="M_Polibrasil_LP_Consolidado Angola_Mineração_Com_2007 2 5" xfId="17024"/>
    <cellStyle name="M_Polibrasil_LP_Consolidado Angola_Mineração_Com_2007 2 5 2" xfId="17025"/>
    <cellStyle name="M_Polibrasil_LP_Consolidado Angola_Mineração_Com_2007 2 6" xfId="17026"/>
    <cellStyle name="M_Polibrasil_LP_Consolidado Angola_Mineração_Com_2007 3" xfId="17027"/>
    <cellStyle name="M_Polibrasil_LP_Consolidado Angola_Mineração_Com_2007 3 2" xfId="17028"/>
    <cellStyle name="M_Polibrasil_LP_Consolidado Angola_Mineração_Com_2007 4" xfId="17029"/>
    <cellStyle name="M_Polibrasil_LP_Consolidado Angola_Mineração_Com_2007 5" xfId="17030"/>
    <cellStyle name="M_Polibrasil_LP_Consolidado Angola_Mineração_Com_2007_@Planilha Modelo_PA_Investimentos CIST3" xfId="17031"/>
    <cellStyle name="M_Polibrasil_LP_Consolidado Angola_Mineração_Com_2007_@Planilha Modelo_PA_Investimentos CIST3 2" xfId="17032"/>
    <cellStyle name="M_Polibrasil_LP_Consolidado Angola_Mineração_Com_2007_Copia de Tend 2009 Investidas (2)" xfId="17033"/>
    <cellStyle name="M_Polibrasil_LP_Consolidado Angola_Mineração_Com_2007_Copia de Tend 2009 Investidas (2) 2" xfId="17034"/>
    <cellStyle name="M_Polibrasil_LP_Consolidado Angola_Mineração_Com_2007_Modelo Financiero IIRSA Sur T2 Febrero 2009 Final.v2" xfId="17035"/>
    <cellStyle name="M_Polibrasil_LP_Consolidado Angola_Mineração_Com_2007_Modelo Financiero IIRSA Sur T2 Febrero 2009 Final.v2 2" xfId="17036"/>
    <cellStyle name="M_Polibrasil_LP_Consolidado Angola_Mineração_Com_2007_Modelo Financiero IIRSA Sur T3 Final.v3" xfId="17037"/>
    <cellStyle name="M_Polibrasil_LP_Consolidado Angola_Mineração_Com_2007_Modelo Financiero IIRSA Sur T3 Final.v3 2" xfId="17038"/>
    <cellStyle name="M_Polibrasil_LP_Consolidado Angola_Mineração_Com_2007_Modelo Financiero IIRSA Sur T3 Final.v4" xfId="17039"/>
    <cellStyle name="M_Polibrasil_LP_Consolidado Angola_Mineração_Com_2007_Modelo Financiero IIRSA Sur T3 Final.v4 2" xfId="17040"/>
    <cellStyle name="M_Polibrasil_LP_Consolidado Angola_Mineração_SDM" xfId="17041"/>
    <cellStyle name="M_Polibrasil_LP_Consolidado Angola_Mineração_SDM 2" xfId="17042"/>
    <cellStyle name="M_Polibrasil_LP_Consolidado Angola_Mineração_SDM 2 2" xfId="17043"/>
    <cellStyle name="M_Polibrasil_LP_Consolidado Angola_Mineração_SDM 2 2 2" xfId="17044"/>
    <cellStyle name="M_Polibrasil_LP_Consolidado Angola_Mineração_SDM 2 3" xfId="17045"/>
    <cellStyle name="M_Polibrasil_LP_Consolidado Angola_Mineração_SDM 2 3 2" xfId="17046"/>
    <cellStyle name="M_Polibrasil_LP_Consolidado Angola_Mineração_SDM 2 4" xfId="17047"/>
    <cellStyle name="M_Polibrasil_LP_Consolidado Angola_Mineração_SDM 2 4 2" xfId="17048"/>
    <cellStyle name="M_Polibrasil_LP_Consolidado Angola_Mineração_SDM 2 5" xfId="17049"/>
    <cellStyle name="M_Polibrasil_LP_Consolidado Angola_Mineração_SDM 2 5 2" xfId="17050"/>
    <cellStyle name="M_Polibrasil_LP_Consolidado Angola_Mineração_SDM 2 6" xfId="17051"/>
    <cellStyle name="M_Polibrasil_LP_Consolidado Angola_Mineração_SDM 3" xfId="17052"/>
    <cellStyle name="M_Polibrasil_LP_Consolidado Angola_Mineração_SDM 3 2" xfId="17053"/>
    <cellStyle name="M_Polibrasil_LP_Consolidado Angola_Mineração_SDM 4" xfId="17054"/>
    <cellStyle name="M_Polibrasil_LP_Consolidado Angola_Mineração_SDM 5" xfId="17055"/>
    <cellStyle name="M_Polibrasil_LP_Consolidado Angola_Mineração_SDM_@Planilha Modelo_PA_Investimentos CIST3" xfId="17056"/>
    <cellStyle name="M_Polibrasil_LP_Consolidado Angola_Mineração_SDM_@Planilha Modelo_PA_Investimentos CIST3 2" xfId="17057"/>
    <cellStyle name="M_Polibrasil_LP_Consolidado Angola_Mineração_SDM_Copia de Tend 2009 Investidas (2)" xfId="17058"/>
    <cellStyle name="M_Polibrasil_LP_Consolidado Angola_Mineração_SDM_Copia de Tend 2009 Investidas (2) 2" xfId="17059"/>
    <cellStyle name="M_Polibrasil_LP_Consolidado Angola_Mineração_SDM_Modelo Financiero IIRSA Sur T2 Febrero 2009 Final.v2" xfId="17060"/>
    <cellStyle name="M_Polibrasil_LP_Consolidado Angola_Mineração_SDM_Modelo Financiero IIRSA Sur T2 Febrero 2009 Final.v2 2" xfId="17061"/>
    <cellStyle name="M_Polibrasil_LP_Consolidado Angola_Mineração_SDM_Modelo Financiero IIRSA Sur T3 Final.v3" xfId="17062"/>
    <cellStyle name="M_Polibrasil_LP_Consolidado Angola_Mineração_SDM_Modelo Financiero IIRSA Sur T3 Final.v3 2" xfId="17063"/>
    <cellStyle name="M_Polibrasil_LP_Consolidado Angola_Mineração_SDM_Modelo Financiero IIRSA Sur T3 Final.v4" xfId="17064"/>
    <cellStyle name="M_Polibrasil_LP_Consolidado Angola_Mineração_SDM_Modelo Financiero IIRSA Sur T3 Final.v4 2" xfId="17065"/>
    <cellStyle name="M_Polibrasil_LP_Consolidado Angola_Outros" xfId="17066"/>
    <cellStyle name="M_Polibrasil_LP_Consolidado Angola_Outros 2" xfId="17067"/>
    <cellStyle name="M_Polibrasil_LP_Consolidado Angola_Outros 2 2" xfId="17068"/>
    <cellStyle name="M_Polibrasil_LP_Consolidado Angola_Outros 2 2 2" xfId="17069"/>
    <cellStyle name="M_Polibrasil_LP_Consolidado Angola_Outros 2 3" xfId="17070"/>
    <cellStyle name="M_Polibrasil_LP_Consolidado Angola_Outros 2 3 2" xfId="17071"/>
    <cellStyle name="M_Polibrasil_LP_Consolidado Angola_Outros 2 4" xfId="17072"/>
    <cellStyle name="M_Polibrasil_LP_Consolidado Angola_Outros 2 4 2" xfId="17073"/>
    <cellStyle name="M_Polibrasil_LP_Consolidado Angola_Outros 2 5" xfId="17074"/>
    <cellStyle name="M_Polibrasil_LP_Consolidado Angola_Outros 2 5 2" xfId="17075"/>
    <cellStyle name="M_Polibrasil_LP_Consolidado Angola_Outros 2 6" xfId="17076"/>
    <cellStyle name="M_Polibrasil_LP_Consolidado Angola_Outros 3" xfId="17077"/>
    <cellStyle name="M_Polibrasil_LP_Consolidado Angola_Outros 3 2" xfId="17078"/>
    <cellStyle name="M_Polibrasil_LP_Consolidado Angola_Outros 4" xfId="17079"/>
    <cellStyle name="M_Polibrasil_LP_Consolidado Angola_Outros 5" xfId="17080"/>
    <cellStyle name="M_Polibrasil_LP_Consolidado Angola_Outros_@Planilha Modelo_PA_Investimentos CIST3" xfId="17081"/>
    <cellStyle name="M_Polibrasil_LP_Consolidado Angola_Outros_@Planilha Modelo_PA_Investimentos CIST3 2" xfId="17082"/>
    <cellStyle name="M_Polibrasil_LP_Consolidado Angola_Outros_com_2007" xfId="17083"/>
    <cellStyle name="M_Polibrasil_LP_Consolidado Angola_Outros_com_2007 2" xfId="17084"/>
    <cellStyle name="M_Polibrasil_LP_Consolidado Angola_Outros_com_2007 2 2" xfId="17085"/>
    <cellStyle name="M_Polibrasil_LP_Consolidado Angola_Outros_com_2007 2 2 2" xfId="17086"/>
    <cellStyle name="M_Polibrasil_LP_Consolidado Angola_Outros_com_2007 2 3" xfId="17087"/>
    <cellStyle name="M_Polibrasil_LP_Consolidado Angola_Outros_com_2007 2 3 2" xfId="17088"/>
    <cellStyle name="M_Polibrasil_LP_Consolidado Angola_Outros_com_2007 2 4" xfId="17089"/>
    <cellStyle name="M_Polibrasil_LP_Consolidado Angola_Outros_com_2007 2 4 2" xfId="17090"/>
    <cellStyle name="M_Polibrasil_LP_Consolidado Angola_Outros_com_2007 2 5" xfId="17091"/>
    <cellStyle name="M_Polibrasil_LP_Consolidado Angola_Outros_com_2007 2 5 2" xfId="17092"/>
    <cellStyle name="M_Polibrasil_LP_Consolidado Angola_Outros_com_2007 2 6" xfId="17093"/>
    <cellStyle name="M_Polibrasil_LP_Consolidado Angola_Outros_com_2007 3" xfId="17094"/>
    <cellStyle name="M_Polibrasil_LP_Consolidado Angola_Outros_com_2007 3 2" xfId="17095"/>
    <cellStyle name="M_Polibrasil_LP_Consolidado Angola_Outros_com_2007 4" xfId="17096"/>
    <cellStyle name="M_Polibrasil_LP_Consolidado Angola_Outros_com_2007 5" xfId="17097"/>
    <cellStyle name="M_Polibrasil_LP_Consolidado Angola_Outros_com_2007_@Planilha Modelo_PA_Investimentos CIST3" xfId="17098"/>
    <cellStyle name="M_Polibrasil_LP_Consolidado Angola_Outros_com_2007_@Planilha Modelo_PA_Investimentos CIST3 2" xfId="17099"/>
    <cellStyle name="M_Polibrasil_LP_Consolidado Angola_Outros_com_2007_Copia de Tend 2009 Investidas (2)" xfId="17100"/>
    <cellStyle name="M_Polibrasil_LP_Consolidado Angola_Outros_com_2007_Copia de Tend 2009 Investidas (2) 2" xfId="17101"/>
    <cellStyle name="M_Polibrasil_LP_Consolidado Angola_Outros_com_2007_Modelo Financiero IIRSA Sur T2 Febrero 2009 Final.v2" xfId="17102"/>
    <cellStyle name="M_Polibrasil_LP_Consolidado Angola_Outros_com_2007_Modelo Financiero IIRSA Sur T2 Febrero 2009 Final.v2 2" xfId="17103"/>
    <cellStyle name="M_Polibrasil_LP_Consolidado Angola_Outros_com_2007_Modelo Financiero IIRSA Sur T3 Final.v3" xfId="17104"/>
    <cellStyle name="M_Polibrasil_LP_Consolidado Angola_Outros_com_2007_Modelo Financiero IIRSA Sur T3 Final.v3 2" xfId="17105"/>
    <cellStyle name="M_Polibrasil_LP_Consolidado Angola_Outros_com_2007_Modelo Financiero IIRSA Sur T3 Final.v4" xfId="17106"/>
    <cellStyle name="M_Polibrasil_LP_Consolidado Angola_Outros_com_2007_Modelo Financiero IIRSA Sur T3 Final.v4 2" xfId="17107"/>
    <cellStyle name="M_Polibrasil_LP_Consolidado Angola_Outros_Copia de Tend 2009 Investidas (2)" xfId="17108"/>
    <cellStyle name="M_Polibrasil_LP_Consolidado Angola_Outros_Copia de Tend 2009 Investidas (2) 2" xfId="17109"/>
    <cellStyle name="M_Polibrasil_LP_Consolidado Angola_Outros_Modelo Financiero IIRSA Sur T2 Febrero 2009 Final.v2" xfId="17110"/>
    <cellStyle name="M_Polibrasil_LP_Consolidado Angola_Outros_Modelo Financiero IIRSA Sur T2 Febrero 2009 Final.v2 2" xfId="17111"/>
    <cellStyle name="M_Polibrasil_LP_Consolidado Angola_Outros_Modelo Financiero IIRSA Sur T3 Final.v3" xfId="17112"/>
    <cellStyle name="M_Polibrasil_LP_Consolidado Angola_Outros_Modelo Financiero IIRSA Sur T3 Final.v3 2" xfId="17113"/>
    <cellStyle name="M_Polibrasil_LP_Consolidado Angola_Outros_Modelo Financiero IIRSA Sur T3 Final.v4" xfId="17114"/>
    <cellStyle name="M_Polibrasil_LP_Consolidado Angola_Outros_Modelo Financiero IIRSA Sur T3 Final.v4 2" xfId="17115"/>
    <cellStyle name="M_Polibrasil_LP_Copia de Tend 2009 Investidas (2)" xfId="17116"/>
    <cellStyle name="M_Polibrasil_LP_Copia de Tend 2009 Investidas (2) 2" xfId="17117"/>
    <cellStyle name="M_Polibrasil_LP_Mascara Relatorio 2008 - Cópia" xfId="17118"/>
    <cellStyle name="M_Polibrasil_LP_Mascara Relatorio 2008 - Cópia 2" xfId="17119"/>
    <cellStyle name="M_Polibrasil_LP_Mascara Relatorio 2008 - Cópia 2 2" xfId="17120"/>
    <cellStyle name="M_Polibrasil_LP_Mascara Relatorio 2008 - Cópia 3" xfId="17121"/>
    <cellStyle name="M_Polibrasil_LP_Mascara Relatorio 2008 - Cópia 3 2" xfId="17122"/>
    <cellStyle name="M_Polibrasil_LP_Mascara Relatorio 2008 - Cópia 4" xfId="17123"/>
    <cellStyle name="M_Polibrasil_LP_Mascara Relatorio 2008 - Cópia 4 2" xfId="17124"/>
    <cellStyle name="M_Polibrasil_LP_Mascara Relatorio 2008 - Cópia 5" xfId="17125"/>
    <cellStyle name="M_Polibrasil_LP_Modelo Financiero IIRSA Sur T2 Febrero 2009 Final.v2" xfId="17126"/>
    <cellStyle name="M_Polibrasil_LP_Modelo Financiero IIRSA Sur T2 Febrero 2009 Final.v2 2" xfId="17127"/>
    <cellStyle name="M_Polibrasil_LP_Modelo Financiero IIRSA Sur T3 Final.v3" xfId="17128"/>
    <cellStyle name="M_Polibrasil_LP_Modelo Financiero IIRSA Sur T3 Final.v3 2" xfId="17129"/>
    <cellStyle name="M_Polibrasil_LP_Modelo Financiero IIRSA Sur T3 Final.v4" xfId="17130"/>
    <cellStyle name="M_Polibrasil_LP_Modelo Financiero IIRSA Sur T3 Final.v4 2" xfId="17131"/>
    <cellStyle name="M_quadros acessórios" xfId="17132"/>
    <cellStyle name="M_quadros acessórios 2" xfId="17133"/>
    <cellStyle name="M_quadros acessórios 2 2" xfId="17134"/>
    <cellStyle name="M_quadros acessórios 2 2 2" xfId="17135"/>
    <cellStyle name="M_quadros acessórios 2 3" xfId="17136"/>
    <cellStyle name="M_quadros acessórios 2 3 2" xfId="17137"/>
    <cellStyle name="M_quadros acessórios 2 4" xfId="17138"/>
    <cellStyle name="M_quadros acessórios 2 4 2" xfId="17139"/>
    <cellStyle name="M_quadros acessórios 2 5" xfId="17140"/>
    <cellStyle name="M_quadros acessórios 2 5 2" xfId="17141"/>
    <cellStyle name="M_quadros acessórios 2 6" xfId="17142"/>
    <cellStyle name="M_quadros acessórios 3" xfId="17143"/>
    <cellStyle name="M_quadros acessórios 3 2" xfId="17144"/>
    <cellStyle name="M_quadros acessórios 4" xfId="17145"/>
    <cellStyle name="M_quadros acessórios 5" xfId="17146"/>
    <cellStyle name="M_quadros OII Consolidado_ dez07_portugues" xfId="17147"/>
    <cellStyle name="M_quadros OII Consolidado_ dez07_portugues 2" xfId="17148"/>
    <cellStyle name="M_quadros OII Consolidado_ dez07_portugues 2 2" xfId="17149"/>
    <cellStyle name="M_quadros OII Consolidado_ dez07_portugues 3" xfId="17150"/>
    <cellStyle name="M_quadros OII Consolidado_ dez07_portugues 3 2" xfId="17151"/>
    <cellStyle name="M_quadros OII Consolidado_ dez07_portugues 4" xfId="17152"/>
    <cellStyle name="M_quadros OII Consolidado_ dez07_portugues 4 2" xfId="17153"/>
    <cellStyle name="M_quadros OII Consolidado_ dez07_portugues 5" xfId="17154"/>
    <cellStyle name="M_quadros OII Consolidado_ dez07_portugues_ATUAL" xfId="17155"/>
    <cellStyle name="M_quadros OII Consolidado_ dez07_portugues_ATUAL 2" xfId="17156"/>
    <cellStyle name="M_quadros OII Consolidado_ dez07_portugues_ATUAL 2 2" xfId="17157"/>
    <cellStyle name="M_quadros OII Consolidado_ dez07_portugues_ATUAL 3" xfId="17158"/>
    <cellStyle name="M_quadros OII Consolidado_ dez07_portugues_ATUAL 3 2" xfId="17159"/>
    <cellStyle name="M_quadros OII Consolidado_ dez07_portugues_ATUAL 4" xfId="17160"/>
    <cellStyle name="M_quadros OII Consolidado_ dez07_portugues_ATUAL 4 2" xfId="17161"/>
    <cellStyle name="M_quadros OII Consolidado_ dez07_portugues_ATUAL 5" xfId="17162"/>
    <cellStyle name="M_quadros OII Consolidado_ jun07_portugues" xfId="17163"/>
    <cellStyle name="M_quadros OII Consolidado_ jun07_portugues 2" xfId="17164"/>
    <cellStyle name="M_quadros OII Consolidado_ jun07_portugues 2 2" xfId="17165"/>
    <cellStyle name="M_quadros OII Consolidado_ jun07_portugues 2 2 2" xfId="17166"/>
    <cellStyle name="M_quadros OII Consolidado_ jun07_portugues 2 3" xfId="17167"/>
    <cellStyle name="M_quadros OII Consolidado_ jun07_portugues 2 3 2" xfId="17168"/>
    <cellStyle name="M_quadros OII Consolidado_ jun07_portugues 2 4" xfId="17169"/>
    <cellStyle name="M_quadros OII Consolidado_ jun07_portugues 2 4 2" xfId="17170"/>
    <cellStyle name="M_quadros OII Consolidado_ jun07_portugues 2 5" xfId="17171"/>
    <cellStyle name="M_quadros OII Consolidado_ jun07_portugues 2 5 2" xfId="17172"/>
    <cellStyle name="M_quadros OII Consolidado_ jun07_portugues 2 6" xfId="17173"/>
    <cellStyle name="M_quadros OII Consolidado_ jun07_portugues 3" xfId="17174"/>
    <cellStyle name="M_quadros OII Consolidado_ jun07_portugues 3 2" xfId="17175"/>
    <cellStyle name="M_quadros OII Consolidado_ jun07_portugues 4" xfId="17176"/>
    <cellStyle name="M_quadros OII Consolidado_ jun07_portugues 5" xfId="17177"/>
    <cellStyle name="M_Quadros Relat PWC OII Portugues jun07" xfId="17178"/>
    <cellStyle name="M_Quadros Relat PWC OII Portugues jun07 2" xfId="17179"/>
    <cellStyle name="M_Quadros Relat PWC OII Portugues jun07 2 2" xfId="17180"/>
    <cellStyle name="M_Quadros Relat PWC OII Portugues jun07 2 2 2" xfId="17181"/>
    <cellStyle name="M_Quadros Relat PWC OII Portugues jun07 2 3" xfId="17182"/>
    <cellStyle name="M_Quadros Relat PWC OII Portugues jun07 2 3 2" xfId="17183"/>
    <cellStyle name="M_Quadros Relat PWC OII Portugues jun07 2 4" xfId="17184"/>
    <cellStyle name="M_Quadros Relat PWC OII Portugues jun07 2 4 2" xfId="17185"/>
    <cellStyle name="M_Quadros Relat PWC OII Portugues jun07 2 5" xfId="17186"/>
    <cellStyle name="M_Quadros Relat PWC OII Portugues jun07 2 5 2" xfId="17187"/>
    <cellStyle name="M_Quadros Relat PWC OII Portugues jun07 2 6" xfId="17188"/>
    <cellStyle name="M_Quadros Relat PWC OII Portugues jun07 3" xfId="17189"/>
    <cellStyle name="M_Quadros Relat PWC OII Portugues jun07 3 2" xfId="17190"/>
    <cellStyle name="M_Quadros Relat PWC OII Portugues jun07 4" xfId="17191"/>
    <cellStyle name="M_Quadros Relat PWC OII Portugues jun07 5" xfId="17192"/>
    <cellStyle name="M_Quadros Relat PWC OII Portugues jun07-4" xfId="17193"/>
    <cellStyle name="M_Quadros Relat PWC OII Portugues jun07-4 2" xfId="17194"/>
    <cellStyle name="M_Quadros Relat PWC OII Portugues jun07-4 2 2" xfId="17195"/>
    <cellStyle name="M_Quadros Relat PWC OII Portugues jun07-4 3" xfId="17196"/>
    <cellStyle name="M_Quadros Relat PWC OII Portugues jun07-4 3 2" xfId="17197"/>
    <cellStyle name="M_Quadros Relat PWC OII Portugues jun07-4 4" xfId="17198"/>
    <cellStyle name="M_Quadros Relat PWC OII Portugues jun07-4 4 2" xfId="17199"/>
    <cellStyle name="M_Quadros Relat PWC OII Portugues jun07-4 5" xfId="17200"/>
    <cellStyle name="M_Quadros Relat PWC OII Portugues out07-3º versão (Odb)" xfId="17201"/>
    <cellStyle name="M_Quadros Relat PWC OII Portugues out07-3º versão (Odb) 2" xfId="17202"/>
    <cellStyle name="M_Quadros Relat PWC OII Portugues out07-3º versão (Odb) 2 2" xfId="17203"/>
    <cellStyle name="M_Quadros Relat PWC OII Portugues out07-3º versão (Odb) 3" xfId="17204"/>
    <cellStyle name="M_Quadros Relat PWC OII Portugues out07-3º versão (Odb) 3 2" xfId="17205"/>
    <cellStyle name="M_Quadros Relat PWC OII Portugues out07-3º versão (Odb) 4" xfId="17206"/>
    <cellStyle name="M_Quadros Relat PWC OII Portugues out07-3º versão (Odb) 4 2" xfId="17207"/>
    <cellStyle name="M_Quadros Relat PWC OII Portugues out07-3º versão (Odb) 5" xfId="17208"/>
    <cellStyle name="M_WACC IPQ e CPS - Jan 05" xfId="17209"/>
    <cellStyle name="M_WACC IPQ e CPS - Jan 05 2" xfId="17210"/>
    <cellStyle name="M_WACC IPQ e CPS - Jan 05 2 2" xfId="17211"/>
    <cellStyle name="M_WACC IPQ e CPS - Jan 05 2 2 2" xfId="17212"/>
    <cellStyle name="M_WACC IPQ e CPS - Jan 05 2 3" xfId="17213"/>
    <cellStyle name="M_WACC IPQ e CPS - Jan 05 2 3 2" xfId="17214"/>
    <cellStyle name="M_WACC IPQ e CPS - Jan 05 2 4" xfId="17215"/>
    <cellStyle name="M_WACC IPQ e CPS - Jan 05 2 4 2" xfId="17216"/>
    <cellStyle name="M_WACC IPQ e CPS - Jan 05 2 5" xfId="17217"/>
    <cellStyle name="M_WACC IPQ e CPS - Jan 05 2 5 2" xfId="17218"/>
    <cellStyle name="M_WACC IPQ e CPS - Jan 05 2 6" xfId="17219"/>
    <cellStyle name="M_WACC IPQ e CPS - Jan 05 3" xfId="17220"/>
    <cellStyle name="M_WACC IPQ e CPS - Jan 05 3 2" xfId="17221"/>
    <cellStyle name="M_WACC IPQ e CPS - Jan 05 4" xfId="17222"/>
    <cellStyle name="M_WACC IPQ e CPS - Jan 05 5" xfId="17223"/>
    <cellStyle name="M_WACC IPQ e CPS - Jan 05_Consolidado Angola_Mineração_Com_2007" xfId="17224"/>
    <cellStyle name="M_WACC IPQ e CPS - Jan 05_Consolidado Angola_Mineração_Com_2007 2" xfId="17225"/>
    <cellStyle name="M_WACC IPQ e CPS - Jan 05_Consolidado Angola_Mineração_Com_2007 2 2" xfId="17226"/>
    <cellStyle name="M_WACC IPQ e CPS - Jan 05_Consolidado Angola_Mineração_Com_2007 2 2 2" xfId="17227"/>
    <cellStyle name="M_WACC IPQ e CPS - Jan 05_Consolidado Angola_Mineração_Com_2007 2 3" xfId="17228"/>
    <cellStyle name="M_WACC IPQ e CPS - Jan 05_Consolidado Angola_Mineração_Com_2007 2 3 2" xfId="17229"/>
    <cellStyle name="M_WACC IPQ e CPS - Jan 05_Consolidado Angola_Mineração_Com_2007 2 4" xfId="17230"/>
    <cellStyle name="M_WACC IPQ e CPS - Jan 05_Consolidado Angola_Mineração_Com_2007 2 4 2" xfId="17231"/>
    <cellStyle name="M_WACC IPQ e CPS - Jan 05_Consolidado Angola_Mineração_Com_2007 2 5" xfId="17232"/>
    <cellStyle name="M_WACC IPQ e CPS - Jan 05_Consolidado Angola_Mineração_Com_2007 2 5 2" xfId="17233"/>
    <cellStyle name="M_WACC IPQ e CPS - Jan 05_Consolidado Angola_Mineração_Com_2007 2 6" xfId="17234"/>
    <cellStyle name="M_WACC IPQ e CPS - Jan 05_Consolidado Angola_Mineração_Com_2007 3" xfId="17235"/>
    <cellStyle name="M_WACC IPQ e CPS - Jan 05_Consolidado Angola_Mineração_Com_2007 3 2" xfId="17236"/>
    <cellStyle name="M_WACC IPQ e CPS - Jan 05_Consolidado Angola_Mineração_Com_2007 4" xfId="17237"/>
    <cellStyle name="M_WACC IPQ e CPS - Jan 05_Consolidado Angola_Mineração_Com_2007 5" xfId="17238"/>
    <cellStyle name="M_WACC IPQ e CPS - Jan 05_Consolidado Angola_Outros_com_2007" xfId="17239"/>
    <cellStyle name="M_WACC IPQ e CPS - Jan 05_Consolidado Angola_Outros_com_2007 2" xfId="17240"/>
    <cellStyle name="M_WACC IPQ e CPS - Jan 05_Consolidado Angola_Outros_com_2007 2 2" xfId="17241"/>
    <cellStyle name="M_WACC IPQ e CPS - Jan 05_Consolidado Angola_Outros_com_2007 2 2 2" xfId="17242"/>
    <cellStyle name="M_WACC IPQ e CPS - Jan 05_Consolidado Angola_Outros_com_2007 2 3" xfId="17243"/>
    <cellStyle name="M_WACC IPQ e CPS - Jan 05_Consolidado Angola_Outros_com_2007 2 3 2" xfId="17244"/>
    <cellStyle name="M_WACC IPQ e CPS - Jan 05_Consolidado Angola_Outros_com_2007 2 4" xfId="17245"/>
    <cellStyle name="M_WACC IPQ e CPS - Jan 05_Consolidado Angola_Outros_com_2007 2 4 2" xfId="17246"/>
    <cellStyle name="M_WACC IPQ e CPS - Jan 05_Consolidado Angola_Outros_com_2007 2 5" xfId="17247"/>
    <cellStyle name="M_WACC IPQ e CPS - Jan 05_Consolidado Angola_Outros_com_2007 2 5 2" xfId="17248"/>
    <cellStyle name="M_WACC IPQ e CPS - Jan 05_Consolidado Angola_Outros_com_2007 2 6" xfId="17249"/>
    <cellStyle name="M_WACC IPQ e CPS - Jan 05_Consolidado Angola_Outros_com_2007 3" xfId="17250"/>
    <cellStyle name="M_WACC IPQ e CPS - Jan 05_Consolidado Angola_Outros_com_2007 3 2" xfId="17251"/>
    <cellStyle name="M_WACC IPQ e CPS - Jan 05_Consolidado Angola_Outros_com_2007 4" xfId="17252"/>
    <cellStyle name="M_WACC IPQ e CPS - Jan 05_Consolidado Angola_Outros_com_2007 5" xfId="17253"/>
    <cellStyle name="M_WACC IPQ e CPS - Jan 05_Mascara Relatorio 2008 - Cópia" xfId="17254"/>
    <cellStyle name="M_WACC IPQ e CPS - Jan 05_Mascara Relatorio 2008 - Cópia 2" xfId="17255"/>
    <cellStyle name="M_WACC IPQ e CPS - Jan 05_Mascara Relatorio 2008 - Cópia 2 2" xfId="17256"/>
    <cellStyle name="M_WACC IPQ e CPS - Jan 05_Mascara Relatorio 2008 - Cópia 3" xfId="17257"/>
    <cellStyle name="M_WACC IPQ e CPS - Jan 05_Mascara Relatorio 2008 - Cópia 3 2" xfId="17258"/>
    <cellStyle name="M_WACC IPQ e CPS - Jan 05_Mascara Relatorio 2008 - Cópia 4" xfId="17259"/>
    <cellStyle name="M_WACC IPQ e CPS - Jan 05_Mascara Relatorio 2008 - Cópia 4 2" xfId="17260"/>
    <cellStyle name="M_WACC IPQ e CPS - Jan 05_Mascara Relatorio 2008 - Cópia 5" xfId="17261"/>
    <cellStyle name="MACRO" xfId="17262"/>
    <cellStyle name="MacroCode" xfId="17263"/>
    <cellStyle name="Mike" xfId="17264"/>
    <cellStyle name="Millares [0]_4°trim'96" xfId="17265"/>
    <cellStyle name="Millares 2" xfId="17266"/>
    <cellStyle name="Millares 2 2" xfId="17267"/>
    <cellStyle name="Millares 3" xfId="17268"/>
    <cellStyle name="Millares 3 2" xfId="17269"/>
    <cellStyle name="Millares 3_CIST2_AGOSTO 08" xfId="17270"/>
    <cellStyle name="Millares 4" xfId="17271"/>
    <cellStyle name="Millares 5" xfId="17272"/>
    <cellStyle name="Millares 6" xfId="17273"/>
    <cellStyle name="Millares 7" xfId="17274"/>
    <cellStyle name="Millares 8" xfId="17275"/>
    <cellStyle name="Millares 9" xfId="17276"/>
    <cellStyle name="Millares_@ VPL Sur 2" xfId="17277"/>
    <cellStyle name="Milliers [0]_AR1194" xfId="17278"/>
    <cellStyle name="Milliers_AR1194" xfId="17279"/>
    <cellStyle name="MLComma0" xfId="17280"/>
    <cellStyle name="MLMultiple0" xfId="17281"/>
    <cellStyle name="MLPercent0" xfId="17282"/>
    <cellStyle name="Moeda [0] 2" xfId="17283"/>
    <cellStyle name="Moeda 10" xfId="419"/>
    <cellStyle name="Moeda 2" xfId="420"/>
    <cellStyle name="Moeda 2 10" xfId="17284"/>
    <cellStyle name="Moeda 2 11" xfId="17285"/>
    <cellStyle name="Moeda 2 12" xfId="17286"/>
    <cellStyle name="Moeda 2 13" xfId="17287"/>
    <cellStyle name="Moeda 2 2" xfId="421"/>
    <cellStyle name="Moeda 2 3" xfId="5697"/>
    <cellStyle name="Moeda 2 4" xfId="14170"/>
    <cellStyle name="Moeda 2 5" xfId="14171"/>
    <cellStyle name="Moeda 2 6" xfId="14174"/>
    <cellStyle name="Moeda 2 7" xfId="17288"/>
    <cellStyle name="Moeda 2 8" xfId="17289"/>
    <cellStyle name="Moeda 2 9" xfId="17290"/>
    <cellStyle name="Moeda 2_mc-controle-medições 1-a-4-base" xfId="14172"/>
    <cellStyle name="Moeda 3" xfId="422"/>
    <cellStyle name="Moeda 3 2" xfId="14175"/>
    <cellStyle name="Moeda 3 3" xfId="17291"/>
    <cellStyle name="Moeda 3 3 2" xfId="17292"/>
    <cellStyle name="Moeda 3 4" xfId="17293"/>
    <cellStyle name="Moeda 3 4 2" xfId="17294"/>
    <cellStyle name="Moeda 3 5" xfId="17295"/>
    <cellStyle name="Moeda 3 5 2" xfId="17296"/>
    <cellStyle name="Moeda 3 6" xfId="17297"/>
    <cellStyle name="Moeda 4" xfId="423"/>
    <cellStyle name="Moeda 4 2" xfId="14173"/>
    <cellStyle name="Moeda 4 3" xfId="14176"/>
    <cellStyle name="Moeda 5" xfId="424"/>
    <cellStyle name="Moeda 6" xfId="425"/>
    <cellStyle name="Moeda 6 2" xfId="14177"/>
    <cellStyle name="Moeda 7" xfId="5698"/>
    <cellStyle name="Moeda 7 10" xfId="5699"/>
    <cellStyle name="Moeda 7 11" xfId="5700"/>
    <cellStyle name="Moeda 7 12" xfId="5701"/>
    <cellStyle name="Moeda 7 13" xfId="5702"/>
    <cellStyle name="Moeda 7 14" xfId="5703"/>
    <cellStyle name="Moeda 7 15" xfId="5704"/>
    <cellStyle name="Moeda 7 16" xfId="5705"/>
    <cellStyle name="Moeda 7 17" xfId="5706"/>
    <cellStyle name="Moeda 7 2" xfId="5707"/>
    <cellStyle name="Moeda 7 3" xfId="5708"/>
    <cellStyle name="Moeda 7 4" xfId="5709"/>
    <cellStyle name="Moeda 7 5" xfId="5710"/>
    <cellStyle name="Moeda 7 6" xfId="5711"/>
    <cellStyle name="Moeda 7 7" xfId="5712"/>
    <cellStyle name="Moeda 7 8" xfId="5713"/>
    <cellStyle name="Moeda 7 9" xfId="5714"/>
    <cellStyle name="Moeda 8" xfId="14256"/>
    <cellStyle name="Moeda 9" xfId="426"/>
    <cellStyle name="Moeda Z0]_Módulo1" xfId="17298"/>
    <cellStyle name="Moeda0" xfId="17299"/>
    <cellStyle name="Moneda [0]_4°trim'96" xfId="17300"/>
    <cellStyle name="Moneda_4°trim'96" xfId="17301"/>
    <cellStyle name="Monétaire [0]_AR1194" xfId="17302"/>
    <cellStyle name="Monétaire_AR1194" xfId="17303"/>
    <cellStyle name="Monetario0" xfId="17304"/>
    <cellStyle name="Multiple" xfId="17305"/>
    <cellStyle name="Multiple [0]" xfId="17306"/>
    <cellStyle name="Multiple [1]" xfId="17307"/>
    <cellStyle name="Multiple [2]" xfId="17308"/>
    <cellStyle name="Multiple 2" xfId="17309"/>
    <cellStyle name="Multiple 3" xfId="17310"/>
    <cellStyle name="NA is zero" xfId="17311"/>
    <cellStyle name="NA is zero 10" xfId="17312"/>
    <cellStyle name="NA is zero 11" xfId="17313"/>
    <cellStyle name="NA is zero 12" xfId="17314"/>
    <cellStyle name="NA is zero 13" xfId="17315"/>
    <cellStyle name="NA is zero 14" xfId="17316"/>
    <cellStyle name="NA is zero 15" xfId="17317"/>
    <cellStyle name="NA is zero 16" xfId="17318"/>
    <cellStyle name="NA is zero 17" xfId="17319"/>
    <cellStyle name="NA is zero 18" xfId="17320"/>
    <cellStyle name="NA is zero 19" xfId="17321"/>
    <cellStyle name="NA is zero 2" xfId="17322"/>
    <cellStyle name="NA is zero 20" xfId="17323"/>
    <cellStyle name="NA is zero 21" xfId="17324"/>
    <cellStyle name="NA is zero 22" xfId="17325"/>
    <cellStyle name="NA is zero 23" xfId="17326"/>
    <cellStyle name="NA is zero 24" xfId="17327"/>
    <cellStyle name="NA is zero 25" xfId="17328"/>
    <cellStyle name="NA is zero 26" xfId="17329"/>
    <cellStyle name="NA is zero 27" xfId="17330"/>
    <cellStyle name="NA is zero 28" xfId="17331"/>
    <cellStyle name="NA is zero 29" xfId="17332"/>
    <cellStyle name="NA is zero 3" xfId="17333"/>
    <cellStyle name="NA is zero 30" xfId="17334"/>
    <cellStyle name="NA is zero 31" xfId="17335"/>
    <cellStyle name="NA is zero 32" xfId="17336"/>
    <cellStyle name="NA is zero 33" xfId="17337"/>
    <cellStyle name="NA is zero 34" xfId="17338"/>
    <cellStyle name="NA is zero 35" xfId="17339"/>
    <cellStyle name="NA is zero 36" xfId="17340"/>
    <cellStyle name="NA is zero 37" xfId="17341"/>
    <cellStyle name="NA is zero 38" xfId="17342"/>
    <cellStyle name="NA is zero 39" xfId="17343"/>
    <cellStyle name="NA is zero 4" xfId="17344"/>
    <cellStyle name="NA is zero 40" xfId="17345"/>
    <cellStyle name="NA is zero 41" xfId="17346"/>
    <cellStyle name="NA is zero 42" xfId="17347"/>
    <cellStyle name="NA is zero 5" xfId="17348"/>
    <cellStyle name="NA is zero 6" xfId="17349"/>
    <cellStyle name="NA is zero 7" xfId="17350"/>
    <cellStyle name="NA is zero 8" xfId="17351"/>
    <cellStyle name="NA is zero 9" xfId="17352"/>
    <cellStyle name="Neutra 10" xfId="17353"/>
    <cellStyle name="Neutra 2" xfId="427"/>
    <cellStyle name="Neutra 2 2" xfId="17354"/>
    <cellStyle name="Neutra 2 3" xfId="17355"/>
    <cellStyle name="Neutra 2 4" xfId="17356"/>
    <cellStyle name="Neutra 2 5" xfId="17357"/>
    <cellStyle name="Neutra 2 6" xfId="17358"/>
    <cellStyle name="Neutra 2 7" xfId="17359"/>
    <cellStyle name="Neutra 2 8" xfId="17360"/>
    <cellStyle name="Neutra 3" xfId="428"/>
    <cellStyle name="Neutra 4" xfId="429"/>
    <cellStyle name="Neutra 4 2" xfId="17361"/>
    <cellStyle name="Neutra 4 3" xfId="17362"/>
    <cellStyle name="Neutra 4 4" xfId="17363"/>
    <cellStyle name="Neutra 4 5" xfId="17364"/>
    <cellStyle name="Neutra 4 6" xfId="17365"/>
    <cellStyle name="Neutra 5" xfId="17366"/>
    <cellStyle name="Neutra 6" xfId="17367"/>
    <cellStyle name="Neutra 7" xfId="17368"/>
    <cellStyle name="Neutra 8" xfId="17369"/>
    <cellStyle name="Neutra 9" xfId="17370"/>
    <cellStyle name="Nº Padrão" xfId="17371"/>
    <cellStyle name="No-definido" xfId="17372"/>
    <cellStyle name="Nomral" xfId="17373"/>
    <cellStyle name="Nomral 10" xfId="17374"/>
    <cellStyle name="Nomral 11" xfId="17375"/>
    <cellStyle name="Nomral 12" xfId="17376"/>
    <cellStyle name="Nomral 13" xfId="17377"/>
    <cellStyle name="Nomral 14" xfId="17378"/>
    <cellStyle name="Nomral 15" xfId="17379"/>
    <cellStyle name="Nomral 16" xfId="17380"/>
    <cellStyle name="Nomral 17" xfId="17381"/>
    <cellStyle name="Nomral 18" xfId="17382"/>
    <cellStyle name="Nomral 19" xfId="17383"/>
    <cellStyle name="Nomral 2" xfId="17384"/>
    <cellStyle name="Nomral 20" xfId="17385"/>
    <cellStyle name="Nomral 21" xfId="17386"/>
    <cellStyle name="Nomral 22" xfId="17387"/>
    <cellStyle name="Nomral 23" xfId="17388"/>
    <cellStyle name="Nomral 24" xfId="17389"/>
    <cellStyle name="Nomral 25" xfId="17390"/>
    <cellStyle name="Nomral 26" xfId="17391"/>
    <cellStyle name="Nomral 27" xfId="17392"/>
    <cellStyle name="Nomral 28" xfId="17393"/>
    <cellStyle name="Nomral 29" xfId="17394"/>
    <cellStyle name="Nomral 3" xfId="17395"/>
    <cellStyle name="Nomral 30" xfId="17396"/>
    <cellStyle name="Nomral 31" xfId="17397"/>
    <cellStyle name="Nomral 32" xfId="17398"/>
    <cellStyle name="Nomral 33" xfId="17399"/>
    <cellStyle name="Nomral 34" xfId="17400"/>
    <cellStyle name="Nomral 35" xfId="17401"/>
    <cellStyle name="Nomral 36" xfId="17402"/>
    <cellStyle name="Nomral 37" xfId="17403"/>
    <cellStyle name="Nomral 38" xfId="17404"/>
    <cellStyle name="Nomral 39" xfId="17405"/>
    <cellStyle name="Nomral 4" xfId="17406"/>
    <cellStyle name="Nomral 40" xfId="17407"/>
    <cellStyle name="Nomral 41" xfId="17408"/>
    <cellStyle name="Nomral 42" xfId="17409"/>
    <cellStyle name="Nomral 5" xfId="17410"/>
    <cellStyle name="Nomral 6" xfId="17411"/>
    <cellStyle name="Nomral 7" xfId="17412"/>
    <cellStyle name="Nomral 8" xfId="17413"/>
    <cellStyle name="Nomral 9" xfId="17414"/>
    <cellStyle name="Normal" xfId="0" builtinId="0"/>
    <cellStyle name="Normal - Style1" xfId="17415"/>
    <cellStyle name="Normal [0]" xfId="17416"/>
    <cellStyle name="Normal [0] 10" xfId="17417"/>
    <cellStyle name="Normal [0] 11" xfId="17418"/>
    <cellStyle name="Normal [0] 12" xfId="17419"/>
    <cellStyle name="Normal [0] 13" xfId="17420"/>
    <cellStyle name="Normal [0] 14" xfId="17421"/>
    <cellStyle name="Normal [0] 15" xfId="17422"/>
    <cellStyle name="Normal [0] 16" xfId="17423"/>
    <cellStyle name="Normal [0] 17" xfId="17424"/>
    <cellStyle name="Normal [0] 18" xfId="17425"/>
    <cellStyle name="Normal [0] 19" xfId="17426"/>
    <cellStyle name="Normal [0] 2" xfId="17427"/>
    <cellStyle name="Normal [0] 20" xfId="17428"/>
    <cellStyle name="Normal [0] 21" xfId="17429"/>
    <cellStyle name="Normal [0] 22" xfId="17430"/>
    <cellStyle name="Normal [0] 23" xfId="17431"/>
    <cellStyle name="Normal [0] 24" xfId="17432"/>
    <cellStyle name="Normal [0] 25" xfId="17433"/>
    <cellStyle name="Normal [0] 26" xfId="17434"/>
    <cellStyle name="Normal [0] 27" xfId="17435"/>
    <cellStyle name="Normal [0] 28" xfId="17436"/>
    <cellStyle name="Normal [0] 29" xfId="17437"/>
    <cellStyle name="Normal [0] 3" xfId="17438"/>
    <cellStyle name="Normal [0] 30" xfId="17439"/>
    <cellStyle name="Normal [0] 31" xfId="17440"/>
    <cellStyle name="Normal [0] 32" xfId="17441"/>
    <cellStyle name="Normal [0] 33" xfId="17442"/>
    <cellStyle name="Normal [0] 34" xfId="17443"/>
    <cellStyle name="Normal [0] 35" xfId="17444"/>
    <cellStyle name="Normal [0] 36" xfId="17445"/>
    <cellStyle name="Normal [0] 37" xfId="17446"/>
    <cellStyle name="Normal [0] 38" xfId="17447"/>
    <cellStyle name="Normal [0] 39" xfId="17448"/>
    <cellStyle name="Normal [0] 4" xfId="17449"/>
    <cellStyle name="Normal [0] 40" xfId="17450"/>
    <cellStyle name="Normal [0] 41" xfId="17451"/>
    <cellStyle name="Normal [0] 42" xfId="17452"/>
    <cellStyle name="Normal [0] 5" xfId="17453"/>
    <cellStyle name="Normal [0] 6" xfId="17454"/>
    <cellStyle name="Normal [0] 7" xfId="17455"/>
    <cellStyle name="Normal [0] 8" xfId="17456"/>
    <cellStyle name="Normal [0] 9" xfId="17457"/>
    <cellStyle name="Normal [1]" xfId="17458"/>
    <cellStyle name="Normal [2]" xfId="17459"/>
    <cellStyle name="Normal [2] 10" xfId="17460"/>
    <cellStyle name="Normal [2] 11" xfId="17461"/>
    <cellStyle name="Normal [2] 12" xfId="17462"/>
    <cellStyle name="Normal [2] 13" xfId="17463"/>
    <cellStyle name="Normal [2] 14" xfId="17464"/>
    <cellStyle name="Normal [2] 15" xfId="17465"/>
    <cellStyle name="Normal [2] 16" xfId="17466"/>
    <cellStyle name="Normal [2] 17" xfId="17467"/>
    <cellStyle name="Normal [2] 18" xfId="17468"/>
    <cellStyle name="Normal [2] 19" xfId="17469"/>
    <cellStyle name="Normal [2] 2" xfId="17470"/>
    <cellStyle name="Normal [2] 20" xfId="17471"/>
    <cellStyle name="Normal [2] 21" xfId="17472"/>
    <cellStyle name="Normal [2] 22" xfId="17473"/>
    <cellStyle name="Normal [2] 23" xfId="17474"/>
    <cellStyle name="Normal [2] 24" xfId="17475"/>
    <cellStyle name="Normal [2] 25" xfId="17476"/>
    <cellStyle name="Normal [2] 26" xfId="17477"/>
    <cellStyle name="Normal [2] 27" xfId="17478"/>
    <cellStyle name="Normal [2] 28" xfId="17479"/>
    <cellStyle name="Normal [2] 29" xfId="17480"/>
    <cellStyle name="Normal [2] 3" xfId="17481"/>
    <cellStyle name="Normal [2] 30" xfId="17482"/>
    <cellStyle name="Normal [2] 31" xfId="17483"/>
    <cellStyle name="Normal [2] 32" xfId="17484"/>
    <cellStyle name="Normal [2] 33" xfId="17485"/>
    <cellStyle name="Normal [2] 34" xfId="17486"/>
    <cellStyle name="Normal [2] 35" xfId="17487"/>
    <cellStyle name="Normal [2] 36" xfId="17488"/>
    <cellStyle name="Normal [2] 37" xfId="17489"/>
    <cellStyle name="Normal [2] 38" xfId="17490"/>
    <cellStyle name="Normal [2] 39" xfId="17491"/>
    <cellStyle name="Normal [2] 4" xfId="17492"/>
    <cellStyle name="Normal [2] 40" xfId="17493"/>
    <cellStyle name="Normal [2] 41" xfId="17494"/>
    <cellStyle name="Normal [2] 42" xfId="17495"/>
    <cellStyle name="Normal [2] 5" xfId="17496"/>
    <cellStyle name="Normal [2] 6" xfId="17497"/>
    <cellStyle name="Normal [2] 7" xfId="17498"/>
    <cellStyle name="Normal [2] 8" xfId="17499"/>
    <cellStyle name="Normal [2] 9" xfId="17500"/>
    <cellStyle name="Normal [3]" xfId="17501"/>
    <cellStyle name="Normal [3] 10" xfId="17502"/>
    <cellStyle name="Normal [3] 11" xfId="17503"/>
    <cellStyle name="Normal [3] 12" xfId="17504"/>
    <cellStyle name="Normal [3] 13" xfId="17505"/>
    <cellStyle name="Normal [3] 14" xfId="17506"/>
    <cellStyle name="Normal [3] 15" xfId="17507"/>
    <cellStyle name="Normal [3] 16" xfId="17508"/>
    <cellStyle name="Normal [3] 17" xfId="17509"/>
    <cellStyle name="Normal [3] 18" xfId="17510"/>
    <cellStyle name="Normal [3] 19" xfId="17511"/>
    <cellStyle name="Normal [3] 2" xfId="17512"/>
    <cellStyle name="Normal [3] 20" xfId="17513"/>
    <cellStyle name="Normal [3] 21" xfId="17514"/>
    <cellStyle name="Normal [3] 22" xfId="17515"/>
    <cellStyle name="Normal [3] 23" xfId="17516"/>
    <cellStyle name="Normal [3] 24" xfId="17517"/>
    <cellStyle name="Normal [3] 25" xfId="17518"/>
    <cellStyle name="Normal [3] 26" xfId="17519"/>
    <cellStyle name="Normal [3] 27" xfId="17520"/>
    <cellStyle name="Normal [3] 28" xfId="17521"/>
    <cellStyle name="Normal [3] 29" xfId="17522"/>
    <cellStyle name="Normal [3] 3" xfId="17523"/>
    <cellStyle name="Normal [3] 30" xfId="17524"/>
    <cellStyle name="Normal [3] 31" xfId="17525"/>
    <cellStyle name="Normal [3] 32" xfId="17526"/>
    <cellStyle name="Normal [3] 33" xfId="17527"/>
    <cellStyle name="Normal [3] 34" xfId="17528"/>
    <cellStyle name="Normal [3] 35" xfId="17529"/>
    <cellStyle name="Normal [3] 36" xfId="17530"/>
    <cellStyle name="Normal [3] 37" xfId="17531"/>
    <cellStyle name="Normal [3] 38" xfId="17532"/>
    <cellStyle name="Normal [3] 39" xfId="17533"/>
    <cellStyle name="Normal [3] 4" xfId="17534"/>
    <cellStyle name="Normal [3] 40" xfId="17535"/>
    <cellStyle name="Normal [3] 41" xfId="17536"/>
    <cellStyle name="Normal [3] 42" xfId="17537"/>
    <cellStyle name="Normal [3] 5" xfId="17538"/>
    <cellStyle name="Normal [3] 6" xfId="17539"/>
    <cellStyle name="Normal [3] 7" xfId="17540"/>
    <cellStyle name="Normal [3] 8" xfId="17541"/>
    <cellStyle name="Normal [3] 9" xfId="17542"/>
    <cellStyle name="Normal 10" xfId="8"/>
    <cellStyle name="Normal 10 2" xfId="430"/>
    <cellStyle name="Normal 10 2 2" xfId="14276"/>
    <cellStyle name="Normal 10 3" xfId="14195"/>
    <cellStyle name="Normal 10 3 2" xfId="17543"/>
    <cellStyle name="Normal 10 3 3" xfId="17544"/>
    <cellStyle name="Normal 10 3 4" xfId="17545"/>
    <cellStyle name="Normal 10 3 5" xfId="17546"/>
    <cellStyle name="Normal 10 4" xfId="14196"/>
    <cellStyle name="Normal 10 5" xfId="14197"/>
    <cellStyle name="Normal 10 6" xfId="14198"/>
    <cellStyle name="Normal 10 7" xfId="17547"/>
    <cellStyle name="Normal 10_Macroindicadores_adicional" xfId="17548"/>
    <cellStyle name="Normal 100" xfId="17549"/>
    <cellStyle name="Normal 101" xfId="431"/>
    <cellStyle name="Normal 101 2" xfId="666"/>
    <cellStyle name="Normal 101 2 2" xfId="14124"/>
    <cellStyle name="Normal 102" xfId="17550"/>
    <cellStyle name="Normal 103" xfId="17551"/>
    <cellStyle name="Normal 104" xfId="17552"/>
    <cellStyle name="Normal 105" xfId="17553"/>
    <cellStyle name="Normal 106" xfId="17554"/>
    <cellStyle name="Normal 107" xfId="17555"/>
    <cellStyle name="Normal 108" xfId="17556"/>
    <cellStyle name="Normal 109" xfId="17557"/>
    <cellStyle name="Normal 11" xfId="432"/>
    <cellStyle name="Normal 11 2" xfId="14199"/>
    <cellStyle name="Normal 11 2 2" xfId="17558"/>
    <cellStyle name="Normal 11 2 3" xfId="17559"/>
    <cellStyle name="Normal 11 2 4" xfId="17560"/>
    <cellStyle name="Normal 11 2 5" xfId="17561"/>
    <cellStyle name="Normal 11 3" xfId="14200"/>
    <cellStyle name="Normal 11 3 2" xfId="17562"/>
    <cellStyle name="Normal 11 3 3" xfId="17563"/>
    <cellStyle name="Normal 11 3 4" xfId="17564"/>
    <cellStyle name="Normal 11 3 5" xfId="17565"/>
    <cellStyle name="Normal 11 4" xfId="14201"/>
    <cellStyle name="Normal 11 5" xfId="14202"/>
    <cellStyle name="Normal 11 6" xfId="14203"/>
    <cellStyle name="Normal 11 7" xfId="14204"/>
    <cellStyle name="Normal 11 8" xfId="14205"/>
    <cellStyle name="Normal 11 9" xfId="14206"/>
    <cellStyle name="Normal 11_Acompanhamento_2010_BRK Consol (mai)" xfId="17566"/>
    <cellStyle name="Normal 110" xfId="17567"/>
    <cellStyle name="Normal 110 2" xfId="17568"/>
    <cellStyle name="Normal 111" xfId="17569"/>
    <cellStyle name="Normal 112" xfId="17570"/>
    <cellStyle name="Normal 113" xfId="17571"/>
    <cellStyle name="Normal 113 2" xfId="17572"/>
    <cellStyle name="Normal 114" xfId="17573"/>
    <cellStyle name="Normal 114 2" xfId="17574"/>
    <cellStyle name="Normal 115" xfId="17575"/>
    <cellStyle name="Normal 115 2" xfId="17576"/>
    <cellStyle name="Normal 116" xfId="17577"/>
    <cellStyle name="Normal 116 2" xfId="17578"/>
    <cellStyle name="Normal 117" xfId="17579"/>
    <cellStyle name="Normal 117 2" xfId="17580"/>
    <cellStyle name="Normal 118" xfId="17581"/>
    <cellStyle name="Normal 118 2" xfId="17582"/>
    <cellStyle name="Normal 119" xfId="17583"/>
    <cellStyle name="Normal 12" xfId="433"/>
    <cellStyle name="Normal 12 2" xfId="434"/>
    <cellStyle name="Normal 12 2 2" xfId="17584"/>
    <cellStyle name="Normal 12 3" xfId="17585"/>
    <cellStyle name="Normal 12 4" xfId="17586"/>
    <cellStyle name="Normal 12_Acompanhamento_2010_BRK Consol (mai)" xfId="17587"/>
    <cellStyle name="Normal 120" xfId="17588"/>
    <cellStyle name="Normal 120 2" xfId="17589"/>
    <cellStyle name="Normal 121" xfId="17590"/>
    <cellStyle name="Normal 122" xfId="17591"/>
    <cellStyle name="Normal 122 2" xfId="17592"/>
    <cellStyle name="Normal 123" xfId="17593"/>
    <cellStyle name="Normal 123 2" xfId="17594"/>
    <cellStyle name="Normal 124" xfId="17595"/>
    <cellStyle name="Normal 125" xfId="17596"/>
    <cellStyle name="Normal 125 2" xfId="17597"/>
    <cellStyle name="Normal 126" xfId="17598"/>
    <cellStyle name="Normal 127" xfId="17599"/>
    <cellStyle name="Normal 128" xfId="17600"/>
    <cellStyle name="Normal 129" xfId="17601"/>
    <cellStyle name="Normal 13" xfId="688"/>
    <cellStyle name="Normal 13 2" xfId="17602"/>
    <cellStyle name="Normal 13 3" xfId="17603"/>
    <cellStyle name="Normal 13 4" xfId="17604"/>
    <cellStyle name="Normal 13_Acompanhamento_2010_BRK Consol (mai)" xfId="17605"/>
    <cellStyle name="Normal 130" xfId="17606"/>
    <cellStyle name="Normal 130 2" xfId="17607"/>
    <cellStyle name="Normal 131" xfId="17608"/>
    <cellStyle name="Normal 131 2" xfId="17609"/>
    <cellStyle name="Normal 132" xfId="17610"/>
    <cellStyle name="Normal 132 2" xfId="17611"/>
    <cellStyle name="Normal 133" xfId="17612"/>
    <cellStyle name="Normal 134" xfId="17613"/>
    <cellStyle name="Normal 134 2" xfId="17614"/>
    <cellStyle name="Normal 135" xfId="17615"/>
    <cellStyle name="Normal 136" xfId="17616"/>
    <cellStyle name="Normal 137" xfId="17617"/>
    <cellStyle name="Normal 138" xfId="17618"/>
    <cellStyle name="Normal 139" xfId="17619"/>
    <cellStyle name="Normal 14" xfId="5715"/>
    <cellStyle name="Normal 14 2" xfId="17620"/>
    <cellStyle name="Normal 14 3" xfId="17621"/>
    <cellStyle name="Normal 14 4" xfId="17622"/>
    <cellStyle name="Normal 140" xfId="17623"/>
    <cellStyle name="Normal 141" xfId="17624"/>
    <cellStyle name="Normal 142" xfId="17625"/>
    <cellStyle name="Normal 143" xfId="17626"/>
    <cellStyle name="Normal 144" xfId="17627"/>
    <cellStyle name="Normal 145" xfId="17628"/>
    <cellStyle name="Normal 146" xfId="17629"/>
    <cellStyle name="Normal 147" xfId="17630"/>
    <cellStyle name="Normal 148" xfId="17631"/>
    <cellStyle name="Normal 149" xfId="17632"/>
    <cellStyle name="Normal 15" xfId="5716"/>
    <cellStyle name="Normal 15 2" xfId="17633"/>
    <cellStyle name="Normal 15 3" xfId="17634"/>
    <cellStyle name="Normal 15 4" xfId="17635"/>
    <cellStyle name="Normal 15 5" xfId="17636"/>
    <cellStyle name="Normal 150" xfId="17637"/>
    <cellStyle name="Normal 150 2" xfId="17638"/>
    <cellStyle name="Normal 151" xfId="17639"/>
    <cellStyle name="Normal 152" xfId="17640"/>
    <cellStyle name="Normal 152 2" xfId="17641"/>
    <cellStyle name="Normal 153" xfId="17642"/>
    <cellStyle name="Normal 153 2" xfId="17643"/>
    <cellStyle name="Normal 154" xfId="17644"/>
    <cellStyle name="Normal 155" xfId="17645"/>
    <cellStyle name="Normal 156" xfId="17646"/>
    <cellStyle name="Normal 157" xfId="17647"/>
    <cellStyle name="Normal 158" xfId="17648"/>
    <cellStyle name="Normal 159" xfId="17649"/>
    <cellStyle name="Normal 16" xfId="5717"/>
    <cellStyle name="Normal 16 2" xfId="17650"/>
    <cellStyle name="Normal 16 3" xfId="17651"/>
    <cellStyle name="Normal 16 4" xfId="17652"/>
    <cellStyle name="Normal 16 5" xfId="17653"/>
    <cellStyle name="Normal 16 6" xfId="17654"/>
    <cellStyle name="Normal 16 7" xfId="17655"/>
    <cellStyle name="Normal 16 8" xfId="17656"/>
    <cellStyle name="Normal 16 9" xfId="17657"/>
    <cellStyle name="Normal 160" xfId="17658"/>
    <cellStyle name="Normal 161" xfId="17659"/>
    <cellStyle name="Normal 162" xfId="17660"/>
    <cellStyle name="Normal 163" xfId="17661"/>
    <cellStyle name="Normal 164" xfId="17662"/>
    <cellStyle name="Normal 165" xfId="17663"/>
    <cellStyle name="Normal 166" xfId="17664"/>
    <cellStyle name="Normal 167" xfId="17665"/>
    <cellStyle name="Normal 168" xfId="17666"/>
    <cellStyle name="Normal 169" xfId="17667"/>
    <cellStyle name="Normal 17" xfId="5718"/>
    <cellStyle name="Normal 17 10" xfId="17668"/>
    <cellStyle name="Normal 17 2" xfId="14243"/>
    <cellStyle name="Normal 17 3" xfId="14246"/>
    <cellStyle name="Normal 17 3 2" xfId="17669"/>
    <cellStyle name="Normal 17 3 3" xfId="17670"/>
    <cellStyle name="Normal 17 3_Templates - PA 2011-2013 - BRK" xfId="17671"/>
    <cellStyle name="Normal 17 4" xfId="17672"/>
    <cellStyle name="Normal 17 5" xfId="17673"/>
    <cellStyle name="Normal 17 6" xfId="17674"/>
    <cellStyle name="Normal 17 7" xfId="17675"/>
    <cellStyle name="Normal 17 8" xfId="17676"/>
    <cellStyle name="Normal 17 9" xfId="17677"/>
    <cellStyle name="Normal 170" xfId="17678"/>
    <cellStyle name="Normal 171" xfId="17679"/>
    <cellStyle name="Normal 172" xfId="17680"/>
    <cellStyle name="Normal 173" xfId="17681"/>
    <cellStyle name="Normal 174" xfId="17682"/>
    <cellStyle name="Normal 175" xfId="17683"/>
    <cellStyle name="Normal 176" xfId="17684"/>
    <cellStyle name="Normal 177" xfId="17685"/>
    <cellStyle name="Normal 178" xfId="17686"/>
    <cellStyle name="Normal 179" xfId="17687"/>
    <cellStyle name="Normal 18" xfId="5719"/>
    <cellStyle name="Normal 18 10" xfId="5720"/>
    <cellStyle name="Normal 18 11" xfId="5721"/>
    <cellStyle name="Normal 18 12" xfId="5722"/>
    <cellStyle name="Normal 18 13" xfId="5723"/>
    <cellStyle name="Normal 18 14" xfId="5724"/>
    <cellStyle name="Normal 18 15" xfId="5725"/>
    <cellStyle name="Normal 18 16" xfId="5726"/>
    <cellStyle name="Normal 18 17" xfId="5727"/>
    <cellStyle name="Normal 18 2" xfId="5728"/>
    <cellStyle name="Normal 18 2 2" xfId="14245"/>
    <cellStyle name="Normal 18 3" xfId="5729"/>
    <cellStyle name="Normal 18 3 2" xfId="14242"/>
    <cellStyle name="Normal 18 4" xfId="5730"/>
    <cellStyle name="Normal 18 5" xfId="5731"/>
    <cellStyle name="Normal 18 6" xfId="5732"/>
    <cellStyle name="Normal 18 7" xfId="5733"/>
    <cellStyle name="Normal 18 8" xfId="5734"/>
    <cellStyle name="Normal 18 9" xfId="5735"/>
    <cellStyle name="Normal 180" xfId="17688"/>
    <cellStyle name="Normal 181" xfId="17689"/>
    <cellStyle name="Normal 182" xfId="17690"/>
    <cellStyle name="Normal 183" xfId="17691"/>
    <cellStyle name="Normal 184" xfId="17692"/>
    <cellStyle name="Normal 185" xfId="17693"/>
    <cellStyle name="Normal 186" xfId="17694"/>
    <cellStyle name="Normal 187" xfId="17695"/>
    <cellStyle name="Normal 188" xfId="17696"/>
    <cellStyle name="Normal 189" xfId="17697"/>
    <cellStyle name="Normal 19" xfId="5736"/>
    <cellStyle name="Normal 19 10" xfId="5737"/>
    <cellStyle name="Normal 19 11" xfId="5738"/>
    <cellStyle name="Normal 19 12" xfId="5739"/>
    <cellStyle name="Normal 19 13" xfId="5740"/>
    <cellStyle name="Normal 19 14" xfId="5741"/>
    <cellStyle name="Normal 19 15" xfId="5742"/>
    <cellStyle name="Normal 19 16" xfId="5743"/>
    <cellStyle name="Normal 19 17" xfId="5744"/>
    <cellStyle name="Normal 19 2" xfId="5745"/>
    <cellStyle name="Normal 19 3" xfId="5746"/>
    <cellStyle name="Normal 19 4" xfId="5747"/>
    <cellStyle name="Normal 19 5" xfId="5748"/>
    <cellStyle name="Normal 19 6" xfId="5749"/>
    <cellStyle name="Normal 19 7" xfId="5750"/>
    <cellStyle name="Normal 19 8" xfId="5751"/>
    <cellStyle name="Normal 19 9" xfId="5752"/>
    <cellStyle name="Normal 190" xfId="17698"/>
    <cellStyle name="Normal 191" xfId="17699"/>
    <cellStyle name="Normal 192" xfId="17700"/>
    <cellStyle name="Normal 193" xfId="17701"/>
    <cellStyle name="Normal 194" xfId="17702"/>
    <cellStyle name="Normal 195" xfId="17703"/>
    <cellStyle name="Normal 196" xfId="17704"/>
    <cellStyle name="Normal 197" xfId="17705"/>
    <cellStyle name="Normal 198" xfId="17706"/>
    <cellStyle name="Normal 199" xfId="17707"/>
    <cellStyle name="Normal 2" xfId="15"/>
    <cellStyle name="Normal 2 10" xfId="5753"/>
    <cellStyle name="Normal 2 10 10" xfId="17708"/>
    <cellStyle name="Normal 2 10 2" xfId="17709"/>
    <cellStyle name="Normal 2 10 2 10" xfId="17710"/>
    <cellStyle name="Normal 2 10 2 2" xfId="17711"/>
    <cellStyle name="Normal 2 10 2 3" xfId="17712"/>
    <cellStyle name="Normal 2 10 2 4" xfId="17713"/>
    <cellStyle name="Normal 2 10 2 5" xfId="17714"/>
    <cellStyle name="Normal 2 10 2 6" xfId="17715"/>
    <cellStyle name="Normal 2 10 2 7" xfId="17716"/>
    <cellStyle name="Normal 2 10 2 8" xfId="17717"/>
    <cellStyle name="Normal 2 10 2 9" xfId="17718"/>
    <cellStyle name="Normal 2 10 3" xfId="17719"/>
    <cellStyle name="Normal 2 10 4" xfId="17720"/>
    <cellStyle name="Normal 2 10 5" xfId="17721"/>
    <cellStyle name="Normal 2 10 6" xfId="17722"/>
    <cellStyle name="Normal 2 10 7" xfId="17723"/>
    <cellStyle name="Normal 2 10 8" xfId="17724"/>
    <cellStyle name="Normal 2 10 9" xfId="17725"/>
    <cellStyle name="Normal 2 11" xfId="5754"/>
    <cellStyle name="Normal 2 11 10" xfId="17726"/>
    <cellStyle name="Normal 2 11 2" xfId="17727"/>
    <cellStyle name="Normal 2 11 2 10" xfId="17728"/>
    <cellStyle name="Normal 2 11 2 2" xfId="17729"/>
    <cellStyle name="Normal 2 11 2 3" xfId="17730"/>
    <cellStyle name="Normal 2 11 2 4" xfId="17731"/>
    <cellStyle name="Normal 2 11 2 5" xfId="17732"/>
    <cellStyle name="Normal 2 11 2 6" xfId="17733"/>
    <cellStyle name="Normal 2 11 2 7" xfId="17734"/>
    <cellStyle name="Normal 2 11 2 8" xfId="17735"/>
    <cellStyle name="Normal 2 11 2 9" xfId="17736"/>
    <cellStyle name="Normal 2 11 3" xfId="17737"/>
    <cellStyle name="Normal 2 11 4" xfId="17738"/>
    <cellStyle name="Normal 2 11 5" xfId="17739"/>
    <cellStyle name="Normal 2 11 6" xfId="17740"/>
    <cellStyle name="Normal 2 11 7" xfId="17741"/>
    <cellStyle name="Normal 2 11 8" xfId="17742"/>
    <cellStyle name="Normal 2 11 9" xfId="17743"/>
    <cellStyle name="Normal 2 12" xfId="5755"/>
    <cellStyle name="Normal 2 13" xfId="5756"/>
    <cellStyle name="Normal 2 14" xfId="5757"/>
    <cellStyle name="Normal 2 14 2" xfId="17744"/>
    <cellStyle name="Normal 2 14 3" xfId="17745"/>
    <cellStyle name="Normal 2 14 4" xfId="17746"/>
    <cellStyle name="Normal 2 14 5" xfId="17747"/>
    <cellStyle name="Normal 2 14 6" xfId="17748"/>
    <cellStyle name="Normal 2 14 7" xfId="17749"/>
    <cellStyle name="Normal 2 15" xfId="5758"/>
    <cellStyle name="Normal 2 15 2" xfId="17750"/>
    <cellStyle name="Normal 2 15 3" xfId="17751"/>
    <cellStyle name="Normal 2 15 4" xfId="17752"/>
    <cellStyle name="Normal 2 15 5" xfId="17753"/>
    <cellStyle name="Normal 2 15 6" xfId="17754"/>
    <cellStyle name="Normal 2 15 7" xfId="17755"/>
    <cellStyle name="Normal 2 16" xfId="5759"/>
    <cellStyle name="Normal 2 16 2" xfId="17756"/>
    <cellStyle name="Normal 2 16 3" xfId="17757"/>
    <cellStyle name="Normal 2 16 4" xfId="17758"/>
    <cellStyle name="Normal 2 16 5" xfId="17759"/>
    <cellStyle name="Normal 2 16 6" xfId="17760"/>
    <cellStyle name="Normal 2 16 7" xfId="17761"/>
    <cellStyle name="Normal 2 17" xfId="5760"/>
    <cellStyle name="Normal 2 17 2" xfId="17762"/>
    <cellStyle name="Normal 2 17 3" xfId="17763"/>
    <cellStyle name="Normal 2 17 4" xfId="17764"/>
    <cellStyle name="Normal 2 17 5" xfId="17765"/>
    <cellStyle name="Normal 2 17 6" xfId="17766"/>
    <cellStyle name="Normal 2 17 7" xfId="17767"/>
    <cellStyle name="Normal 2 18" xfId="5761"/>
    <cellStyle name="Normal 2 19" xfId="5762"/>
    <cellStyle name="Normal 2 2" xfId="435"/>
    <cellStyle name="Normal 2 2 10" xfId="14141"/>
    <cellStyle name="Normal 2 2 11" xfId="14142"/>
    <cellStyle name="Normal 2 2 12" xfId="14143"/>
    <cellStyle name="Normal 2 2 13" xfId="14144"/>
    <cellStyle name="Normal 2 2 14" xfId="14145"/>
    <cellStyle name="Normal 2 2 15" xfId="14146"/>
    <cellStyle name="Normal 2 2 16" xfId="14147"/>
    <cellStyle name="Normal 2 2 17" xfId="14148"/>
    <cellStyle name="Normal 2 2 18" xfId="14149"/>
    <cellStyle name="Normal 2 2 19" xfId="14150"/>
    <cellStyle name="Normal 2 2 19 2" xfId="17768"/>
    <cellStyle name="Normal 2 2 2" xfId="436"/>
    <cellStyle name="Normal 2 2 2 2" xfId="17769"/>
    <cellStyle name="Normal 2 2 2 2 2" xfId="17770"/>
    <cellStyle name="Normal 2 2 2 2 2 2" xfId="17771"/>
    <cellStyle name="Normal 2 2 2 2 2 2 2" xfId="17772"/>
    <cellStyle name="Normal 2 2 2 2 2 2 2 2" xfId="17773"/>
    <cellStyle name="Normal 2 2 2 2 2 2 3" xfId="17774"/>
    <cellStyle name="Normal 2 2 2 2 2 2 4" xfId="17775"/>
    <cellStyle name="Normal 2 2 2 2 2 2 5" xfId="17776"/>
    <cellStyle name="Normal 2 2 2 2 2 3" xfId="17777"/>
    <cellStyle name="Normal 2 2 2 2 2 3 2" xfId="17778"/>
    <cellStyle name="Normal 2 2 2 2 2 4" xfId="17779"/>
    <cellStyle name="Normal 2 2 2 2 2 5" xfId="17780"/>
    <cellStyle name="Normal 2 2 2 2 3" xfId="17781"/>
    <cellStyle name="Normal 2 2 2 2 4" xfId="17782"/>
    <cellStyle name="Normal 2 2 2 2 4 2" xfId="17783"/>
    <cellStyle name="Normal 2 2 2 2 5" xfId="17784"/>
    <cellStyle name="Normal 2 2 2 2 6" xfId="17785"/>
    <cellStyle name="Normal 2 2 2 3" xfId="17786"/>
    <cellStyle name="Normal 2 2 2 3 2" xfId="17787"/>
    <cellStyle name="Normal 2 2 2 4" xfId="17788"/>
    <cellStyle name="Normal 2 2 2 4 2" xfId="17789"/>
    <cellStyle name="Normal 2 2 2 5" xfId="17790"/>
    <cellStyle name="Normal 2 2 2 6" xfId="17791"/>
    <cellStyle name="Normal 2 2 2 7" xfId="17792"/>
    <cellStyle name="Normal 2 2 20" xfId="14151"/>
    <cellStyle name="Normal 2 2 20 2" xfId="17793"/>
    <cellStyle name="Normal 2 2 21" xfId="14152"/>
    <cellStyle name="Normal 2 2 22" xfId="14153"/>
    <cellStyle name="Normal 2 2 23" xfId="14154"/>
    <cellStyle name="Normal 2 2 24" xfId="14155"/>
    <cellStyle name="Normal 2 2 25" xfId="14207"/>
    <cellStyle name="Normal 2 2 26" xfId="14208"/>
    <cellStyle name="Normal 2 2 27" xfId="14209"/>
    <cellStyle name="Normal 2 2 28" xfId="14210"/>
    <cellStyle name="Normal 2 2 29" xfId="14211"/>
    <cellStyle name="Normal 2 2 3" xfId="437"/>
    <cellStyle name="Normal 2 2 30" xfId="14212"/>
    <cellStyle name="Normal 2 2 31" xfId="14213"/>
    <cellStyle name="Normal 2 2 32" xfId="14214"/>
    <cellStyle name="Normal 2 2 36" xfId="19836"/>
    <cellStyle name="Normal 2 2 4" xfId="14156"/>
    <cellStyle name="Normal 2 2 5" xfId="14157"/>
    <cellStyle name="Normal 2 2 6" xfId="14158"/>
    <cellStyle name="Normal 2 2 7" xfId="14159"/>
    <cellStyle name="Normal 2 2 8" xfId="14160"/>
    <cellStyle name="Normal 2 2 9" xfId="14161"/>
    <cellStyle name="Normal 2 20" xfId="5763"/>
    <cellStyle name="Normal 2 20 2" xfId="17794"/>
    <cellStyle name="Normal 2 20 3" xfId="17795"/>
    <cellStyle name="Normal 2 20 4" xfId="17796"/>
    <cellStyle name="Normal 2 21" xfId="5764"/>
    <cellStyle name="Normal 2 22" xfId="5765"/>
    <cellStyle name="Normal 2 23" xfId="5766"/>
    <cellStyle name="Normal 2 24" xfId="17797"/>
    <cellStyle name="Normal 2 25" xfId="17798"/>
    <cellStyle name="Normal 2 25 2" xfId="17799"/>
    <cellStyle name="Normal 2 26" xfId="17800"/>
    <cellStyle name="Normal 2 27" xfId="17801"/>
    <cellStyle name="Normal 2 28" xfId="17802"/>
    <cellStyle name="Normal 2 29" xfId="17803"/>
    <cellStyle name="Normal 2 3" xfId="438"/>
    <cellStyle name="Normal 2 3 2" xfId="17804"/>
    <cellStyle name="Normal 2 30" xfId="17805"/>
    <cellStyle name="Normal 2 4" xfId="439"/>
    <cellStyle name="Normal 2 4 10" xfId="17806"/>
    <cellStyle name="Normal 2 4 2" xfId="17807"/>
    <cellStyle name="Normal 2 4 2 10" xfId="17808"/>
    <cellStyle name="Normal 2 4 2 2" xfId="17809"/>
    <cellStyle name="Normal 2 4 2 2 2" xfId="17810"/>
    <cellStyle name="Normal 2 4 2 2 3" xfId="17811"/>
    <cellStyle name="Normal 2 4 2 3" xfId="17812"/>
    <cellStyle name="Normal 2 4 2 4" xfId="17813"/>
    <cellStyle name="Normal 2 4 2 5" xfId="17814"/>
    <cellStyle name="Normal 2 4 2 6" xfId="17815"/>
    <cellStyle name="Normal 2 4 2 7" xfId="17816"/>
    <cellStyle name="Normal 2 4 2 8" xfId="17817"/>
    <cellStyle name="Normal 2 4 2 9" xfId="17818"/>
    <cellStyle name="Normal 2 4 3" xfId="17819"/>
    <cellStyle name="Normal 2 4 4" xfId="17820"/>
    <cellStyle name="Normal 2 4 5" xfId="17821"/>
    <cellStyle name="Normal 2 4 6" xfId="17822"/>
    <cellStyle name="Normal 2 4 7" xfId="17823"/>
    <cellStyle name="Normal 2 4 8" xfId="17824"/>
    <cellStyle name="Normal 2 4 9" xfId="17825"/>
    <cellStyle name="Normal 2 5" xfId="5"/>
    <cellStyle name="Normal 2 5 10" xfId="17826"/>
    <cellStyle name="Normal 2 5 2" xfId="13"/>
    <cellStyle name="Normal 2 5 2 10" xfId="17827"/>
    <cellStyle name="Normal 2 5 2 2" xfId="17828"/>
    <cellStyle name="Normal 2 5 2 3" xfId="17829"/>
    <cellStyle name="Normal 2 5 2 4" xfId="17830"/>
    <cellStyle name="Normal 2 5 2 5" xfId="17831"/>
    <cellStyle name="Normal 2 5 2 6" xfId="17832"/>
    <cellStyle name="Normal 2 5 2 7" xfId="17833"/>
    <cellStyle name="Normal 2 5 2 8" xfId="17834"/>
    <cellStyle name="Normal 2 5 2 9" xfId="17835"/>
    <cellStyle name="Normal 2 5 3" xfId="17836"/>
    <cellStyle name="Normal 2 5 4" xfId="17837"/>
    <cellStyle name="Normal 2 5 5" xfId="17838"/>
    <cellStyle name="Normal 2 5 6" xfId="17839"/>
    <cellStyle name="Normal 2 5 7" xfId="17840"/>
    <cellStyle name="Normal 2 5 8" xfId="17841"/>
    <cellStyle name="Normal 2 5 9" xfId="17842"/>
    <cellStyle name="Normal 2 6" xfId="5767"/>
    <cellStyle name="Normal 2 6 10" xfId="17843"/>
    <cellStyle name="Normal 2 6 2" xfId="17844"/>
    <cellStyle name="Normal 2 6 2 10" xfId="17845"/>
    <cellStyle name="Normal 2 6 2 2" xfId="17846"/>
    <cellStyle name="Normal 2 6 2 3" xfId="17847"/>
    <cellStyle name="Normal 2 6 2 4" xfId="17848"/>
    <cellStyle name="Normal 2 6 2 5" xfId="17849"/>
    <cellStyle name="Normal 2 6 2 6" xfId="17850"/>
    <cellStyle name="Normal 2 6 2 7" xfId="17851"/>
    <cellStyle name="Normal 2 6 2 8" xfId="17852"/>
    <cellStyle name="Normal 2 6 2 9" xfId="17853"/>
    <cellStyle name="Normal 2 6 3" xfId="17854"/>
    <cellStyle name="Normal 2 6 4" xfId="17855"/>
    <cellStyle name="Normal 2 6 5" xfId="17856"/>
    <cellStyle name="Normal 2 6 6" xfId="17857"/>
    <cellStyle name="Normal 2 6 7" xfId="17858"/>
    <cellStyle name="Normal 2 6 8" xfId="17859"/>
    <cellStyle name="Normal 2 6 9" xfId="17860"/>
    <cellStyle name="Normal 2 7" xfId="5768"/>
    <cellStyle name="Normal 2 7 10" xfId="17861"/>
    <cellStyle name="Normal 2 7 2" xfId="17862"/>
    <cellStyle name="Normal 2 7 2 10" xfId="17863"/>
    <cellStyle name="Normal 2 7 2 2" xfId="17864"/>
    <cellStyle name="Normal 2 7 2 3" xfId="17865"/>
    <cellStyle name="Normal 2 7 2 4" xfId="17866"/>
    <cellStyle name="Normal 2 7 2 5" xfId="17867"/>
    <cellStyle name="Normal 2 7 2 6" xfId="17868"/>
    <cellStyle name="Normal 2 7 2 7" xfId="17869"/>
    <cellStyle name="Normal 2 7 2 8" xfId="17870"/>
    <cellStyle name="Normal 2 7 2 9" xfId="17871"/>
    <cellStyle name="Normal 2 7 3" xfId="17872"/>
    <cellStyle name="Normal 2 7 4" xfId="17873"/>
    <cellStyle name="Normal 2 7 5" xfId="17874"/>
    <cellStyle name="Normal 2 7 6" xfId="17875"/>
    <cellStyle name="Normal 2 7 7" xfId="17876"/>
    <cellStyle name="Normal 2 7 8" xfId="17877"/>
    <cellStyle name="Normal 2 7 9" xfId="17878"/>
    <cellStyle name="Normal 2 8" xfId="5769"/>
    <cellStyle name="Normal 2 8 10" xfId="17879"/>
    <cellStyle name="Normal 2 8 2" xfId="17880"/>
    <cellStyle name="Normal 2 8 2 10" xfId="17881"/>
    <cellStyle name="Normal 2 8 2 2" xfId="17882"/>
    <cellStyle name="Normal 2 8 2 3" xfId="17883"/>
    <cellStyle name="Normal 2 8 2 4" xfId="17884"/>
    <cellStyle name="Normal 2 8 2 5" xfId="17885"/>
    <cellStyle name="Normal 2 8 2 6" xfId="17886"/>
    <cellStyle name="Normal 2 8 2 7" xfId="17887"/>
    <cellStyle name="Normal 2 8 2 8" xfId="17888"/>
    <cellStyle name="Normal 2 8 2 9" xfId="17889"/>
    <cellStyle name="Normal 2 8 3" xfId="17890"/>
    <cellStyle name="Normal 2 8 4" xfId="17891"/>
    <cellStyle name="Normal 2 8 5" xfId="17892"/>
    <cellStyle name="Normal 2 8 6" xfId="17893"/>
    <cellStyle name="Normal 2 8 7" xfId="17894"/>
    <cellStyle name="Normal 2 8 8" xfId="17895"/>
    <cellStyle name="Normal 2 8 9" xfId="17896"/>
    <cellStyle name="Normal 2 9" xfId="5770"/>
    <cellStyle name="Normal 2 9 10" xfId="17897"/>
    <cellStyle name="Normal 2 9 2" xfId="17898"/>
    <cellStyle name="Normal 2 9 2 10" xfId="17899"/>
    <cellStyle name="Normal 2 9 2 2" xfId="17900"/>
    <cellStyle name="Normal 2 9 2 3" xfId="17901"/>
    <cellStyle name="Normal 2 9 2 4" xfId="17902"/>
    <cellStyle name="Normal 2 9 2 5" xfId="17903"/>
    <cellStyle name="Normal 2 9 2 6" xfId="17904"/>
    <cellStyle name="Normal 2 9 2 7" xfId="17905"/>
    <cellStyle name="Normal 2 9 2 8" xfId="17906"/>
    <cellStyle name="Normal 2 9 2 9" xfId="17907"/>
    <cellStyle name="Normal 2 9 3" xfId="17908"/>
    <cellStyle name="Normal 2 9 4" xfId="17909"/>
    <cellStyle name="Normal 2 9 5" xfId="17910"/>
    <cellStyle name="Normal 2 9 6" xfId="17911"/>
    <cellStyle name="Normal 2 9 7" xfId="17912"/>
    <cellStyle name="Normal 2 9 8" xfId="17913"/>
    <cellStyle name="Normal 2 9 9" xfId="17914"/>
    <cellStyle name="Normal 2_@Planilha Modelo_PA_Investimentos CIST3" xfId="17915"/>
    <cellStyle name="Normal 20" xfId="2"/>
    <cellStyle name="Normal 20 10" xfId="5771"/>
    <cellStyle name="Normal 20 11" xfId="5772"/>
    <cellStyle name="Normal 20 12" xfId="5773"/>
    <cellStyle name="Normal 20 13" xfId="5774"/>
    <cellStyle name="Normal 20 14" xfId="5775"/>
    <cellStyle name="Normal 20 15" xfId="5776"/>
    <cellStyle name="Normal 20 16" xfId="5777"/>
    <cellStyle name="Normal 20 17" xfId="5778"/>
    <cellStyle name="Normal 20 2" xfId="5779"/>
    <cellStyle name="Normal 20 3" xfId="5780"/>
    <cellStyle name="Normal 20 4" xfId="5781"/>
    <cellStyle name="Normal 20 5" xfId="5782"/>
    <cellStyle name="Normal 20 6" xfId="5783"/>
    <cellStyle name="Normal 20 7" xfId="5784"/>
    <cellStyle name="Normal 20 8" xfId="5785"/>
    <cellStyle name="Normal 20 9" xfId="5786"/>
    <cellStyle name="Normal 200" xfId="17916"/>
    <cellStyle name="Normal 201" xfId="17917"/>
    <cellStyle name="Normal 202" xfId="17918"/>
    <cellStyle name="Normal 203" xfId="17919"/>
    <cellStyle name="Normal 204" xfId="17920"/>
    <cellStyle name="Normal 205" xfId="17921"/>
    <cellStyle name="Normal 206" xfId="17922"/>
    <cellStyle name="Normal 207" xfId="17923"/>
    <cellStyle name="Normal 208" xfId="17924"/>
    <cellStyle name="Normal 209" xfId="14274"/>
    <cellStyle name="Normal 21" xfId="14137"/>
    <cellStyle name="Normal 21 2" xfId="14244"/>
    <cellStyle name="Normal 21 3" xfId="17925"/>
    <cellStyle name="Normal 21 4" xfId="17926"/>
    <cellStyle name="Normal 22" xfId="14248"/>
    <cellStyle name="Normal 22 2" xfId="17927"/>
    <cellStyle name="Normal 22 3" xfId="17928"/>
    <cellStyle name="Normal 22 4" xfId="17929"/>
    <cellStyle name="Normal 23" xfId="14260"/>
    <cellStyle name="Normal 24" xfId="14215"/>
    <cellStyle name="Normal 25" xfId="11"/>
    <cellStyle name="Normal 26" xfId="14261"/>
    <cellStyle name="Normal 27" xfId="14262"/>
    <cellStyle name="Normal 28" xfId="17930"/>
    <cellStyle name="Normal 29" xfId="17931"/>
    <cellStyle name="Normal 3" xfId="440"/>
    <cellStyle name="Normal 3 10" xfId="669"/>
    <cellStyle name="Normal 3 10 10" xfId="17932"/>
    <cellStyle name="Normal 3 10 2" xfId="17933"/>
    <cellStyle name="Normal 3 10 2 10" xfId="17934"/>
    <cellStyle name="Normal 3 10 2 2" xfId="17935"/>
    <cellStyle name="Normal 3 10 2 3" xfId="17936"/>
    <cellStyle name="Normal 3 10 2 4" xfId="17937"/>
    <cellStyle name="Normal 3 10 2 5" xfId="17938"/>
    <cellStyle name="Normal 3 10 2 6" xfId="17939"/>
    <cellStyle name="Normal 3 10 2 7" xfId="17940"/>
    <cellStyle name="Normal 3 10 2 8" xfId="17941"/>
    <cellStyle name="Normal 3 10 2 9" xfId="17942"/>
    <cellStyle name="Normal 3 10 3" xfId="17943"/>
    <cellStyle name="Normal 3 10 4" xfId="17944"/>
    <cellStyle name="Normal 3 10 5" xfId="17945"/>
    <cellStyle name="Normal 3 10 6" xfId="17946"/>
    <cellStyle name="Normal 3 10 7" xfId="17947"/>
    <cellStyle name="Normal 3 10 8" xfId="17948"/>
    <cellStyle name="Normal 3 10 9" xfId="17949"/>
    <cellStyle name="Normal 3 11" xfId="670"/>
    <cellStyle name="Normal 3 12" xfId="14162"/>
    <cellStyle name="Normal 3 13" xfId="14163"/>
    <cellStyle name="Normal 3 13 2" xfId="17950"/>
    <cellStyle name="Normal 3 13 3" xfId="17951"/>
    <cellStyle name="Normal 3 13 4" xfId="17952"/>
    <cellStyle name="Normal 3 13 5" xfId="17953"/>
    <cellStyle name="Normal 3 13 6" xfId="17954"/>
    <cellStyle name="Normal 3 13 7" xfId="17955"/>
    <cellStyle name="Normal 3 14" xfId="14164"/>
    <cellStyle name="Normal 3 14 2" xfId="17956"/>
    <cellStyle name="Normal 3 14 3" xfId="17957"/>
    <cellStyle name="Normal 3 14 4" xfId="17958"/>
    <cellStyle name="Normal 3 14 5" xfId="17959"/>
    <cellStyle name="Normal 3 14 6" xfId="17960"/>
    <cellStyle name="Normal 3 14 7" xfId="17961"/>
    <cellStyle name="Normal 3 15" xfId="14165"/>
    <cellStyle name="Normal 3 15 2" xfId="17962"/>
    <cellStyle name="Normal 3 15 3" xfId="17963"/>
    <cellStyle name="Normal 3 15 4" xfId="17964"/>
    <cellStyle name="Normal 3 15 5" xfId="17965"/>
    <cellStyle name="Normal 3 15 6" xfId="17966"/>
    <cellStyle name="Normal 3 15 7" xfId="17967"/>
    <cellStyle name="Normal 3 16" xfId="14166"/>
    <cellStyle name="Normal 3 16 2" xfId="17968"/>
    <cellStyle name="Normal 3 16 3" xfId="17969"/>
    <cellStyle name="Normal 3 16 4" xfId="17970"/>
    <cellStyle name="Normal 3 16 5" xfId="17971"/>
    <cellStyle name="Normal 3 16 6" xfId="17972"/>
    <cellStyle name="Normal 3 16 7" xfId="17973"/>
    <cellStyle name="Normal 3 17" xfId="671"/>
    <cellStyle name="Normal 3 18" xfId="672"/>
    <cellStyle name="Normal 3 19" xfId="673"/>
    <cellStyle name="Normal 3 19 2" xfId="17974"/>
    <cellStyle name="Normal 3 19 3" xfId="17975"/>
    <cellStyle name="Normal 3 19 4" xfId="17976"/>
    <cellStyle name="Normal 3 2" xfId="441"/>
    <cellStyle name="Normal 3 2 2" xfId="442"/>
    <cellStyle name="Normal 3 2 2 2" xfId="6"/>
    <cellStyle name="Normal 3 2 2 2 2" xfId="17977"/>
    <cellStyle name="Normal 3 2 2 3" xfId="17978"/>
    <cellStyle name="Normal 3 2 2 4" xfId="17979"/>
    <cellStyle name="Normal 3 2 2 5" xfId="17980"/>
    <cellStyle name="Normal 3 2 3" xfId="443"/>
    <cellStyle name="Normal 3 2 4" xfId="17981"/>
    <cellStyle name="Normal 3 2 5" xfId="17982"/>
    <cellStyle name="Normal 3 20" xfId="675"/>
    <cellStyle name="Normal 3 21" xfId="678"/>
    <cellStyle name="Normal 3 22" xfId="679"/>
    <cellStyle name="Normal 3 23" xfId="680"/>
    <cellStyle name="Normal 3 24" xfId="681"/>
    <cellStyle name="Normal 3 24 2" xfId="17983"/>
    <cellStyle name="Normal 3 25" xfId="682"/>
    <cellStyle name="Normal 3 26" xfId="683"/>
    <cellStyle name="Normal 3 27" xfId="684"/>
    <cellStyle name="Normal 3 28" xfId="685"/>
    <cellStyle name="Normal 3 29" xfId="14216"/>
    <cellStyle name="Normal 3 3" xfId="444"/>
    <cellStyle name="Normal 3 3 10" xfId="17984"/>
    <cellStyle name="Normal 3 3 2" xfId="17985"/>
    <cellStyle name="Normal 3 3 2 10" xfId="17986"/>
    <cellStyle name="Normal 3 3 2 2" xfId="17987"/>
    <cellStyle name="Normal 3 3 2 3" xfId="17988"/>
    <cellStyle name="Normal 3 3 2 4" xfId="17989"/>
    <cellStyle name="Normal 3 3 2 5" xfId="17990"/>
    <cellStyle name="Normal 3 3 2 6" xfId="17991"/>
    <cellStyle name="Normal 3 3 2 7" xfId="17992"/>
    <cellStyle name="Normal 3 3 2 8" xfId="17993"/>
    <cellStyle name="Normal 3 3 2 9" xfId="17994"/>
    <cellStyle name="Normal 3 3 3" xfId="17995"/>
    <cellStyle name="Normal 3 3 4" xfId="17996"/>
    <cellStyle name="Normal 3 3 5" xfId="17997"/>
    <cellStyle name="Normal 3 3 6" xfId="17998"/>
    <cellStyle name="Normal 3 3 7" xfId="17999"/>
    <cellStyle name="Normal 3 3 8" xfId="18000"/>
    <cellStyle name="Normal 3 3 9" xfId="18001"/>
    <cellStyle name="Normal 3 30" xfId="14217"/>
    <cellStyle name="Normal 3 31" xfId="14218"/>
    <cellStyle name="Normal 3 32" xfId="14219"/>
    <cellStyle name="Normal 3 33" xfId="14263"/>
    <cellStyle name="Normal 3 34" xfId="14264"/>
    <cellStyle name="Normal 3 35" xfId="14265"/>
    <cellStyle name="Normal 3 4" xfId="686"/>
    <cellStyle name="Normal 3 4 10" xfId="18002"/>
    <cellStyle name="Normal 3 4 2" xfId="18003"/>
    <cellStyle name="Normal 3 4 2 10" xfId="18004"/>
    <cellStyle name="Normal 3 4 2 2" xfId="18005"/>
    <cellStyle name="Normal 3 4 2 3" xfId="18006"/>
    <cellStyle name="Normal 3 4 2 4" xfId="18007"/>
    <cellStyle name="Normal 3 4 2 5" xfId="18008"/>
    <cellStyle name="Normal 3 4 2 6" xfId="18009"/>
    <cellStyle name="Normal 3 4 2 7" xfId="18010"/>
    <cellStyle name="Normal 3 4 2 8" xfId="18011"/>
    <cellStyle name="Normal 3 4 2 9" xfId="18012"/>
    <cellStyle name="Normal 3 4 3" xfId="18013"/>
    <cellStyle name="Normal 3 4 4" xfId="18014"/>
    <cellStyle name="Normal 3 4 5" xfId="18015"/>
    <cellStyle name="Normal 3 4 6" xfId="18016"/>
    <cellStyle name="Normal 3 4 7" xfId="18017"/>
    <cellStyle name="Normal 3 4 8" xfId="18018"/>
    <cellStyle name="Normal 3 4 9" xfId="18019"/>
    <cellStyle name="Normal 3 41" xfId="674"/>
    <cellStyle name="Normal 3 43" xfId="14266"/>
    <cellStyle name="Normal 3 5" xfId="14167"/>
    <cellStyle name="Normal 3 5 10" xfId="18020"/>
    <cellStyle name="Normal 3 5 2" xfId="18021"/>
    <cellStyle name="Normal 3 5 2 10" xfId="18022"/>
    <cellStyle name="Normal 3 5 2 2" xfId="18023"/>
    <cellStyle name="Normal 3 5 2 3" xfId="18024"/>
    <cellStyle name="Normal 3 5 2 4" xfId="18025"/>
    <cellStyle name="Normal 3 5 2 5" xfId="18026"/>
    <cellStyle name="Normal 3 5 2 6" xfId="18027"/>
    <cellStyle name="Normal 3 5 2 7" xfId="18028"/>
    <cellStyle name="Normal 3 5 2 8" xfId="18029"/>
    <cellStyle name="Normal 3 5 2 9" xfId="18030"/>
    <cellStyle name="Normal 3 5 3" xfId="18031"/>
    <cellStyle name="Normal 3 5 4" xfId="18032"/>
    <cellStyle name="Normal 3 5 5" xfId="18033"/>
    <cellStyle name="Normal 3 5 6" xfId="18034"/>
    <cellStyle name="Normal 3 5 7" xfId="18035"/>
    <cellStyle name="Normal 3 5 8" xfId="18036"/>
    <cellStyle name="Normal 3 5 9" xfId="18037"/>
    <cellStyle name="Normal 3 53" xfId="14267"/>
    <cellStyle name="Normal 3 54" xfId="14268"/>
    <cellStyle name="Normal 3 55" xfId="687"/>
    <cellStyle name="Normal 3 6" xfId="677"/>
    <cellStyle name="Normal 3 6 10" xfId="18038"/>
    <cellStyle name="Normal 3 6 2" xfId="18039"/>
    <cellStyle name="Normal 3 6 2 10" xfId="18040"/>
    <cellStyle name="Normal 3 6 2 2" xfId="18041"/>
    <cellStyle name="Normal 3 6 2 3" xfId="18042"/>
    <cellStyle name="Normal 3 6 2 4" xfId="18043"/>
    <cellStyle name="Normal 3 6 2 5" xfId="18044"/>
    <cellStyle name="Normal 3 6 2 6" xfId="18045"/>
    <cellStyle name="Normal 3 6 2 7" xfId="18046"/>
    <cellStyle name="Normal 3 6 2 8" xfId="18047"/>
    <cellStyle name="Normal 3 6 2 9" xfId="18048"/>
    <cellStyle name="Normal 3 6 3" xfId="18049"/>
    <cellStyle name="Normal 3 6 4" xfId="18050"/>
    <cellStyle name="Normal 3 6 5" xfId="18051"/>
    <cellStyle name="Normal 3 6 6" xfId="18052"/>
    <cellStyle name="Normal 3 6 7" xfId="18053"/>
    <cellStyle name="Normal 3 6 8" xfId="18054"/>
    <cellStyle name="Normal 3 6 9" xfId="18055"/>
    <cellStyle name="Normal 3 7" xfId="676"/>
    <cellStyle name="Normal 3 7 10" xfId="18056"/>
    <cellStyle name="Normal 3 7 2" xfId="18057"/>
    <cellStyle name="Normal 3 7 2 10" xfId="18058"/>
    <cellStyle name="Normal 3 7 2 2" xfId="18059"/>
    <cellStyle name="Normal 3 7 2 3" xfId="18060"/>
    <cellStyle name="Normal 3 7 2 4" xfId="18061"/>
    <cellStyle name="Normal 3 7 2 5" xfId="18062"/>
    <cellStyle name="Normal 3 7 2 6" xfId="18063"/>
    <cellStyle name="Normal 3 7 2 7" xfId="18064"/>
    <cellStyle name="Normal 3 7 2 8" xfId="18065"/>
    <cellStyle name="Normal 3 7 2 9" xfId="18066"/>
    <cellStyle name="Normal 3 7 3" xfId="18067"/>
    <cellStyle name="Normal 3 7 4" xfId="18068"/>
    <cellStyle name="Normal 3 7 5" xfId="18069"/>
    <cellStyle name="Normal 3 7 6" xfId="18070"/>
    <cellStyle name="Normal 3 7 7" xfId="18071"/>
    <cellStyle name="Normal 3 7 8" xfId="18072"/>
    <cellStyle name="Normal 3 7 9" xfId="18073"/>
    <cellStyle name="Normal 3 8" xfId="668"/>
    <cellStyle name="Normal 3 8 10" xfId="18074"/>
    <cellStyle name="Normal 3 8 2" xfId="18075"/>
    <cellStyle name="Normal 3 8 2 10" xfId="18076"/>
    <cellStyle name="Normal 3 8 2 2" xfId="18077"/>
    <cellStyle name="Normal 3 8 2 3" xfId="18078"/>
    <cellStyle name="Normal 3 8 2 4" xfId="18079"/>
    <cellStyle name="Normal 3 8 2 5" xfId="18080"/>
    <cellStyle name="Normal 3 8 2 6" xfId="18081"/>
    <cellStyle name="Normal 3 8 2 7" xfId="18082"/>
    <cellStyle name="Normal 3 8 2 8" xfId="18083"/>
    <cellStyle name="Normal 3 8 2 9" xfId="18084"/>
    <cellStyle name="Normal 3 8 3" xfId="18085"/>
    <cellStyle name="Normal 3 8 4" xfId="18086"/>
    <cellStyle name="Normal 3 8 5" xfId="18087"/>
    <cellStyle name="Normal 3 8 6" xfId="18088"/>
    <cellStyle name="Normal 3 8 7" xfId="18089"/>
    <cellStyle name="Normal 3 8 8" xfId="18090"/>
    <cellStyle name="Normal 3 8 9" xfId="18091"/>
    <cellStyle name="Normal 3 9" xfId="14168"/>
    <cellStyle name="Normal 3 9 10" xfId="18092"/>
    <cellStyle name="Normal 3 9 2" xfId="18093"/>
    <cellStyle name="Normal 3 9 2 10" xfId="18094"/>
    <cellStyle name="Normal 3 9 2 2" xfId="18095"/>
    <cellStyle name="Normal 3 9 2 3" xfId="18096"/>
    <cellStyle name="Normal 3 9 2 4" xfId="18097"/>
    <cellStyle name="Normal 3 9 2 5" xfId="18098"/>
    <cellStyle name="Normal 3 9 2 6" xfId="18099"/>
    <cellStyle name="Normal 3 9 2 7" xfId="18100"/>
    <cellStyle name="Normal 3 9 2 8" xfId="18101"/>
    <cellStyle name="Normal 3 9 2 9" xfId="18102"/>
    <cellStyle name="Normal 3 9 3" xfId="18103"/>
    <cellStyle name="Normal 3 9 4" xfId="18104"/>
    <cellStyle name="Normal 3 9 5" xfId="18105"/>
    <cellStyle name="Normal 3 9 6" xfId="18106"/>
    <cellStyle name="Normal 3 9 7" xfId="18107"/>
    <cellStyle name="Normal 3 9 8" xfId="18108"/>
    <cellStyle name="Normal 3 9 9" xfId="18109"/>
    <cellStyle name="Normal 3_Consolidado PN_vs3" xfId="18110"/>
    <cellStyle name="Normal 30" xfId="18111"/>
    <cellStyle name="Normal 31" xfId="18112"/>
    <cellStyle name="Normal 32" xfId="18113"/>
    <cellStyle name="Normal 33" xfId="445"/>
    <cellStyle name="Normal 34" xfId="446"/>
    <cellStyle name="Normal 35" xfId="447"/>
    <cellStyle name="Normal 36" xfId="448"/>
    <cellStyle name="Normal 37" xfId="449"/>
    <cellStyle name="Normal 38" xfId="450"/>
    <cellStyle name="Normal 38 2" xfId="451"/>
    <cellStyle name="Normal 39" xfId="18114"/>
    <cellStyle name="Normal 4" xfId="452"/>
    <cellStyle name="Normal 4 10" xfId="18115"/>
    <cellStyle name="Normal 4 11" xfId="18116"/>
    <cellStyle name="Normal 4 12" xfId="18117"/>
    <cellStyle name="Normal 4 13" xfId="18118"/>
    <cellStyle name="Normal 4 14" xfId="18119"/>
    <cellStyle name="Normal 4 15" xfId="18120"/>
    <cellStyle name="Normal 4 16" xfId="18121"/>
    <cellStyle name="Normal 4 17" xfId="18122"/>
    <cellStyle name="Normal 4 18" xfId="18123"/>
    <cellStyle name="Normal 4 18 2" xfId="18124"/>
    <cellStyle name="Normal 4 2" xfId="453"/>
    <cellStyle name="Normal 4 2 2" xfId="9"/>
    <cellStyle name="Normal 4 3" xfId="5787"/>
    <cellStyle name="Normal 4 4" xfId="18125"/>
    <cellStyle name="Normal 4 5" xfId="18126"/>
    <cellStyle name="Normal 4 6" xfId="18127"/>
    <cellStyle name="Normal 4 7" xfId="18128"/>
    <cellStyle name="Normal 4 8" xfId="18129"/>
    <cellStyle name="Normal 4 9" xfId="18130"/>
    <cellStyle name="Normal 40" xfId="18131"/>
    <cellStyle name="Normal 41" xfId="18132"/>
    <cellStyle name="Normal 42" xfId="18133"/>
    <cellStyle name="Normal 43" xfId="18134"/>
    <cellStyle name="Normal 44" xfId="18135"/>
    <cellStyle name="Normal 45" xfId="18136"/>
    <cellStyle name="Normal 46" xfId="18137"/>
    <cellStyle name="Normal 47" xfId="18138"/>
    <cellStyle name="Normal 48" xfId="18139"/>
    <cellStyle name="Normal 49" xfId="18140"/>
    <cellStyle name="Normal 5" xfId="454"/>
    <cellStyle name="Normal 5 10" xfId="18141"/>
    <cellStyle name="Normal 5 11" xfId="18142"/>
    <cellStyle name="Normal 5 12" xfId="18143"/>
    <cellStyle name="Normal 5 13" xfId="18144"/>
    <cellStyle name="Normal 5 2" xfId="16"/>
    <cellStyle name="Normal 5 3" xfId="14139"/>
    <cellStyle name="Normal 5 4" xfId="14220"/>
    <cellStyle name="Normal 5 5" xfId="14221"/>
    <cellStyle name="Normal 5 6" xfId="14222"/>
    <cellStyle name="Normal 5 7" xfId="14223"/>
    <cellStyle name="Normal 5 8" xfId="18145"/>
    <cellStyle name="Normal 5 9" xfId="18146"/>
    <cellStyle name="Normal 50" xfId="18147"/>
    <cellStyle name="Normal 51" xfId="18148"/>
    <cellStyle name="Normal 52" xfId="18149"/>
    <cellStyle name="Normal 53" xfId="18150"/>
    <cellStyle name="Normal 53 2" xfId="18151"/>
    <cellStyle name="Normal 54" xfId="18152"/>
    <cellStyle name="Normal 55" xfId="18153"/>
    <cellStyle name="Normal 56" xfId="18154"/>
    <cellStyle name="Normal 57" xfId="18155"/>
    <cellStyle name="Normal 58" xfId="18156"/>
    <cellStyle name="Normal 58 2" xfId="18157"/>
    <cellStyle name="Normal 59" xfId="18158"/>
    <cellStyle name="Normal 59 2" xfId="18159"/>
    <cellStyle name="Normal 6" xfId="455"/>
    <cellStyle name="Normal 6 10" xfId="18160"/>
    <cellStyle name="Normal 6 11" xfId="18161"/>
    <cellStyle name="Normal 6 12" xfId="18162"/>
    <cellStyle name="Normal 6 13" xfId="18163"/>
    <cellStyle name="Normal 6 14" xfId="18164"/>
    <cellStyle name="Normal 6 15" xfId="18165"/>
    <cellStyle name="Normal 6 2" xfId="456"/>
    <cellStyle name="Normal 6 3" xfId="14169"/>
    <cellStyle name="Normal 6 4" xfId="14224"/>
    <cellStyle name="Normal 6 5" xfId="14225"/>
    <cellStyle name="Normal 6 6" xfId="14226"/>
    <cellStyle name="Normal 6 7" xfId="14227"/>
    <cellStyle name="Normal 6 8" xfId="18166"/>
    <cellStyle name="Normal 6 9" xfId="18167"/>
    <cellStyle name="Normal 60" xfId="18168"/>
    <cellStyle name="Normal 61" xfId="18169"/>
    <cellStyle name="Normal 61 2" xfId="18170"/>
    <cellStyle name="Normal 62" xfId="18171"/>
    <cellStyle name="Normal 63" xfId="18172"/>
    <cellStyle name="Normal 64" xfId="18173"/>
    <cellStyle name="Normal 64 2" xfId="18174"/>
    <cellStyle name="Normal 65" xfId="18175"/>
    <cellStyle name="Normal 65 2" xfId="18176"/>
    <cellStyle name="Normal 66" xfId="18177"/>
    <cellStyle name="Normal 66 2" xfId="18178"/>
    <cellStyle name="Normal 67" xfId="18179"/>
    <cellStyle name="Normal 67 2" xfId="18180"/>
    <cellStyle name="Normal 68" xfId="18181"/>
    <cellStyle name="Normal 68 2" xfId="18182"/>
    <cellStyle name="Normal 69" xfId="18183"/>
    <cellStyle name="Normal 69 2" xfId="18184"/>
    <cellStyle name="Normal 7" xfId="457"/>
    <cellStyle name="Normal 7 10" xfId="18185"/>
    <cellStyle name="Normal 7 2" xfId="458"/>
    <cellStyle name="Normal 7 2 2" xfId="14138"/>
    <cellStyle name="Normal 7 3" xfId="459"/>
    <cellStyle name="Normal 7 3 2" xfId="18186"/>
    <cellStyle name="Normal 7 3 2 2" xfId="18187"/>
    <cellStyle name="Normal 7 3 2 3" xfId="18188"/>
    <cellStyle name="Normal 7 3 2 4" xfId="18189"/>
    <cellStyle name="Normal 7 3 2 5" xfId="18190"/>
    <cellStyle name="Normal 7 3 3" xfId="18191"/>
    <cellStyle name="Normal 7 3_Acompanhamento_2010_BRK Consol (mai)" xfId="18192"/>
    <cellStyle name="Normal 7 4" xfId="14228"/>
    <cellStyle name="Normal 7 4 2" xfId="18193"/>
    <cellStyle name="Normal 7 4 3" xfId="18194"/>
    <cellStyle name="Normal 7 4 4" xfId="18195"/>
    <cellStyle name="Normal 7 4 5" xfId="18196"/>
    <cellStyle name="Normal 7 4_Acompanhamento_2010_BRK Consol (mai)" xfId="18197"/>
    <cellStyle name="Normal 7 5" xfId="14229"/>
    <cellStyle name="Normal 7 6" xfId="14230"/>
    <cellStyle name="Normal 7 7" xfId="14231"/>
    <cellStyle name="Normal 7 8" xfId="18198"/>
    <cellStyle name="Normal 7 9" xfId="18199"/>
    <cellStyle name="Normal 7 9 3 2" xfId="14"/>
    <cellStyle name="Normal 7_Macroindicadores_adicional" xfId="18200"/>
    <cellStyle name="Normal 70" xfId="18201"/>
    <cellStyle name="Normal 70 2" xfId="18202"/>
    <cellStyle name="Normal 71" xfId="18203"/>
    <cellStyle name="Normal 72" xfId="18204"/>
    <cellStyle name="Normal 73" xfId="18205"/>
    <cellStyle name="Normal 74" xfId="18206"/>
    <cellStyle name="Normal 75" xfId="18207"/>
    <cellStyle name="Normal 76" xfId="18208"/>
    <cellStyle name="Normal 76 2" xfId="18209"/>
    <cellStyle name="Normal 77" xfId="18210"/>
    <cellStyle name="Normal 77 2" xfId="18211"/>
    <cellStyle name="Normal 78" xfId="18212"/>
    <cellStyle name="Normal 78 2" xfId="18213"/>
    <cellStyle name="Normal 79" xfId="18214"/>
    <cellStyle name="Normal 79 2" xfId="18215"/>
    <cellStyle name="Normal 8" xfId="460"/>
    <cellStyle name="Normal 8 10" xfId="18216"/>
    <cellStyle name="Normal 8 2" xfId="461"/>
    <cellStyle name="Normal 8 2 2" xfId="18217"/>
    <cellStyle name="Normal 8 2_Acompanhamento_2010_BRK Consol (mai)" xfId="18218"/>
    <cellStyle name="Normal 8 3" xfId="14140"/>
    <cellStyle name="Normal 8 3 2" xfId="18219"/>
    <cellStyle name="Normal 8 3 3" xfId="18220"/>
    <cellStyle name="Normal 8 3 4" xfId="18221"/>
    <cellStyle name="Normal 8 3 5" xfId="18222"/>
    <cellStyle name="Normal 8 4" xfId="14232"/>
    <cellStyle name="Normal 8 5" xfId="14233"/>
    <cellStyle name="Normal 8 6" xfId="14234"/>
    <cellStyle name="Normal 8 7" xfId="18223"/>
    <cellStyle name="Normal 8 8" xfId="18224"/>
    <cellStyle name="Normal 8 9" xfId="18225"/>
    <cellStyle name="Normal 8_Macroindicadores_adicional" xfId="18226"/>
    <cellStyle name="Normal 80" xfId="18227"/>
    <cellStyle name="Normal 80 2" xfId="18228"/>
    <cellStyle name="Normal 81" xfId="18229"/>
    <cellStyle name="Normal 81 2" xfId="18230"/>
    <cellStyle name="Normal 82" xfId="18231"/>
    <cellStyle name="Normal 83" xfId="18232"/>
    <cellStyle name="Normal 83 2" xfId="18233"/>
    <cellStyle name="Normal 84" xfId="18234"/>
    <cellStyle name="Normal 85" xfId="18235"/>
    <cellStyle name="Normal 85 2" xfId="18236"/>
    <cellStyle name="Normal 86" xfId="18237"/>
    <cellStyle name="Normal 86 2" xfId="18238"/>
    <cellStyle name="Normal 87" xfId="18239"/>
    <cellStyle name="Normal 87 2" xfId="18240"/>
    <cellStyle name="Normal 88" xfId="18241"/>
    <cellStyle name="Normal 88 2" xfId="18242"/>
    <cellStyle name="Normal 89" xfId="18243"/>
    <cellStyle name="Normal 89 2" xfId="18244"/>
    <cellStyle name="Normal 9" xfId="462"/>
    <cellStyle name="Normal 9 2" xfId="14235"/>
    <cellStyle name="Normal 9 2 2" xfId="18245"/>
    <cellStyle name="Normal 9 2_Acompanhamento_2010_BRK Consol (mai)" xfId="18246"/>
    <cellStyle name="Normal 9 3" xfId="14236"/>
    <cellStyle name="Normal 9 4" xfId="14237"/>
    <cellStyle name="Normal 9 5" xfId="14238"/>
    <cellStyle name="Normal 9 6" xfId="14239"/>
    <cellStyle name="Normal 90" xfId="18247"/>
    <cellStyle name="Normal 91" xfId="18248"/>
    <cellStyle name="Normal 92" xfId="18249"/>
    <cellStyle name="Normal 93" xfId="18250"/>
    <cellStyle name="Normal 94" xfId="18251"/>
    <cellStyle name="Normal 95" xfId="18252"/>
    <cellStyle name="Normal 96" xfId="18253"/>
    <cellStyle name="Normal 96 2" xfId="18254"/>
    <cellStyle name="Normal 97" xfId="18255"/>
    <cellStyle name="Normal 97 2" xfId="18256"/>
    <cellStyle name="Normal 98" xfId="18257"/>
    <cellStyle name="Normal 98 2" xfId="18258"/>
    <cellStyle name="Normal 99" xfId="18259"/>
    <cellStyle name="Normal Bold" xfId="18260"/>
    <cellStyle name="Normal Pct" xfId="18261"/>
    <cellStyle name="Normal Pct 10" xfId="18262"/>
    <cellStyle name="Normal Pct 11" xfId="18263"/>
    <cellStyle name="Normal Pct 12" xfId="18264"/>
    <cellStyle name="Normal Pct 13" xfId="18265"/>
    <cellStyle name="Normal Pct 14" xfId="18266"/>
    <cellStyle name="Normal Pct 15" xfId="18267"/>
    <cellStyle name="Normal Pct 16" xfId="18268"/>
    <cellStyle name="Normal Pct 17" xfId="18269"/>
    <cellStyle name="Normal Pct 18" xfId="18270"/>
    <cellStyle name="Normal Pct 19" xfId="18271"/>
    <cellStyle name="Normal Pct 2" xfId="18272"/>
    <cellStyle name="Normal Pct 20" xfId="18273"/>
    <cellStyle name="Normal Pct 21" xfId="18274"/>
    <cellStyle name="Normal Pct 22" xfId="18275"/>
    <cellStyle name="Normal Pct 23" xfId="18276"/>
    <cellStyle name="Normal Pct 24" xfId="18277"/>
    <cellStyle name="Normal Pct 25" xfId="18278"/>
    <cellStyle name="Normal Pct 26" xfId="18279"/>
    <cellStyle name="Normal Pct 27" xfId="18280"/>
    <cellStyle name="Normal Pct 28" xfId="18281"/>
    <cellStyle name="Normal Pct 29" xfId="18282"/>
    <cellStyle name="Normal Pct 3" xfId="18283"/>
    <cellStyle name="Normal Pct 30" xfId="18284"/>
    <cellStyle name="Normal Pct 31" xfId="18285"/>
    <cellStyle name="Normal Pct 32" xfId="18286"/>
    <cellStyle name="Normal Pct 33" xfId="18287"/>
    <cellStyle name="Normal Pct 34" xfId="18288"/>
    <cellStyle name="Normal Pct 35" xfId="18289"/>
    <cellStyle name="Normal Pct 36" xfId="18290"/>
    <cellStyle name="Normal Pct 37" xfId="18291"/>
    <cellStyle name="Normal Pct 38" xfId="18292"/>
    <cellStyle name="Normal Pct 39" xfId="18293"/>
    <cellStyle name="Normal Pct 4" xfId="18294"/>
    <cellStyle name="Normal Pct 40" xfId="18295"/>
    <cellStyle name="Normal Pct 41" xfId="18296"/>
    <cellStyle name="Normal Pct 42" xfId="18297"/>
    <cellStyle name="Normal Pct 5" xfId="18298"/>
    <cellStyle name="Normal Pct 6" xfId="18299"/>
    <cellStyle name="Normal Pct 7" xfId="18300"/>
    <cellStyle name="Normal Pct 8" xfId="18301"/>
    <cellStyle name="Normal Pct 9" xfId="18302"/>
    <cellStyle name="Normal_Plan1" xfId="14240"/>
    <cellStyle name="Normal1" xfId="18303"/>
    <cellStyle name="Normal1 2" xfId="18304"/>
    <cellStyle name="Normal1 3" xfId="18305"/>
    <cellStyle name="Normal1 4" xfId="18306"/>
    <cellStyle name="Normal1 5" xfId="18307"/>
    <cellStyle name="NormalGB" xfId="18308"/>
    <cellStyle name="Nota 10" xfId="18309"/>
    <cellStyle name="Nota 2" xfId="463"/>
    <cellStyle name="Nota 2 10" xfId="5788"/>
    <cellStyle name="Nota 2 10 2" xfId="5789"/>
    <cellStyle name="Nota 2 10 3" xfId="18310"/>
    <cellStyle name="Nota 2 11" xfId="5790"/>
    <cellStyle name="Nota 2 11 2" xfId="5791"/>
    <cellStyle name="Nota 2 11 3" xfId="18311"/>
    <cellStyle name="Nota 2 12" xfId="5792"/>
    <cellStyle name="Nota 2 12 2" xfId="5793"/>
    <cellStyle name="Nota 2 13" xfId="5794"/>
    <cellStyle name="Nota 2 13 2" xfId="5795"/>
    <cellStyle name="Nota 2 14" xfId="5796"/>
    <cellStyle name="Nota 2 14 2" xfId="5797"/>
    <cellStyle name="Nota 2 15" xfId="5798"/>
    <cellStyle name="Nota 2 15 2" xfId="5799"/>
    <cellStyle name="Nota 2 16" xfId="5800"/>
    <cellStyle name="Nota 2 16 2" xfId="5801"/>
    <cellStyle name="Nota 2 17" xfId="5802"/>
    <cellStyle name="Nota 2 17 2" xfId="5803"/>
    <cellStyle name="Nota 2 18" xfId="5804"/>
    <cellStyle name="Nota 2 18 2" xfId="5805"/>
    <cellStyle name="Nota 2 19" xfId="5806"/>
    <cellStyle name="Nota 2 19 2" xfId="5807"/>
    <cellStyle name="Nota 2 2" xfId="464"/>
    <cellStyle name="Nota 2 2 10" xfId="5808"/>
    <cellStyle name="Nota 2 2 10 2" xfId="5809"/>
    <cellStyle name="Nota 2 2 11" xfId="5810"/>
    <cellStyle name="Nota 2 2 11 2" xfId="5811"/>
    <cellStyle name="Nota 2 2 12" xfId="5812"/>
    <cellStyle name="Nota 2 2 12 2" xfId="5813"/>
    <cellStyle name="Nota 2 2 13" xfId="5814"/>
    <cellStyle name="Nota 2 2 13 2" xfId="5815"/>
    <cellStyle name="Nota 2 2 14" xfId="5816"/>
    <cellStyle name="Nota 2 2 14 2" xfId="5817"/>
    <cellStyle name="Nota 2 2 15" xfId="5818"/>
    <cellStyle name="Nota 2 2 15 2" xfId="5819"/>
    <cellStyle name="Nota 2 2 16" xfId="5820"/>
    <cellStyle name="Nota 2 2 16 2" xfId="5821"/>
    <cellStyle name="Nota 2 2 17" xfId="5822"/>
    <cellStyle name="Nota 2 2 17 2" xfId="5823"/>
    <cellStyle name="Nota 2 2 18" xfId="5824"/>
    <cellStyle name="Nota 2 2 18 2" xfId="5825"/>
    <cellStyle name="Nota 2 2 19" xfId="5826"/>
    <cellStyle name="Nota 2 2 19 2" xfId="5827"/>
    <cellStyle name="Nota 2 2 2" xfId="465"/>
    <cellStyle name="Nota 2 2 2 10" xfId="5828"/>
    <cellStyle name="Nota 2 2 2 10 2" xfId="5829"/>
    <cellStyle name="Nota 2 2 2 11" xfId="5830"/>
    <cellStyle name="Nota 2 2 2 11 2" xfId="5831"/>
    <cellStyle name="Nota 2 2 2 12" xfId="5832"/>
    <cellStyle name="Nota 2 2 2 12 2" xfId="5833"/>
    <cellStyle name="Nota 2 2 2 13" xfId="5834"/>
    <cellStyle name="Nota 2 2 2 13 2" xfId="5835"/>
    <cellStyle name="Nota 2 2 2 14" xfId="5836"/>
    <cellStyle name="Nota 2 2 2 14 2" xfId="5837"/>
    <cellStyle name="Nota 2 2 2 15" xfId="5838"/>
    <cellStyle name="Nota 2 2 2 15 2" xfId="5839"/>
    <cellStyle name="Nota 2 2 2 16" xfId="5840"/>
    <cellStyle name="Nota 2 2 2 16 2" xfId="5841"/>
    <cellStyle name="Nota 2 2 2 17" xfId="5842"/>
    <cellStyle name="Nota 2 2 2 2" xfId="466"/>
    <cellStyle name="Nota 2 2 2 2 10" xfId="5843"/>
    <cellStyle name="Nota 2 2 2 2 10 2" xfId="5844"/>
    <cellStyle name="Nota 2 2 2 2 11" xfId="5845"/>
    <cellStyle name="Nota 2 2 2 2 11 2" xfId="5846"/>
    <cellStyle name="Nota 2 2 2 2 12" xfId="5847"/>
    <cellStyle name="Nota 2 2 2 2 12 2" xfId="5848"/>
    <cellStyle name="Nota 2 2 2 2 13" xfId="5849"/>
    <cellStyle name="Nota 2 2 2 2 13 2" xfId="5850"/>
    <cellStyle name="Nota 2 2 2 2 14" xfId="5851"/>
    <cellStyle name="Nota 2 2 2 2 14 2" xfId="5852"/>
    <cellStyle name="Nota 2 2 2 2 15" xfId="5853"/>
    <cellStyle name="Nota 2 2 2 2 15 2" xfId="5854"/>
    <cellStyle name="Nota 2 2 2 2 16" xfId="5855"/>
    <cellStyle name="Nota 2 2 2 2 2" xfId="5856"/>
    <cellStyle name="Nota 2 2 2 2 2 10" xfId="5857"/>
    <cellStyle name="Nota 2 2 2 2 2 10 2" xfId="5858"/>
    <cellStyle name="Nota 2 2 2 2 2 11" xfId="5859"/>
    <cellStyle name="Nota 2 2 2 2 2 11 2" xfId="5860"/>
    <cellStyle name="Nota 2 2 2 2 2 12" xfId="5861"/>
    <cellStyle name="Nota 2 2 2 2 2 12 2" xfId="5862"/>
    <cellStyle name="Nota 2 2 2 2 2 13" xfId="5863"/>
    <cellStyle name="Nota 2 2 2 2 2 13 2" xfId="5864"/>
    <cellStyle name="Nota 2 2 2 2 2 14" xfId="5865"/>
    <cellStyle name="Nota 2 2 2 2 2 2" xfId="5866"/>
    <cellStyle name="Nota 2 2 2 2 2 2 2" xfId="5867"/>
    <cellStyle name="Nota 2 2 2 2 2 3" xfId="5868"/>
    <cellStyle name="Nota 2 2 2 2 2 3 2" xfId="5869"/>
    <cellStyle name="Nota 2 2 2 2 2 4" xfId="5870"/>
    <cellStyle name="Nota 2 2 2 2 2 4 2" xfId="5871"/>
    <cellStyle name="Nota 2 2 2 2 2 5" xfId="5872"/>
    <cellStyle name="Nota 2 2 2 2 2 5 2" xfId="5873"/>
    <cellStyle name="Nota 2 2 2 2 2 6" xfId="5874"/>
    <cellStyle name="Nota 2 2 2 2 2 6 2" xfId="5875"/>
    <cellStyle name="Nota 2 2 2 2 2 7" xfId="5876"/>
    <cellStyle name="Nota 2 2 2 2 2 7 2" xfId="5877"/>
    <cellStyle name="Nota 2 2 2 2 2 8" xfId="5878"/>
    <cellStyle name="Nota 2 2 2 2 2 8 2" xfId="5879"/>
    <cellStyle name="Nota 2 2 2 2 2 9" xfId="5880"/>
    <cellStyle name="Nota 2 2 2 2 2 9 2" xfId="5881"/>
    <cellStyle name="Nota 2 2 2 2 3" xfId="5882"/>
    <cellStyle name="Nota 2 2 2 2 3 10" xfId="5883"/>
    <cellStyle name="Nota 2 2 2 2 3 10 2" xfId="5884"/>
    <cellStyle name="Nota 2 2 2 2 3 11" xfId="5885"/>
    <cellStyle name="Nota 2 2 2 2 3 11 2" xfId="5886"/>
    <cellStyle name="Nota 2 2 2 2 3 12" xfId="5887"/>
    <cellStyle name="Nota 2 2 2 2 3 12 2" xfId="5888"/>
    <cellStyle name="Nota 2 2 2 2 3 13" xfId="5889"/>
    <cellStyle name="Nota 2 2 2 2 3 13 2" xfId="5890"/>
    <cellStyle name="Nota 2 2 2 2 3 14" xfId="5891"/>
    <cellStyle name="Nota 2 2 2 2 3 2" xfId="5892"/>
    <cellStyle name="Nota 2 2 2 2 3 2 2" xfId="5893"/>
    <cellStyle name="Nota 2 2 2 2 3 3" xfId="5894"/>
    <cellStyle name="Nota 2 2 2 2 3 3 2" xfId="5895"/>
    <cellStyle name="Nota 2 2 2 2 3 4" xfId="5896"/>
    <cellStyle name="Nota 2 2 2 2 3 4 2" xfId="5897"/>
    <cellStyle name="Nota 2 2 2 2 3 5" xfId="5898"/>
    <cellStyle name="Nota 2 2 2 2 3 5 2" xfId="5899"/>
    <cellStyle name="Nota 2 2 2 2 3 6" xfId="5900"/>
    <cellStyle name="Nota 2 2 2 2 3 6 2" xfId="5901"/>
    <cellStyle name="Nota 2 2 2 2 3 7" xfId="5902"/>
    <cellStyle name="Nota 2 2 2 2 3 7 2" xfId="5903"/>
    <cellStyle name="Nota 2 2 2 2 3 8" xfId="5904"/>
    <cellStyle name="Nota 2 2 2 2 3 8 2" xfId="5905"/>
    <cellStyle name="Nota 2 2 2 2 3 9" xfId="5906"/>
    <cellStyle name="Nota 2 2 2 2 3 9 2" xfId="5907"/>
    <cellStyle name="Nota 2 2 2 2 4" xfId="5908"/>
    <cellStyle name="Nota 2 2 2 2 4 2" xfId="5909"/>
    <cellStyle name="Nota 2 2 2 2 5" xfId="5910"/>
    <cellStyle name="Nota 2 2 2 2 5 2" xfId="5911"/>
    <cellStyle name="Nota 2 2 2 2 6" xfId="5912"/>
    <cellStyle name="Nota 2 2 2 2 6 2" xfId="5913"/>
    <cellStyle name="Nota 2 2 2 2 7" xfId="5914"/>
    <cellStyle name="Nota 2 2 2 2 7 2" xfId="5915"/>
    <cellStyle name="Nota 2 2 2 2 8" xfId="5916"/>
    <cellStyle name="Nota 2 2 2 2 8 2" xfId="5917"/>
    <cellStyle name="Nota 2 2 2 2 9" xfId="5918"/>
    <cellStyle name="Nota 2 2 2 2 9 2" xfId="5919"/>
    <cellStyle name="Nota 2 2 2 3" xfId="5920"/>
    <cellStyle name="Nota 2 2 2 3 10" xfId="5921"/>
    <cellStyle name="Nota 2 2 2 3 10 2" xfId="5922"/>
    <cellStyle name="Nota 2 2 2 3 11" xfId="5923"/>
    <cellStyle name="Nota 2 2 2 3 11 2" xfId="5924"/>
    <cellStyle name="Nota 2 2 2 3 12" xfId="5925"/>
    <cellStyle name="Nota 2 2 2 3 12 2" xfId="5926"/>
    <cellStyle name="Nota 2 2 2 3 13" xfId="5927"/>
    <cellStyle name="Nota 2 2 2 3 13 2" xfId="5928"/>
    <cellStyle name="Nota 2 2 2 3 14" xfId="5929"/>
    <cellStyle name="Nota 2 2 2 3 2" xfId="5930"/>
    <cellStyle name="Nota 2 2 2 3 2 2" xfId="5931"/>
    <cellStyle name="Nota 2 2 2 3 3" xfId="5932"/>
    <cellStyle name="Nota 2 2 2 3 3 2" xfId="5933"/>
    <cellStyle name="Nota 2 2 2 3 4" xfId="5934"/>
    <cellStyle name="Nota 2 2 2 3 4 2" xfId="5935"/>
    <cellStyle name="Nota 2 2 2 3 5" xfId="5936"/>
    <cellStyle name="Nota 2 2 2 3 5 2" xfId="5937"/>
    <cellStyle name="Nota 2 2 2 3 6" xfId="5938"/>
    <cellStyle name="Nota 2 2 2 3 6 2" xfId="5939"/>
    <cellStyle name="Nota 2 2 2 3 7" xfId="5940"/>
    <cellStyle name="Nota 2 2 2 3 7 2" xfId="5941"/>
    <cellStyle name="Nota 2 2 2 3 8" xfId="5942"/>
    <cellStyle name="Nota 2 2 2 3 8 2" xfId="5943"/>
    <cellStyle name="Nota 2 2 2 3 9" xfId="5944"/>
    <cellStyle name="Nota 2 2 2 3 9 2" xfId="5945"/>
    <cellStyle name="Nota 2 2 2 4" xfId="5946"/>
    <cellStyle name="Nota 2 2 2 4 10" xfId="5947"/>
    <cellStyle name="Nota 2 2 2 4 10 2" xfId="5948"/>
    <cellStyle name="Nota 2 2 2 4 11" xfId="5949"/>
    <cellStyle name="Nota 2 2 2 4 11 2" xfId="5950"/>
    <cellStyle name="Nota 2 2 2 4 12" xfId="5951"/>
    <cellStyle name="Nota 2 2 2 4 12 2" xfId="5952"/>
    <cellStyle name="Nota 2 2 2 4 13" xfId="5953"/>
    <cellStyle name="Nota 2 2 2 4 13 2" xfId="5954"/>
    <cellStyle name="Nota 2 2 2 4 14" xfId="5955"/>
    <cellStyle name="Nota 2 2 2 4 2" xfId="5956"/>
    <cellStyle name="Nota 2 2 2 4 2 2" xfId="5957"/>
    <cellStyle name="Nota 2 2 2 4 3" xfId="5958"/>
    <cellStyle name="Nota 2 2 2 4 3 2" xfId="5959"/>
    <cellStyle name="Nota 2 2 2 4 4" xfId="5960"/>
    <cellStyle name="Nota 2 2 2 4 4 2" xfId="5961"/>
    <cellStyle name="Nota 2 2 2 4 5" xfId="5962"/>
    <cellStyle name="Nota 2 2 2 4 5 2" xfId="5963"/>
    <cellStyle name="Nota 2 2 2 4 6" xfId="5964"/>
    <cellStyle name="Nota 2 2 2 4 6 2" xfId="5965"/>
    <cellStyle name="Nota 2 2 2 4 7" xfId="5966"/>
    <cellStyle name="Nota 2 2 2 4 7 2" xfId="5967"/>
    <cellStyle name="Nota 2 2 2 4 8" xfId="5968"/>
    <cellStyle name="Nota 2 2 2 4 8 2" xfId="5969"/>
    <cellStyle name="Nota 2 2 2 4 9" xfId="5970"/>
    <cellStyle name="Nota 2 2 2 4 9 2" xfId="5971"/>
    <cellStyle name="Nota 2 2 2 5" xfId="5972"/>
    <cellStyle name="Nota 2 2 2 5 2" xfId="5973"/>
    <cellStyle name="Nota 2 2 2 6" xfId="5974"/>
    <cellStyle name="Nota 2 2 2 6 2" xfId="5975"/>
    <cellStyle name="Nota 2 2 2 7" xfId="5976"/>
    <cellStyle name="Nota 2 2 2 7 2" xfId="5977"/>
    <cellStyle name="Nota 2 2 2 8" xfId="5978"/>
    <cellStyle name="Nota 2 2 2 8 2" xfId="5979"/>
    <cellStyle name="Nota 2 2 2 9" xfId="5980"/>
    <cellStyle name="Nota 2 2 2 9 2" xfId="5981"/>
    <cellStyle name="Nota 2 2 20" xfId="5982"/>
    <cellStyle name="Nota 2 2 3" xfId="467"/>
    <cellStyle name="Nota 2 2 3 10" xfId="5983"/>
    <cellStyle name="Nota 2 2 3 10 2" xfId="5984"/>
    <cellStyle name="Nota 2 2 3 11" xfId="5985"/>
    <cellStyle name="Nota 2 2 3 11 2" xfId="5986"/>
    <cellStyle name="Nota 2 2 3 12" xfId="5987"/>
    <cellStyle name="Nota 2 2 3 12 2" xfId="5988"/>
    <cellStyle name="Nota 2 2 3 13" xfId="5989"/>
    <cellStyle name="Nota 2 2 3 13 2" xfId="5990"/>
    <cellStyle name="Nota 2 2 3 14" xfId="5991"/>
    <cellStyle name="Nota 2 2 3 14 2" xfId="5992"/>
    <cellStyle name="Nota 2 2 3 15" xfId="5993"/>
    <cellStyle name="Nota 2 2 3 15 2" xfId="5994"/>
    <cellStyle name="Nota 2 2 3 16" xfId="5995"/>
    <cellStyle name="Nota 2 2 3 2" xfId="5996"/>
    <cellStyle name="Nota 2 2 3 2 10" xfId="5997"/>
    <cellStyle name="Nota 2 2 3 2 10 2" xfId="5998"/>
    <cellStyle name="Nota 2 2 3 2 11" xfId="5999"/>
    <cellStyle name="Nota 2 2 3 2 11 2" xfId="6000"/>
    <cellStyle name="Nota 2 2 3 2 12" xfId="6001"/>
    <cellStyle name="Nota 2 2 3 2 12 2" xfId="6002"/>
    <cellStyle name="Nota 2 2 3 2 13" xfId="6003"/>
    <cellStyle name="Nota 2 2 3 2 13 2" xfId="6004"/>
    <cellStyle name="Nota 2 2 3 2 14" xfId="6005"/>
    <cellStyle name="Nota 2 2 3 2 2" xfId="6006"/>
    <cellStyle name="Nota 2 2 3 2 2 2" xfId="6007"/>
    <cellStyle name="Nota 2 2 3 2 3" xfId="6008"/>
    <cellStyle name="Nota 2 2 3 2 3 2" xfId="6009"/>
    <cellStyle name="Nota 2 2 3 2 4" xfId="6010"/>
    <cellStyle name="Nota 2 2 3 2 4 2" xfId="6011"/>
    <cellStyle name="Nota 2 2 3 2 5" xfId="6012"/>
    <cellStyle name="Nota 2 2 3 2 5 2" xfId="6013"/>
    <cellStyle name="Nota 2 2 3 2 6" xfId="6014"/>
    <cellStyle name="Nota 2 2 3 2 6 2" xfId="6015"/>
    <cellStyle name="Nota 2 2 3 2 7" xfId="6016"/>
    <cellStyle name="Nota 2 2 3 2 7 2" xfId="6017"/>
    <cellStyle name="Nota 2 2 3 2 8" xfId="6018"/>
    <cellStyle name="Nota 2 2 3 2 8 2" xfId="6019"/>
    <cellStyle name="Nota 2 2 3 2 9" xfId="6020"/>
    <cellStyle name="Nota 2 2 3 2 9 2" xfId="6021"/>
    <cellStyle name="Nota 2 2 3 3" xfId="6022"/>
    <cellStyle name="Nota 2 2 3 3 10" xfId="6023"/>
    <cellStyle name="Nota 2 2 3 3 10 2" xfId="6024"/>
    <cellStyle name="Nota 2 2 3 3 11" xfId="6025"/>
    <cellStyle name="Nota 2 2 3 3 11 2" xfId="6026"/>
    <cellStyle name="Nota 2 2 3 3 12" xfId="6027"/>
    <cellStyle name="Nota 2 2 3 3 12 2" xfId="6028"/>
    <cellStyle name="Nota 2 2 3 3 13" xfId="6029"/>
    <cellStyle name="Nota 2 2 3 3 13 2" xfId="6030"/>
    <cellStyle name="Nota 2 2 3 3 14" xfId="6031"/>
    <cellStyle name="Nota 2 2 3 3 2" xfId="6032"/>
    <cellStyle name="Nota 2 2 3 3 2 2" xfId="6033"/>
    <cellStyle name="Nota 2 2 3 3 3" xfId="6034"/>
    <cellStyle name="Nota 2 2 3 3 3 2" xfId="6035"/>
    <cellStyle name="Nota 2 2 3 3 4" xfId="6036"/>
    <cellStyle name="Nota 2 2 3 3 4 2" xfId="6037"/>
    <cellStyle name="Nota 2 2 3 3 5" xfId="6038"/>
    <cellStyle name="Nota 2 2 3 3 5 2" xfId="6039"/>
    <cellStyle name="Nota 2 2 3 3 6" xfId="6040"/>
    <cellStyle name="Nota 2 2 3 3 6 2" xfId="6041"/>
    <cellStyle name="Nota 2 2 3 3 7" xfId="6042"/>
    <cellStyle name="Nota 2 2 3 3 7 2" xfId="6043"/>
    <cellStyle name="Nota 2 2 3 3 8" xfId="6044"/>
    <cellStyle name="Nota 2 2 3 3 8 2" xfId="6045"/>
    <cellStyle name="Nota 2 2 3 3 9" xfId="6046"/>
    <cellStyle name="Nota 2 2 3 3 9 2" xfId="6047"/>
    <cellStyle name="Nota 2 2 3 4" xfId="6048"/>
    <cellStyle name="Nota 2 2 3 4 2" xfId="6049"/>
    <cellStyle name="Nota 2 2 3 5" xfId="6050"/>
    <cellStyle name="Nota 2 2 3 5 2" xfId="6051"/>
    <cellStyle name="Nota 2 2 3 6" xfId="6052"/>
    <cellStyle name="Nota 2 2 3 6 2" xfId="6053"/>
    <cellStyle name="Nota 2 2 3 7" xfId="6054"/>
    <cellStyle name="Nota 2 2 3 7 2" xfId="6055"/>
    <cellStyle name="Nota 2 2 3 8" xfId="6056"/>
    <cellStyle name="Nota 2 2 3 8 2" xfId="6057"/>
    <cellStyle name="Nota 2 2 3 9" xfId="6058"/>
    <cellStyle name="Nota 2 2 3 9 2" xfId="6059"/>
    <cellStyle name="Nota 2 2 4" xfId="468"/>
    <cellStyle name="Nota 2 2 4 10" xfId="6060"/>
    <cellStyle name="Nota 2 2 4 10 2" xfId="6061"/>
    <cellStyle name="Nota 2 2 4 11" xfId="6062"/>
    <cellStyle name="Nota 2 2 4 11 2" xfId="6063"/>
    <cellStyle name="Nota 2 2 4 12" xfId="6064"/>
    <cellStyle name="Nota 2 2 4 12 2" xfId="6065"/>
    <cellStyle name="Nota 2 2 4 13" xfId="6066"/>
    <cellStyle name="Nota 2 2 4 13 2" xfId="6067"/>
    <cellStyle name="Nota 2 2 4 14" xfId="6068"/>
    <cellStyle name="Nota 2 2 4 14 2" xfId="6069"/>
    <cellStyle name="Nota 2 2 4 15" xfId="6070"/>
    <cellStyle name="Nota 2 2 4 15 2" xfId="6071"/>
    <cellStyle name="Nota 2 2 4 16" xfId="6072"/>
    <cellStyle name="Nota 2 2 4 2" xfId="6073"/>
    <cellStyle name="Nota 2 2 4 2 10" xfId="6074"/>
    <cellStyle name="Nota 2 2 4 2 10 2" xfId="6075"/>
    <cellStyle name="Nota 2 2 4 2 11" xfId="6076"/>
    <cellStyle name="Nota 2 2 4 2 11 2" xfId="6077"/>
    <cellStyle name="Nota 2 2 4 2 12" xfId="6078"/>
    <cellStyle name="Nota 2 2 4 2 12 2" xfId="6079"/>
    <cellStyle name="Nota 2 2 4 2 13" xfId="6080"/>
    <cellStyle name="Nota 2 2 4 2 13 2" xfId="6081"/>
    <cellStyle name="Nota 2 2 4 2 14" xfId="6082"/>
    <cellStyle name="Nota 2 2 4 2 2" xfId="6083"/>
    <cellStyle name="Nota 2 2 4 2 2 2" xfId="6084"/>
    <cellStyle name="Nota 2 2 4 2 3" xfId="6085"/>
    <cellStyle name="Nota 2 2 4 2 3 2" xfId="6086"/>
    <cellStyle name="Nota 2 2 4 2 4" xfId="6087"/>
    <cellStyle name="Nota 2 2 4 2 4 2" xfId="6088"/>
    <cellStyle name="Nota 2 2 4 2 5" xfId="6089"/>
    <cellStyle name="Nota 2 2 4 2 5 2" xfId="6090"/>
    <cellStyle name="Nota 2 2 4 2 6" xfId="6091"/>
    <cellStyle name="Nota 2 2 4 2 6 2" xfId="6092"/>
    <cellStyle name="Nota 2 2 4 2 7" xfId="6093"/>
    <cellStyle name="Nota 2 2 4 2 7 2" xfId="6094"/>
    <cellStyle name="Nota 2 2 4 2 8" xfId="6095"/>
    <cellStyle name="Nota 2 2 4 2 8 2" xfId="6096"/>
    <cellStyle name="Nota 2 2 4 2 9" xfId="6097"/>
    <cellStyle name="Nota 2 2 4 2 9 2" xfId="6098"/>
    <cellStyle name="Nota 2 2 4 3" xfId="6099"/>
    <cellStyle name="Nota 2 2 4 3 10" xfId="6100"/>
    <cellStyle name="Nota 2 2 4 3 10 2" xfId="6101"/>
    <cellStyle name="Nota 2 2 4 3 11" xfId="6102"/>
    <cellStyle name="Nota 2 2 4 3 11 2" xfId="6103"/>
    <cellStyle name="Nota 2 2 4 3 12" xfId="6104"/>
    <cellStyle name="Nota 2 2 4 3 12 2" xfId="6105"/>
    <cellStyle name="Nota 2 2 4 3 13" xfId="6106"/>
    <cellStyle name="Nota 2 2 4 3 13 2" xfId="6107"/>
    <cellStyle name="Nota 2 2 4 3 14" xfId="6108"/>
    <cellStyle name="Nota 2 2 4 3 2" xfId="6109"/>
    <cellStyle name="Nota 2 2 4 3 2 2" xfId="6110"/>
    <cellStyle name="Nota 2 2 4 3 3" xfId="6111"/>
    <cellStyle name="Nota 2 2 4 3 3 2" xfId="6112"/>
    <cellStyle name="Nota 2 2 4 3 4" xfId="6113"/>
    <cellStyle name="Nota 2 2 4 3 4 2" xfId="6114"/>
    <cellStyle name="Nota 2 2 4 3 5" xfId="6115"/>
    <cellStyle name="Nota 2 2 4 3 5 2" xfId="6116"/>
    <cellStyle name="Nota 2 2 4 3 6" xfId="6117"/>
    <cellStyle name="Nota 2 2 4 3 6 2" xfId="6118"/>
    <cellStyle name="Nota 2 2 4 3 7" xfId="6119"/>
    <cellStyle name="Nota 2 2 4 3 7 2" xfId="6120"/>
    <cellStyle name="Nota 2 2 4 3 8" xfId="6121"/>
    <cellStyle name="Nota 2 2 4 3 8 2" xfId="6122"/>
    <cellStyle name="Nota 2 2 4 3 9" xfId="6123"/>
    <cellStyle name="Nota 2 2 4 3 9 2" xfId="6124"/>
    <cellStyle name="Nota 2 2 4 4" xfId="6125"/>
    <cellStyle name="Nota 2 2 4 4 2" xfId="6126"/>
    <cellStyle name="Nota 2 2 4 5" xfId="6127"/>
    <cellStyle name="Nota 2 2 4 5 2" xfId="6128"/>
    <cellStyle name="Nota 2 2 4 6" xfId="6129"/>
    <cellStyle name="Nota 2 2 4 6 2" xfId="6130"/>
    <cellStyle name="Nota 2 2 4 7" xfId="6131"/>
    <cellStyle name="Nota 2 2 4 7 2" xfId="6132"/>
    <cellStyle name="Nota 2 2 4 8" xfId="6133"/>
    <cellStyle name="Nota 2 2 4 8 2" xfId="6134"/>
    <cellStyle name="Nota 2 2 4 9" xfId="6135"/>
    <cellStyle name="Nota 2 2 4 9 2" xfId="6136"/>
    <cellStyle name="Nota 2 2 5" xfId="469"/>
    <cellStyle name="Nota 2 2 5 10" xfId="6137"/>
    <cellStyle name="Nota 2 2 5 10 2" xfId="6138"/>
    <cellStyle name="Nota 2 2 5 11" xfId="6139"/>
    <cellStyle name="Nota 2 2 5 11 2" xfId="6140"/>
    <cellStyle name="Nota 2 2 5 12" xfId="6141"/>
    <cellStyle name="Nota 2 2 5 12 2" xfId="6142"/>
    <cellStyle name="Nota 2 2 5 13" xfId="6143"/>
    <cellStyle name="Nota 2 2 5 13 2" xfId="6144"/>
    <cellStyle name="Nota 2 2 5 14" xfId="6145"/>
    <cellStyle name="Nota 2 2 5 14 2" xfId="6146"/>
    <cellStyle name="Nota 2 2 5 15" xfId="6147"/>
    <cellStyle name="Nota 2 2 5 15 2" xfId="6148"/>
    <cellStyle name="Nota 2 2 5 16" xfId="6149"/>
    <cellStyle name="Nota 2 2 5 2" xfId="6150"/>
    <cellStyle name="Nota 2 2 5 2 10" xfId="6151"/>
    <cellStyle name="Nota 2 2 5 2 10 2" xfId="6152"/>
    <cellStyle name="Nota 2 2 5 2 11" xfId="6153"/>
    <cellStyle name="Nota 2 2 5 2 11 2" xfId="6154"/>
    <cellStyle name="Nota 2 2 5 2 12" xfId="6155"/>
    <cellStyle name="Nota 2 2 5 2 12 2" xfId="6156"/>
    <cellStyle name="Nota 2 2 5 2 13" xfId="6157"/>
    <cellStyle name="Nota 2 2 5 2 13 2" xfId="6158"/>
    <cellStyle name="Nota 2 2 5 2 14" xfId="6159"/>
    <cellStyle name="Nota 2 2 5 2 2" xfId="6160"/>
    <cellStyle name="Nota 2 2 5 2 2 2" xfId="6161"/>
    <cellStyle name="Nota 2 2 5 2 3" xfId="6162"/>
    <cellStyle name="Nota 2 2 5 2 3 2" xfId="6163"/>
    <cellStyle name="Nota 2 2 5 2 4" xfId="6164"/>
    <cellStyle name="Nota 2 2 5 2 4 2" xfId="6165"/>
    <cellStyle name="Nota 2 2 5 2 5" xfId="6166"/>
    <cellStyle name="Nota 2 2 5 2 5 2" xfId="6167"/>
    <cellStyle name="Nota 2 2 5 2 6" xfId="6168"/>
    <cellStyle name="Nota 2 2 5 2 6 2" xfId="6169"/>
    <cellStyle name="Nota 2 2 5 2 7" xfId="6170"/>
    <cellStyle name="Nota 2 2 5 2 7 2" xfId="6171"/>
    <cellStyle name="Nota 2 2 5 2 8" xfId="6172"/>
    <cellStyle name="Nota 2 2 5 2 8 2" xfId="6173"/>
    <cellStyle name="Nota 2 2 5 2 9" xfId="6174"/>
    <cellStyle name="Nota 2 2 5 2 9 2" xfId="6175"/>
    <cellStyle name="Nota 2 2 5 3" xfId="6176"/>
    <cellStyle name="Nota 2 2 5 3 10" xfId="6177"/>
    <cellStyle name="Nota 2 2 5 3 10 2" xfId="6178"/>
    <cellStyle name="Nota 2 2 5 3 11" xfId="6179"/>
    <cellStyle name="Nota 2 2 5 3 11 2" xfId="6180"/>
    <cellStyle name="Nota 2 2 5 3 12" xfId="6181"/>
    <cellStyle name="Nota 2 2 5 3 12 2" xfId="6182"/>
    <cellStyle name="Nota 2 2 5 3 13" xfId="6183"/>
    <cellStyle name="Nota 2 2 5 3 13 2" xfId="6184"/>
    <cellStyle name="Nota 2 2 5 3 14" xfId="6185"/>
    <cellStyle name="Nota 2 2 5 3 2" xfId="6186"/>
    <cellStyle name="Nota 2 2 5 3 2 2" xfId="6187"/>
    <cellStyle name="Nota 2 2 5 3 3" xfId="6188"/>
    <cellStyle name="Nota 2 2 5 3 3 2" xfId="6189"/>
    <cellStyle name="Nota 2 2 5 3 4" xfId="6190"/>
    <cellStyle name="Nota 2 2 5 3 4 2" xfId="6191"/>
    <cellStyle name="Nota 2 2 5 3 5" xfId="6192"/>
    <cellStyle name="Nota 2 2 5 3 5 2" xfId="6193"/>
    <cellStyle name="Nota 2 2 5 3 6" xfId="6194"/>
    <cellStyle name="Nota 2 2 5 3 6 2" xfId="6195"/>
    <cellStyle name="Nota 2 2 5 3 7" xfId="6196"/>
    <cellStyle name="Nota 2 2 5 3 7 2" xfId="6197"/>
    <cellStyle name="Nota 2 2 5 3 8" xfId="6198"/>
    <cellStyle name="Nota 2 2 5 3 8 2" xfId="6199"/>
    <cellStyle name="Nota 2 2 5 3 9" xfId="6200"/>
    <cellStyle name="Nota 2 2 5 3 9 2" xfId="6201"/>
    <cellStyle name="Nota 2 2 5 4" xfId="6202"/>
    <cellStyle name="Nota 2 2 5 4 2" xfId="6203"/>
    <cellStyle name="Nota 2 2 5 5" xfId="6204"/>
    <cellStyle name="Nota 2 2 5 5 2" xfId="6205"/>
    <cellStyle name="Nota 2 2 5 6" xfId="6206"/>
    <cellStyle name="Nota 2 2 5 6 2" xfId="6207"/>
    <cellStyle name="Nota 2 2 5 7" xfId="6208"/>
    <cellStyle name="Nota 2 2 5 7 2" xfId="6209"/>
    <cellStyle name="Nota 2 2 5 8" xfId="6210"/>
    <cellStyle name="Nota 2 2 5 8 2" xfId="6211"/>
    <cellStyle name="Nota 2 2 5 9" xfId="6212"/>
    <cellStyle name="Nota 2 2 5 9 2" xfId="6213"/>
    <cellStyle name="Nota 2 2 6" xfId="6214"/>
    <cellStyle name="Nota 2 2 6 10" xfId="6215"/>
    <cellStyle name="Nota 2 2 6 10 2" xfId="6216"/>
    <cellStyle name="Nota 2 2 6 11" xfId="6217"/>
    <cellStyle name="Nota 2 2 6 11 2" xfId="6218"/>
    <cellStyle name="Nota 2 2 6 12" xfId="6219"/>
    <cellStyle name="Nota 2 2 6 12 2" xfId="6220"/>
    <cellStyle name="Nota 2 2 6 13" xfId="6221"/>
    <cellStyle name="Nota 2 2 6 13 2" xfId="6222"/>
    <cellStyle name="Nota 2 2 6 14" xfId="6223"/>
    <cellStyle name="Nota 2 2 6 2" xfId="6224"/>
    <cellStyle name="Nota 2 2 6 2 2" xfId="6225"/>
    <cellStyle name="Nota 2 2 6 3" xfId="6226"/>
    <cellStyle name="Nota 2 2 6 3 2" xfId="6227"/>
    <cellStyle name="Nota 2 2 6 4" xfId="6228"/>
    <cellStyle name="Nota 2 2 6 4 2" xfId="6229"/>
    <cellStyle name="Nota 2 2 6 5" xfId="6230"/>
    <cellStyle name="Nota 2 2 6 5 2" xfId="6231"/>
    <cellStyle name="Nota 2 2 6 6" xfId="6232"/>
    <cellStyle name="Nota 2 2 6 6 2" xfId="6233"/>
    <cellStyle name="Nota 2 2 6 7" xfId="6234"/>
    <cellStyle name="Nota 2 2 6 7 2" xfId="6235"/>
    <cellStyle name="Nota 2 2 6 8" xfId="6236"/>
    <cellStyle name="Nota 2 2 6 8 2" xfId="6237"/>
    <cellStyle name="Nota 2 2 6 9" xfId="6238"/>
    <cellStyle name="Nota 2 2 6 9 2" xfId="6239"/>
    <cellStyle name="Nota 2 2 7" xfId="6240"/>
    <cellStyle name="Nota 2 2 7 10" xfId="6241"/>
    <cellStyle name="Nota 2 2 7 10 2" xfId="6242"/>
    <cellStyle name="Nota 2 2 7 11" xfId="6243"/>
    <cellStyle name="Nota 2 2 7 11 2" xfId="6244"/>
    <cellStyle name="Nota 2 2 7 12" xfId="6245"/>
    <cellStyle name="Nota 2 2 7 12 2" xfId="6246"/>
    <cellStyle name="Nota 2 2 7 13" xfId="6247"/>
    <cellStyle name="Nota 2 2 7 13 2" xfId="6248"/>
    <cellStyle name="Nota 2 2 7 14" xfId="6249"/>
    <cellStyle name="Nota 2 2 7 2" xfId="6250"/>
    <cellStyle name="Nota 2 2 7 2 2" xfId="6251"/>
    <cellStyle name="Nota 2 2 7 3" xfId="6252"/>
    <cellStyle name="Nota 2 2 7 3 2" xfId="6253"/>
    <cellStyle name="Nota 2 2 7 4" xfId="6254"/>
    <cellStyle name="Nota 2 2 7 4 2" xfId="6255"/>
    <cellStyle name="Nota 2 2 7 5" xfId="6256"/>
    <cellStyle name="Nota 2 2 7 5 2" xfId="6257"/>
    <cellStyle name="Nota 2 2 7 6" xfId="6258"/>
    <cellStyle name="Nota 2 2 7 6 2" xfId="6259"/>
    <cellStyle name="Nota 2 2 7 7" xfId="6260"/>
    <cellStyle name="Nota 2 2 7 7 2" xfId="6261"/>
    <cellStyle name="Nota 2 2 7 8" xfId="6262"/>
    <cellStyle name="Nota 2 2 7 8 2" xfId="6263"/>
    <cellStyle name="Nota 2 2 7 9" xfId="6264"/>
    <cellStyle name="Nota 2 2 7 9 2" xfId="6265"/>
    <cellStyle name="Nota 2 2 8" xfId="6266"/>
    <cellStyle name="Nota 2 2 8 2" xfId="6267"/>
    <cellStyle name="Nota 2 2 9" xfId="6268"/>
    <cellStyle name="Nota 2 2 9 2" xfId="6269"/>
    <cellStyle name="Nota 2 20" xfId="6270"/>
    <cellStyle name="Nota 2 20 2" xfId="6271"/>
    <cellStyle name="Nota 2 21" xfId="6272"/>
    <cellStyle name="Nota 2 21 2" xfId="6273"/>
    <cellStyle name="Nota 2 22" xfId="6274"/>
    <cellStyle name="Nota 2 3" xfId="470"/>
    <cellStyle name="Nota 2 3 10" xfId="6275"/>
    <cellStyle name="Nota 2 3 10 2" xfId="6276"/>
    <cellStyle name="Nota 2 3 11" xfId="6277"/>
    <cellStyle name="Nota 2 3 11 2" xfId="6278"/>
    <cellStyle name="Nota 2 3 12" xfId="6279"/>
    <cellStyle name="Nota 2 3 12 2" xfId="6280"/>
    <cellStyle name="Nota 2 3 13" xfId="6281"/>
    <cellStyle name="Nota 2 3 13 2" xfId="6282"/>
    <cellStyle name="Nota 2 3 14" xfId="6283"/>
    <cellStyle name="Nota 2 3 14 2" xfId="6284"/>
    <cellStyle name="Nota 2 3 15" xfId="6285"/>
    <cellStyle name="Nota 2 3 15 2" xfId="6286"/>
    <cellStyle name="Nota 2 3 16" xfId="6287"/>
    <cellStyle name="Nota 2 3 16 2" xfId="6288"/>
    <cellStyle name="Nota 2 3 17" xfId="6289"/>
    <cellStyle name="Nota 2 3 17 2" xfId="6290"/>
    <cellStyle name="Nota 2 3 18" xfId="6291"/>
    <cellStyle name="Nota 2 3 18 2" xfId="6292"/>
    <cellStyle name="Nota 2 3 19" xfId="6293"/>
    <cellStyle name="Nota 2 3 19 2" xfId="6294"/>
    <cellStyle name="Nota 2 3 2" xfId="471"/>
    <cellStyle name="Nota 2 3 2 10" xfId="6295"/>
    <cellStyle name="Nota 2 3 2 10 2" xfId="6296"/>
    <cellStyle name="Nota 2 3 2 11" xfId="6297"/>
    <cellStyle name="Nota 2 3 2 11 2" xfId="6298"/>
    <cellStyle name="Nota 2 3 2 12" xfId="6299"/>
    <cellStyle name="Nota 2 3 2 12 2" xfId="6300"/>
    <cellStyle name="Nota 2 3 2 13" xfId="6301"/>
    <cellStyle name="Nota 2 3 2 13 2" xfId="6302"/>
    <cellStyle name="Nota 2 3 2 14" xfId="6303"/>
    <cellStyle name="Nota 2 3 2 14 2" xfId="6304"/>
    <cellStyle name="Nota 2 3 2 15" xfId="6305"/>
    <cellStyle name="Nota 2 3 2 15 2" xfId="6306"/>
    <cellStyle name="Nota 2 3 2 16" xfId="6307"/>
    <cellStyle name="Nota 2 3 2 16 2" xfId="6308"/>
    <cellStyle name="Nota 2 3 2 17" xfId="6309"/>
    <cellStyle name="Nota 2 3 2 2" xfId="472"/>
    <cellStyle name="Nota 2 3 2 2 10" xfId="6310"/>
    <cellStyle name="Nota 2 3 2 2 10 2" xfId="6311"/>
    <cellStyle name="Nota 2 3 2 2 11" xfId="6312"/>
    <cellStyle name="Nota 2 3 2 2 11 2" xfId="6313"/>
    <cellStyle name="Nota 2 3 2 2 12" xfId="6314"/>
    <cellStyle name="Nota 2 3 2 2 12 2" xfId="6315"/>
    <cellStyle name="Nota 2 3 2 2 13" xfId="6316"/>
    <cellStyle name="Nota 2 3 2 2 13 2" xfId="6317"/>
    <cellStyle name="Nota 2 3 2 2 14" xfId="6318"/>
    <cellStyle name="Nota 2 3 2 2 14 2" xfId="6319"/>
    <cellStyle name="Nota 2 3 2 2 15" xfId="6320"/>
    <cellStyle name="Nota 2 3 2 2 15 2" xfId="6321"/>
    <cellStyle name="Nota 2 3 2 2 16" xfId="6322"/>
    <cellStyle name="Nota 2 3 2 2 2" xfId="6323"/>
    <cellStyle name="Nota 2 3 2 2 2 10" xfId="6324"/>
    <cellStyle name="Nota 2 3 2 2 2 10 2" xfId="6325"/>
    <cellStyle name="Nota 2 3 2 2 2 11" xfId="6326"/>
    <cellStyle name="Nota 2 3 2 2 2 11 2" xfId="6327"/>
    <cellStyle name="Nota 2 3 2 2 2 12" xfId="6328"/>
    <cellStyle name="Nota 2 3 2 2 2 12 2" xfId="6329"/>
    <cellStyle name="Nota 2 3 2 2 2 13" xfId="6330"/>
    <cellStyle name="Nota 2 3 2 2 2 13 2" xfId="6331"/>
    <cellStyle name="Nota 2 3 2 2 2 14" xfId="6332"/>
    <cellStyle name="Nota 2 3 2 2 2 2" xfId="6333"/>
    <cellStyle name="Nota 2 3 2 2 2 2 2" xfId="6334"/>
    <cellStyle name="Nota 2 3 2 2 2 3" xfId="6335"/>
    <cellStyle name="Nota 2 3 2 2 2 3 2" xfId="6336"/>
    <cellStyle name="Nota 2 3 2 2 2 4" xfId="6337"/>
    <cellStyle name="Nota 2 3 2 2 2 4 2" xfId="6338"/>
    <cellStyle name="Nota 2 3 2 2 2 5" xfId="6339"/>
    <cellStyle name="Nota 2 3 2 2 2 5 2" xfId="6340"/>
    <cellStyle name="Nota 2 3 2 2 2 6" xfId="6341"/>
    <cellStyle name="Nota 2 3 2 2 2 6 2" xfId="6342"/>
    <cellStyle name="Nota 2 3 2 2 2 7" xfId="6343"/>
    <cellStyle name="Nota 2 3 2 2 2 7 2" xfId="6344"/>
    <cellStyle name="Nota 2 3 2 2 2 8" xfId="6345"/>
    <cellStyle name="Nota 2 3 2 2 2 8 2" xfId="6346"/>
    <cellStyle name="Nota 2 3 2 2 2 9" xfId="6347"/>
    <cellStyle name="Nota 2 3 2 2 2 9 2" xfId="6348"/>
    <cellStyle name="Nota 2 3 2 2 3" xfId="6349"/>
    <cellStyle name="Nota 2 3 2 2 3 10" xfId="6350"/>
    <cellStyle name="Nota 2 3 2 2 3 10 2" xfId="6351"/>
    <cellStyle name="Nota 2 3 2 2 3 11" xfId="6352"/>
    <cellStyle name="Nota 2 3 2 2 3 11 2" xfId="6353"/>
    <cellStyle name="Nota 2 3 2 2 3 12" xfId="6354"/>
    <cellStyle name="Nota 2 3 2 2 3 12 2" xfId="6355"/>
    <cellStyle name="Nota 2 3 2 2 3 13" xfId="6356"/>
    <cellStyle name="Nota 2 3 2 2 3 13 2" xfId="6357"/>
    <cellStyle name="Nota 2 3 2 2 3 14" xfId="6358"/>
    <cellStyle name="Nota 2 3 2 2 3 2" xfId="6359"/>
    <cellStyle name="Nota 2 3 2 2 3 2 2" xfId="6360"/>
    <cellStyle name="Nota 2 3 2 2 3 3" xfId="6361"/>
    <cellStyle name="Nota 2 3 2 2 3 3 2" xfId="6362"/>
    <cellStyle name="Nota 2 3 2 2 3 4" xfId="6363"/>
    <cellStyle name="Nota 2 3 2 2 3 4 2" xfId="6364"/>
    <cellStyle name="Nota 2 3 2 2 3 5" xfId="6365"/>
    <cellStyle name="Nota 2 3 2 2 3 5 2" xfId="6366"/>
    <cellStyle name="Nota 2 3 2 2 3 6" xfId="6367"/>
    <cellStyle name="Nota 2 3 2 2 3 6 2" xfId="6368"/>
    <cellStyle name="Nota 2 3 2 2 3 7" xfId="6369"/>
    <cellStyle name="Nota 2 3 2 2 3 7 2" xfId="6370"/>
    <cellStyle name="Nota 2 3 2 2 3 8" xfId="6371"/>
    <cellStyle name="Nota 2 3 2 2 3 8 2" xfId="6372"/>
    <cellStyle name="Nota 2 3 2 2 3 9" xfId="6373"/>
    <cellStyle name="Nota 2 3 2 2 3 9 2" xfId="6374"/>
    <cellStyle name="Nota 2 3 2 2 4" xfId="6375"/>
    <cellStyle name="Nota 2 3 2 2 4 2" xfId="6376"/>
    <cellStyle name="Nota 2 3 2 2 5" xfId="6377"/>
    <cellStyle name="Nota 2 3 2 2 5 2" xfId="6378"/>
    <cellStyle name="Nota 2 3 2 2 6" xfId="6379"/>
    <cellStyle name="Nota 2 3 2 2 6 2" xfId="6380"/>
    <cellStyle name="Nota 2 3 2 2 7" xfId="6381"/>
    <cellStyle name="Nota 2 3 2 2 7 2" xfId="6382"/>
    <cellStyle name="Nota 2 3 2 2 8" xfId="6383"/>
    <cellStyle name="Nota 2 3 2 2 8 2" xfId="6384"/>
    <cellStyle name="Nota 2 3 2 2 9" xfId="6385"/>
    <cellStyle name="Nota 2 3 2 2 9 2" xfId="6386"/>
    <cellStyle name="Nota 2 3 2 3" xfId="6387"/>
    <cellStyle name="Nota 2 3 2 3 10" xfId="6388"/>
    <cellStyle name="Nota 2 3 2 3 10 2" xfId="6389"/>
    <cellStyle name="Nota 2 3 2 3 11" xfId="6390"/>
    <cellStyle name="Nota 2 3 2 3 11 2" xfId="6391"/>
    <cellStyle name="Nota 2 3 2 3 12" xfId="6392"/>
    <cellStyle name="Nota 2 3 2 3 12 2" xfId="6393"/>
    <cellStyle name="Nota 2 3 2 3 13" xfId="6394"/>
    <cellStyle name="Nota 2 3 2 3 13 2" xfId="6395"/>
    <cellStyle name="Nota 2 3 2 3 14" xfId="6396"/>
    <cellStyle name="Nota 2 3 2 3 2" xfId="6397"/>
    <cellStyle name="Nota 2 3 2 3 2 2" xfId="6398"/>
    <cellStyle name="Nota 2 3 2 3 3" xfId="6399"/>
    <cellStyle name="Nota 2 3 2 3 3 2" xfId="6400"/>
    <cellStyle name="Nota 2 3 2 3 4" xfId="6401"/>
    <cellStyle name="Nota 2 3 2 3 4 2" xfId="6402"/>
    <cellStyle name="Nota 2 3 2 3 5" xfId="6403"/>
    <cellStyle name="Nota 2 3 2 3 5 2" xfId="6404"/>
    <cellStyle name="Nota 2 3 2 3 6" xfId="6405"/>
    <cellStyle name="Nota 2 3 2 3 6 2" xfId="6406"/>
    <cellStyle name="Nota 2 3 2 3 7" xfId="6407"/>
    <cellStyle name="Nota 2 3 2 3 7 2" xfId="6408"/>
    <cellStyle name="Nota 2 3 2 3 8" xfId="6409"/>
    <cellStyle name="Nota 2 3 2 3 8 2" xfId="6410"/>
    <cellStyle name="Nota 2 3 2 3 9" xfId="6411"/>
    <cellStyle name="Nota 2 3 2 3 9 2" xfId="6412"/>
    <cellStyle name="Nota 2 3 2 4" xfId="6413"/>
    <cellStyle name="Nota 2 3 2 4 10" xfId="6414"/>
    <cellStyle name="Nota 2 3 2 4 10 2" xfId="6415"/>
    <cellStyle name="Nota 2 3 2 4 11" xfId="6416"/>
    <cellStyle name="Nota 2 3 2 4 11 2" xfId="6417"/>
    <cellStyle name="Nota 2 3 2 4 12" xfId="6418"/>
    <cellStyle name="Nota 2 3 2 4 12 2" xfId="6419"/>
    <cellStyle name="Nota 2 3 2 4 13" xfId="6420"/>
    <cellStyle name="Nota 2 3 2 4 13 2" xfId="6421"/>
    <cellStyle name="Nota 2 3 2 4 14" xfId="6422"/>
    <cellStyle name="Nota 2 3 2 4 2" xfId="6423"/>
    <cellStyle name="Nota 2 3 2 4 2 2" xfId="6424"/>
    <cellStyle name="Nota 2 3 2 4 3" xfId="6425"/>
    <cellStyle name="Nota 2 3 2 4 3 2" xfId="6426"/>
    <cellStyle name="Nota 2 3 2 4 4" xfId="6427"/>
    <cellStyle name="Nota 2 3 2 4 4 2" xfId="6428"/>
    <cellStyle name="Nota 2 3 2 4 5" xfId="6429"/>
    <cellStyle name="Nota 2 3 2 4 5 2" xfId="6430"/>
    <cellStyle name="Nota 2 3 2 4 6" xfId="6431"/>
    <cellStyle name="Nota 2 3 2 4 6 2" xfId="6432"/>
    <cellStyle name="Nota 2 3 2 4 7" xfId="6433"/>
    <cellStyle name="Nota 2 3 2 4 7 2" xfId="6434"/>
    <cellStyle name="Nota 2 3 2 4 8" xfId="6435"/>
    <cellStyle name="Nota 2 3 2 4 8 2" xfId="6436"/>
    <cellStyle name="Nota 2 3 2 4 9" xfId="6437"/>
    <cellStyle name="Nota 2 3 2 4 9 2" xfId="6438"/>
    <cellStyle name="Nota 2 3 2 5" xfId="6439"/>
    <cellStyle name="Nota 2 3 2 5 2" xfId="6440"/>
    <cellStyle name="Nota 2 3 2 6" xfId="6441"/>
    <cellStyle name="Nota 2 3 2 6 2" xfId="6442"/>
    <cellStyle name="Nota 2 3 2 7" xfId="6443"/>
    <cellStyle name="Nota 2 3 2 7 2" xfId="6444"/>
    <cellStyle name="Nota 2 3 2 8" xfId="6445"/>
    <cellStyle name="Nota 2 3 2 8 2" xfId="6446"/>
    <cellStyle name="Nota 2 3 2 9" xfId="6447"/>
    <cellStyle name="Nota 2 3 2 9 2" xfId="6448"/>
    <cellStyle name="Nota 2 3 20" xfId="6449"/>
    <cellStyle name="Nota 2 3 3" xfId="473"/>
    <cellStyle name="Nota 2 3 3 10" xfId="6450"/>
    <cellStyle name="Nota 2 3 3 10 2" xfId="6451"/>
    <cellStyle name="Nota 2 3 3 11" xfId="6452"/>
    <cellStyle name="Nota 2 3 3 11 2" xfId="6453"/>
    <cellStyle name="Nota 2 3 3 12" xfId="6454"/>
    <cellStyle name="Nota 2 3 3 12 2" xfId="6455"/>
    <cellStyle name="Nota 2 3 3 13" xfId="6456"/>
    <cellStyle name="Nota 2 3 3 13 2" xfId="6457"/>
    <cellStyle name="Nota 2 3 3 14" xfId="6458"/>
    <cellStyle name="Nota 2 3 3 14 2" xfId="6459"/>
    <cellStyle name="Nota 2 3 3 15" xfId="6460"/>
    <cellStyle name="Nota 2 3 3 15 2" xfId="6461"/>
    <cellStyle name="Nota 2 3 3 16" xfId="6462"/>
    <cellStyle name="Nota 2 3 3 2" xfId="6463"/>
    <cellStyle name="Nota 2 3 3 2 10" xfId="6464"/>
    <cellStyle name="Nota 2 3 3 2 10 2" xfId="6465"/>
    <cellStyle name="Nota 2 3 3 2 11" xfId="6466"/>
    <cellStyle name="Nota 2 3 3 2 11 2" xfId="6467"/>
    <cellStyle name="Nota 2 3 3 2 12" xfId="6468"/>
    <cellStyle name="Nota 2 3 3 2 12 2" xfId="6469"/>
    <cellStyle name="Nota 2 3 3 2 13" xfId="6470"/>
    <cellStyle name="Nota 2 3 3 2 13 2" xfId="6471"/>
    <cellStyle name="Nota 2 3 3 2 14" xfId="6472"/>
    <cellStyle name="Nota 2 3 3 2 2" xfId="6473"/>
    <cellStyle name="Nota 2 3 3 2 2 2" xfId="6474"/>
    <cellStyle name="Nota 2 3 3 2 3" xfId="6475"/>
    <cellStyle name="Nota 2 3 3 2 3 2" xfId="6476"/>
    <cellStyle name="Nota 2 3 3 2 4" xfId="6477"/>
    <cellStyle name="Nota 2 3 3 2 4 2" xfId="6478"/>
    <cellStyle name="Nota 2 3 3 2 5" xfId="6479"/>
    <cellStyle name="Nota 2 3 3 2 5 2" xfId="6480"/>
    <cellStyle name="Nota 2 3 3 2 6" xfId="6481"/>
    <cellStyle name="Nota 2 3 3 2 6 2" xfId="6482"/>
    <cellStyle name="Nota 2 3 3 2 7" xfId="6483"/>
    <cellStyle name="Nota 2 3 3 2 7 2" xfId="6484"/>
    <cellStyle name="Nota 2 3 3 2 8" xfId="6485"/>
    <cellStyle name="Nota 2 3 3 2 8 2" xfId="6486"/>
    <cellStyle name="Nota 2 3 3 2 9" xfId="6487"/>
    <cellStyle name="Nota 2 3 3 2 9 2" xfId="6488"/>
    <cellStyle name="Nota 2 3 3 3" xfId="6489"/>
    <cellStyle name="Nota 2 3 3 3 10" xfId="6490"/>
    <cellStyle name="Nota 2 3 3 3 10 2" xfId="6491"/>
    <cellStyle name="Nota 2 3 3 3 11" xfId="6492"/>
    <cellStyle name="Nota 2 3 3 3 11 2" xfId="6493"/>
    <cellStyle name="Nota 2 3 3 3 12" xfId="6494"/>
    <cellStyle name="Nota 2 3 3 3 12 2" xfId="6495"/>
    <cellStyle name="Nota 2 3 3 3 13" xfId="6496"/>
    <cellStyle name="Nota 2 3 3 3 13 2" xfId="6497"/>
    <cellStyle name="Nota 2 3 3 3 14" xfId="6498"/>
    <cellStyle name="Nota 2 3 3 3 2" xfId="6499"/>
    <cellStyle name="Nota 2 3 3 3 2 2" xfId="6500"/>
    <cellStyle name="Nota 2 3 3 3 3" xfId="6501"/>
    <cellStyle name="Nota 2 3 3 3 3 2" xfId="6502"/>
    <cellStyle name="Nota 2 3 3 3 4" xfId="6503"/>
    <cellStyle name="Nota 2 3 3 3 4 2" xfId="6504"/>
    <cellStyle name="Nota 2 3 3 3 5" xfId="6505"/>
    <cellStyle name="Nota 2 3 3 3 5 2" xfId="6506"/>
    <cellStyle name="Nota 2 3 3 3 6" xfId="6507"/>
    <cellStyle name="Nota 2 3 3 3 6 2" xfId="6508"/>
    <cellStyle name="Nota 2 3 3 3 7" xfId="6509"/>
    <cellStyle name="Nota 2 3 3 3 7 2" xfId="6510"/>
    <cellStyle name="Nota 2 3 3 3 8" xfId="6511"/>
    <cellStyle name="Nota 2 3 3 3 8 2" xfId="6512"/>
    <cellStyle name="Nota 2 3 3 3 9" xfId="6513"/>
    <cellStyle name="Nota 2 3 3 3 9 2" xfId="6514"/>
    <cellStyle name="Nota 2 3 3 4" xfId="6515"/>
    <cellStyle name="Nota 2 3 3 4 2" xfId="6516"/>
    <cellStyle name="Nota 2 3 3 5" xfId="6517"/>
    <cellStyle name="Nota 2 3 3 5 2" xfId="6518"/>
    <cellStyle name="Nota 2 3 3 6" xfId="6519"/>
    <cellStyle name="Nota 2 3 3 6 2" xfId="6520"/>
    <cellStyle name="Nota 2 3 3 7" xfId="6521"/>
    <cellStyle name="Nota 2 3 3 7 2" xfId="6522"/>
    <cellStyle name="Nota 2 3 3 8" xfId="6523"/>
    <cellStyle name="Nota 2 3 3 8 2" xfId="6524"/>
    <cellStyle name="Nota 2 3 3 9" xfId="6525"/>
    <cellStyle name="Nota 2 3 3 9 2" xfId="6526"/>
    <cellStyle name="Nota 2 3 4" xfId="474"/>
    <cellStyle name="Nota 2 3 4 10" xfId="6527"/>
    <cellStyle name="Nota 2 3 4 10 2" xfId="6528"/>
    <cellStyle name="Nota 2 3 4 11" xfId="6529"/>
    <cellStyle name="Nota 2 3 4 11 2" xfId="6530"/>
    <cellStyle name="Nota 2 3 4 12" xfId="6531"/>
    <cellStyle name="Nota 2 3 4 12 2" xfId="6532"/>
    <cellStyle name="Nota 2 3 4 13" xfId="6533"/>
    <cellStyle name="Nota 2 3 4 13 2" xfId="6534"/>
    <cellStyle name="Nota 2 3 4 14" xfId="6535"/>
    <cellStyle name="Nota 2 3 4 14 2" xfId="6536"/>
    <cellStyle name="Nota 2 3 4 15" xfId="6537"/>
    <cellStyle name="Nota 2 3 4 15 2" xfId="6538"/>
    <cellStyle name="Nota 2 3 4 16" xfId="6539"/>
    <cellStyle name="Nota 2 3 4 2" xfId="6540"/>
    <cellStyle name="Nota 2 3 4 2 10" xfId="6541"/>
    <cellStyle name="Nota 2 3 4 2 10 2" xfId="6542"/>
    <cellStyle name="Nota 2 3 4 2 11" xfId="6543"/>
    <cellStyle name="Nota 2 3 4 2 11 2" xfId="6544"/>
    <cellStyle name="Nota 2 3 4 2 12" xfId="6545"/>
    <cellStyle name="Nota 2 3 4 2 12 2" xfId="6546"/>
    <cellStyle name="Nota 2 3 4 2 13" xfId="6547"/>
    <cellStyle name="Nota 2 3 4 2 13 2" xfId="6548"/>
    <cellStyle name="Nota 2 3 4 2 14" xfId="6549"/>
    <cellStyle name="Nota 2 3 4 2 2" xfId="6550"/>
    <cellStyle name="Nota 2 3 4 2 2 2" xfId="6551"/>
    <cellStyle name="Nota 2 3 4 2 3" xfId="6552"/>
    <cellStyle name="Nota 2 3 4 2 3 2" xfId="6553"/>
    <cellStyle name="Nota 2 3 4 2 4" xfId="6554"/>
    <cellStyle name="Nota 2 3 4 2 4 2" xfId="6555"/>
    <cellStyle name="Nota 2 3 4 2 5" xfId="6556"/>
    <cellStyle name="Nota 2 3 4 2 5 2" xfId="6557"/>
    <cellStyle name="Nota 2 3 4 2 6" xfId="6558"/>
    <cellStyle name="Nota 2 3 4 2 6 2" xfId="6559"/>
    <cellStyle name="Nota 2 3 4 2 7" xfId="6560"/>
    <cellStyle name="Nota 2 3 4 2 7 2" xfId="6561"/>
    <cellStyle name="Nota 2 3 4 2 8" xfId="6562"/>
    <cellStyle name="Nota 2 3 4 2 8 2" xfId="6563"/>
    <cellStyle name="Nota 2 3 4 2 9" xfId="6564"/>
    <cellStyle name="Nota 2 3 4 2 9 2" xfId="6565"/>
    <cellStyle name="Nota 2 3 4 3" xfId="6566"/>
    <cellStyle name="Nota 2 3 4 3 10" xfId="6567"/>
    <cellStyle name="Nota 2 3 4 3 10 2" xfId="6568"/>
    <cellStyle name="Nota 2 3 4 3 11" xfId="6569"/>
    <cellStyle name="Nota 2 3 4 3 11 2" xfId="6570"/>
    <cellStyle name="Nota 2 3 4 3 12" xfId="6571"/>
    <cellStyle name="Nota 2 3 4 3 12 2" xfId="6572"/>
    <cellStyle name="Nota 2 3 4 3 13" xfId="6573"/>
    <cellStyle name="Nota 2 3 4 3 13 2" xfId="6574"/>
    <cellStyle name="Nota 2 3 4 3 14" xfId="6575"/>
    <cellStyle name="Nota 2 3 4 3 2" xfId="6576"/>
    <cellStyle name="Nota 2 3 4 3 2 2" xfId="6577"/>
    <cellStyle name="Nota 2 3 4 3 3" xfId="6578"/>
    <cellStyle name="Nota 2 3 4 3 3 2" xfId="6579"/>
    <cellStyle name="Nota 2 3 4 3 4" xfId="6580"/>
    <cellStyle name="Nota 2 3 4 3 4 2" xfId="6581"/>
    <cellStyle name="Nota 2 3 4 3 5" xfId="6582"/>
    <cellStyle name="Nota 2 3 4 3 5 2" xfId="6583"/>
    <cellStyle name="Nota 2 3 4 3 6" xfId="6584"/>
    <cellStyle name="Nota 2 3 4 3 6 2" xfId="6585"/>
    <cellStyle name="Nota 2 3 4 3 7" xfId="6586"/>
    <cellStyle name="Nota 2 3 4 3 7 2" xfId="6587"/>
    <cellStyle name="Nota 2 3 4 3 8" xfId="6588"/>
    <cellStyle name="Nota 2 3 4 3 8 2" xfId="6589"/>
    <cellStyle name="Nota 2 3 4 3 9" xfId="6590"/>
    <cellStyle name="Nota 2 3 4 3 9 2" xfId="6591"/>
    <cellStyle name="Nota 2 3 4 4" xfId="6592"/>
    <cellStyle name="Nota 2 3 4 4 2" xfId="6593"/>
    <cellStyle name="Nota 2 3 4 5" xfId="6594"/>
    <cellStyle name="Nota 2 3 4 5 2" xfId="6595"/>
    <cellStyle name="Nota 2 3 4 6" xfId="6596"/>
    <cellStyle name="Nota 2 3 4 6 2" xfId="6597"/>
    <cellStyle name="Nota 2 3 4 7" xfId="6598"/>
    <cellStyle name="Nota 2 3 4 7 2" xfId="6599"/>
    <cellStyle name="Nota 2 3 4 8" xfId="6600"/>
    <cellStyle name="Nota 2 3 4 8 2" xfId="6601"/>
    <cellStyle name="Nota 2 3 4 9" xfId="6602"/>
    <cellStyle name="Nota 2 3 4 9 2" xfId="6603"/>
    <cellStyle name="Nota 2 3 5" xfId="475"/>
    <cellStyle name="Nota 2 3 5 10" xfId="6604"/>
    <cellStyle name="Nota 2 3 5 10 2" xfId="6605"/>
    <cellStyle name="Nota 2 3 5 11" xfId="6606"/>
    <cellStyle name="Nota 2 3 5 11 2" xfId="6607"/>
    <cellStyle name="Nota 2 3 5 12" xfId="6608"/>
    <cellStyle name="Nota 2 3 5 12 2" xfId="6609"/>
    <cellStyle name="Nota 2 3 5 13" xfId="6610"/>
    <cellStyle name="Nota 2 3 5 13 2" xfId="6611"/>
    <cellStyle name="Nota 2 3 5 14" xfId="6612"/>
    <cellStyle name="Nota 2 3 5 14 2" xfId="6613"/>
    <cellStyle name="Nota 2 3 5 15" xfId="6614"/>
    <cellStyle name="Nota 2 3 5 15 2" xfId="6615"/>
    <cellStyle name="Nota 2 3 5 16" xfId="6616"/>
    <cellStyle name="Nota 2 3 5 2" xfId="6617"/>
    <cellStyle name="Nota 2 3 5 2 10" xfId="6618"/>
    <cellStyle name="Nota 2 3 5 2 10 2" xfId="6619"/>
    <cellStyle name="Nota 2 3 5 2 11" xfId="6620"/>
    <cellStyle name="Nota 2 3 5 2 11 2" xfId="6621"/>
    <cellStyle name="Nota 2 3 5 2 12" xfId="6622"/>
    <cellStyle name="Nota 2 3 5 2 12 2" xfId="6623"/>
    <cellStyle name="Nota 2 3 5 2 13" xfId="6624"/>
    <cellStyle name="Nota 2 3 5 2 13 2" xfId="6625"/>
    <cellStyle name="Nota 2 3 5 2 14" xfId="6626"/>
    <cellStyle name="Nota 2 3 5 2 2" xfId="6627"/>
    <cellStyle name="Nota 2 3 5 2 2 2" xfId="6628"/>
    <cellStyle name="Nota 2 3 5 2 3" xfId="6629"/>
    <cellStyle name="Nota 2 3 5 2 3 2" xfId="6630"/>
    <cellStyle name="Nota 2 3 5 2 4" xfId="6631"/>
    <cellStyle name="Nota 2 3 5 2 4 2" xfId="6632"/>
    <cellStyle name="Nota 2 3 5 2 5" xfId="6633"/>
    <cellStyle name="Nota 2 3 5 2 5 2" xfId="6634"/>
    <cellStyle name="Nota 2 3 5 2 6" xfId="6635"/>
    <cellStyle name="Nota 2 3 5 2 6 2" xfId="6636"/>
    <cellStyle name="Nota 2 3 5 2 7" xfId="6637"/>
    <cellStyle name="Nota 2 3 5 2 7 2" xfId="6638"/>
    <cellStyle name="Nota 2 3 5 2 8" xfId="6639"/>
    <cellStyle name="Nota 2 3 5 2 8 2" xfId="6640"/>
    <cellStyle name="Nota 2 3 5 2 9" xfId="6641"/>
    <cellStyle name="Nota 2 3 5 2 9 2" xfId="6642"/>
    <cellStyle name="Nota 2 3 5 3" xfId="6643"/>
    <cellStyle name="Nota 2 3 5 3 10" xfId="6644"/>
    <cellStyle name="Nota 2 3 5 3 10 2" xfId="6645"/>
    <cellStyle name="Nota 2 3 5 3 11" xfId="6646"/>
    <cellStyle name="Nota 2 3 5 3 11 2" xfId="6647"/>
    <cellStyle name="Nota 2 3 5 3 12" xfId="6648"/>
    <cellStyle name="Nota 2 3 5 3 12 2" xfId="6649"/>
    <cellStyle name="Nota 2 3 5 3 13" xfId="6650"/>
    <cellStyle name="Nota 2 3 5 3 13 2" xfId="6651"/>
    <cellStyle name="Nota 2 3 5 3 14" xfId="6652"/>
    <cellStyle name="Nota 2 3 5 3 2" xfId="6653"/>
    <cellStyle name="Nota 2 3 5 3 2 2" xfId="6654"/>
    <cellStyle name="Nota 2 3 5 3 3" xfId="6655"/>
    <cellStyle name="Nota 2 3 5 3 3 2" xfId="6656"/>
    <cellStyle name="Nota 2 3 5 3 4" xfId="6657"/>
    <cellStyle name="Nota 2 3 5 3 4 2" xfId="6658"/>
    <cellStyle name="Nota 2 3 5 3 5" xfId="6659"/>
    <cellStyle name="Nota 2 3 5 3 5 2" xfId="6660"/>
    <cellStyle name="Nota 2 3 5 3 6" xfId="6661"/>
    <cellStyle name="Nota 2 3 5 3 6 2" xfId="6662"/>
    <cellStyle name="Nota 2 3 5 3 7" xfId="6663"/>
    <cellStyle name="Nota 2 3 5 3 7 2" xfId="6664"/>
    <cellStyle name="Nota 2 3 5 3 8" xfId="6665"/>
    <cellStyle name="Nota 2 3 5 3 8 2" xfId="6666"/>
    <cellStyle name="Nota 2 3 5 3 9" xfId="6667"/>
    <cellStyle name="Nota 2 3 5 3 9 2" xfId="6668"/>
    <cellStyle name="Nota 2 3 5 4" xfId="6669"/>
    <cellStyle name="Nota 2 3 5 4 2" xfId="6670"/>
    <cellStyle name="Nota 2 3 5 5" xfId="6671"/>
    <cellStyle name="Nota 2 3 5 5 2" xfId="6672"/>
    <cellStyle name="Nota 2 3 5 6" xfId="6673"/>
    <cellStyle name="Nota 2 3 5 6 2" xfId="6674"/>
    <cellStyle name="Nota 2 3 5 7" xfId="6675"/>
    <cellStyle name="Nota 2 3 5 7 2" xfId="6676"/>
    <cellStyle name="Nota 2 3 5 8" xfId="6677"/>
    <cellStyle name="Nota 2 3 5 8 2" xfId="6678"/>
    <cellStyle name="Nota 2 3 5 9" xfId="6679"/>
    <cellStyle name="Nota 2 3 5 9 2" xfId="6680"/>
    <cellStyle name="Nota 2 3 6" xfId="6681"/>
    <cellStyle name="Nota 2 3 6 10" xfId="6682"/>
    <cellStyle name="Nota 2 3 6 10 2" xfId="6683"/>
    <cellStyle name="Nota 2 3 6 11" xfId="6684"/>
    <cellStyle name="Nota 2 3 6 11 2" xfId="6685"/>
    <cellStyle name="Nota 2 3 6 12" xfId="6686"/>
    <cellStyle name="Nota 2 3 6 12 2" xfId="6687"/>
    <cellStyle name="Nota 2 3 6 13" xfId="6688"/>
    <cellStyle name="Nota 2 3 6 13 2" xfId="6689"/>
    <cellStyle name="Nota 2 3 6 14" xfId="6690"/>
    <cellStyle name="Nota 2 3 6 2" xfId="6691"/>
    <cellStyle name="Nota 2 3 6 2 2" xfId="6692"/>
    <cellStyle name="Nota 2 3 6 3" xfId="6693"/>
    <cellStyle name="Nota 2 3 6 3 2" xfId="6694"/>
    <cellStyle name="Nota 2 3 6 4" xfId="6695"/>
    <cellStyle name="Nota 2 3 6 4 2" xfId="6696"/>
    <cellStyle name="Nota 2 3 6 5" xfId="6697"/>
    <cellStyle name="Nota 2 3 6 5 2" xfId="6698"/>
    <cellStyle name="Nota 2 3 6 6" xfId="6699"/>
    <cellStyle name="Nota 2 3 6 6 2" xfId="6700"/>
    <cellStyle name="Nota 2 3 6 7" xfId="6701"/>
    <cellStyle name="Nota 2 3 6 7 2" xfId="6702"/>
    <cellStyle name="Nota 2 3 6 8" xfId="6703"/>
    <cellStyle name="Nota 2 3 6 8 2" xfId="6704"/>
    <cellStyle name="Nota 2 3 6 9" xfId="6705"/>
    <cellStyle name="Nota 2 3 6 9 2" xfId="6706"/>
    <cellStyle name="Nota 2 3 7" xfId="6707"/>
    <cellStyle name="Nota 2 3 7 10" xfId="6708"/>
    <cellStyle name="Nota 2 3 7 10 2" xfId="6709"/>
    <cellStyle name="Nota 2 3 7 11" xfId="6710"/>
    <cellStyle name="Nota 2 3 7 11 2" xfId="6711"/>
    <cellStyle name="Nota 2 3 7 12" xfId="6712"/>
    <cellStyle name="Nota 2 3 7 12 2" xfId="6713"/>
    <cellStyle name="Nota 2 3 7 13" xfId="6714"/>
    <cellStyle name="Nota 2 3 7 13 2" xfId="6715"/>
    <cellStyle name="Nota 2 3 7 14" xfId="6716"/>
    <cellStyle name="Nota 2 3 7 2" xfId="6717"/>
    <cellStyle name="Nota 2 3 7 2 2" xfId="6718"/>
    <cellStyle name="Nota 2 3 7 3" xfId="6719"/>
    <cellStyle name="Nota 2 3 7 3 2" xfId="6720"/>
    <cellStyle name="Nota 2 3 7 4" xfId="6721"/>
    <cellStyle name="Nota 2 3 7 4 2" xfId="6722"/>
    <cellStyle name="Nota 2 3 7 5" xfId="6723"/>
    <cellStyle name="Nota 2 3 7 5 2" xfId="6724"/>
    <cellStyle name="Nota 2 3 7 6" xfId="6725"/>
    <cellStyle name="Nota 2 3 7 6 2" xfId="6726"/>
    <cellStyle name="Nota 2 3 7 7" xfId="6727"/>
    <cellStyle name="Nota 2 3 7 7 2" xfId="6728"/>
    <cellStyle name="Nota 2 3 7 8" xfId="6729"/>
    <cellStyle name="Nota 2 3 7 8 2" xfId="6730"/>
    <cellStyle name="Nota 2 3 7 9" xfId="6731"/>
    <cellStyle name="Nota 2 3 7 9 2" xfId="6732"/>
    <cellStyle name="Nota 2 3 8" xfId="6733"/>
    <cellStyle name="Nota 2 3 8 2" xfId="6734"/>
    <cellStyle name="Nota 2 3 9" xfId="6735"/>
    <cellStyle name="Nota 2 3 9 2" xfId="6736"/>
    <cellStyle name="Nota 2 4" xfId="476"/>
    <cellStyle name="Nota 2 4 10" xfId="6737"/>
    <cellStyle name="Nota 2 4 10 2" xfId="6738"/>
    <cellStyle name="Nota 2 4 11" xfId="6739"/>
    <cellStyle name="Nota 2 4 11 2" xfId="6740"/>
    <cellStyle name="Nota 2 4 12" xfId="6741"/>
    <cellStyle name="Nota 2 4 12 2" xfId="6742"/>
    <cellStyle name="Nota 2 4 13" xfId="6743"/>
    <cellStyle name="Nota 2 4 13 2" xfId="6744"/>
    <cellStyle name="Nota 2 4 14" xfId="6745"/>
    <cellStyle name="Nota 2 4 14 2" xfId="6746"/>
    <cellStyle name="Nota 2 4 15" xfId="6747"/>
    <cellStyle name="Nota 2 4 15 2" xfId="6748"/>
    <cellStyle name="Nota 2 4 16" xfId="6749"/>
    <cellStyle name="Nota 2 4 16 2" xfId="6750"/>
    <cellStyle name="Nota 2 4 17" xfId="6751"/>
    <cellStyle name="Nota 2 4 17 2" xfId="6752"/>
    <cellStyle name="Nota 2 4 18" xfId="6753"/>
    <cellStyle name="Nota 2 4 18 2" xfId="6754"/>
    <cellStyle name="Nota 2 4 19" xfId="6755"/>
    <cellStyle name="Nota 2 4 19 2" xfId="6756"/>
    <cellStyle name="Nota 2 4 2" xfId="477"/>
    <cellStyle name="Nota 2 4 2 10" xfId="6757"/>
    <cellStyle name="Nota 2 4 2 10 2" xfId="6758"/>
    <cellStyle name="Nota 2 4 2 11" xfId="6759"/>
    <cellStyle name="Nota 2 4 2 11 2" xfId="6760"/>
    <cellStyle name="Nota 2 4 2 12" xfId="6761"/>
    <cellStyle name="Nota 2 4 2 12 2" xfId="6762"/>
    <cellStyle name="Nota 2 4 2 13" xfId="6763"/>
    <cellStyle name="Nota 2 4 2 13 2" xfId="6764"/>
    <cellStyle name="Nota 2 4 2 14" xfId="6765"/>
    <cellStyle name="Nota 2 4 2 14 2" xfId="6766"/>
    <cellStyle name="Nota 2 4 2 15" xfId="6767"/>
    <cellStyle name="Nota 2 4 2 15 2" xfId="6768"/>
    <cellStyle name="Nota 2 4 2 16" xfId="6769"/>
    <cellStyle name="Nota 2 4 2 16 2" xfId="6770"/>
    <cellStyle name="Nota 2 4 2 17" xfId="6771"/>
    <cellStyle name="Nota 2 4 2 2" xfId="478"/>
    <cellStyle name="Nota 2 4 2 2 10" xfId="6772"/>
    <cellStyle name="Nota 2 4 2 2 10 2" xfId="6773"/>
    <cellStyle name="Nota 2 4 2 2 11" xfId="6774"/>
    <cellStyle name="Nota 2 4 2 2 11 2" xfId="6775"/>
    <cellStyle name="Nota 2 4 2 2 12" xfId="6776"/>
    <cellStyle name="Nota 2 4 2 2 12 2" xfId="6777"/>
    <cellStyle name="Nota 2 4 2 2 13" xfId="6778"/>
    <cellStyle name="Nota 2 4 2 2 13 2" xfId="6779"/>
    <cellStyle name="Nota 2 4 2 2 14" xfId="6780"/>
    <cellStyle name="Nota 2 4 2 2 14 2" xfId="6781"/>
    <cellStyle name="Nota 2 4 2 2 15" xfId="6782"/>
    <cellStyle name="Nota 2 4 2 2 15 2" xfId="6783"/>
    <cellStyle name="Nota 2 4 2 2 16" xfId="6784"/>
    <cellStyle name="Nota 2 4 2 2 2" xfId="6785"/>
    <cellStyle name="Nota 2 4 2 2 2 10" xfId="6786"/>
    <cellStyle name="Nota 2 4 2 2 2 10 2" xfId="6787"/>
    <cellStyle name="Nota 2 4 2 2 2 11" xfId="6788"/>
    <cellStyle name="Nota 2 4 2 2 2 11 2" xfId="6789"/>
    <cellStyle name="Nota 2 4 2 2 2 12" xfId="6790"/>
    <cellStyle name="Nota 2 4 2 2 2 12 2" xfId="6791"/>
    <cellStyle name="Nota 2 4 2 2 2 13" xfId="6792"/>
    <cellStyle name="Nota 2 4 2 2 2 13 2" xfId="6793"/>
    <cellStyle name="Nota 2 4 2 2 2 14" xfId="6794"/>
    <cellStyle name="Nota 2 4 2 2 2 2" xfId="6795"/>
    <cellStyle name="Nota 2 4 2 2 2 2 2" xfId="6796"/>
    <cellStyle name="Nota 2 4 2 2 2 3" xfId="6797"/>
    <cellStyle name="Nota 2 4 2 2 2 3 2" xfId="6798"/>
    <cellStyle name="Nota 2 4 2 2 2 4" xfId="6799"/>
    <cellStyle name="Nota 2 4 2 2 2 4 2" xfId="6800"/>
    <cellStyle name="Nota 2 4 2 2 2 5" xfId="6801"/>
    <cellStyle name="Nota 2 4 2 2 2 5 2" xfId="6802"/>
    <cellStyle name="Nota 2 4 2 2 2 6" xfId="6803"/>
    <cellStyle name="Nota 2 4 2 2 2 6 2" xfId="6804"/>
    <cellStyle name="Nota 2 4 2 2 2 7" xfId="6805"/>
    <cellStyle name="Nota 2 4 2 2 2 7 2" xfId="6806"/>
    <cellStyle name="Nota 2 4 2 2 2 8" xfId="6807"/>
    <cellStyle name="Nota 2 4 2 2 2 8 2" xfId="6808"/>
    <cellStyle name="Nota 2 4 2 2 2 9" xfId="6809"/>
    <cellStyle name="Nota 2 4 2 2 2 9 2" xfId="6810"/>
    <cellStyle name="Nota 2 4 2 2 3" xfId="6811"/>
    <cellStyle name="Nota 2 4 2 2 3 10" xfId="6812"/>
    <cellStyle name="Nota 2 4 2 2 3 10 2" xfId="6813"/>
    <cellStyle name="Nota 2 4 2 2 3 11" xfId="6814"/>
    <cellStyle name="Nota 2 4 2 2 3 11 2" xfId="6815"/>
    <cellStyle name="Nota 2 4 2 2 3 12" xfId="6816"/>
    <cellStyle name="Nota 2 4 2 2 3 12 2" xfId="6817"/>
    <cellStyle name="Nota 2 4 2 2 3 13" xfId="6818"/>
    <cellStyle name="Nota 2 4 2 2 3 13 2" xfId="6819"/>
    <cellStyle name="Nota 2 4 2 2 3 14" xfId="6820"/>
    <cellStyle name="Nota 2 4 2 2 3 2" xfId="6821"/>
    <cellStyle name="Nota 2 4 2 2 3 2 2" xfId="6822"/>
    <cellStyle name="Nota 2 4 2 2 3 3" xfId="6823"/>
    <cellStyle name="Nota 2 4 2 2 3 3 2" xfId="6824"/>
    <cellStyle name="Nota 2 4 2 2 3 4" xfId="6825"/>
    <cellStyle name="Nota 2 4 2 2 3 4 2" xfId="6826"/>
    <cellStyle name="Nota 2 4 2 2 3 5" xfId="6827"/>
    <cellStyle name="Nota 2 4 2 2 3 5 2" xfId="6828"/>
    <cellStyle name="Nota 2 4 2 2 3 6" xfId="6829"/>
    <cellStyle name="Nota 2 4 2 2 3 6 2" xfId="6830"/>
    <cellStyle name="Nota 2 4 2 2 3 7" xfId="6831"/>
    <cellStyle name="Nota 2 4 2 2 3 7 2" xfId="6832"/>
    <cellStyle name="Nota 2 4 2 2 3 8" xfId="6833"/>
    <cellStyle name="Nota 2 4 2 2 3 8 2" xfId="6834"/>
    <cellStyle name="Nota 2 4 2 2 3 9" xfId="6835"/>
    <cellStyle name="Nota 2 4 2 2 3 9 2" xfId="6836"/>
    <cellStyle name="Nota 2 4 2 2 4" xfId="6837"/>
    <cellStyle name="Nota 2 4 2 2 4 2" xfId="6838"/>
    <cellStyle name="Nota 2 4 2 2 5" xfId="6839"/>
    <cellStyle name="Nota 2 4 2 2 5 2" xfId="6840"/>
    <cellStyle name="Nota 2 4 2 2 6" xfId="6841"/>
    <cellStyle name="Nota 2 4 2 2 6 2" xfId="6842"/>
    <cellStyle name="Nota 2 4 2 2 7" xfId="6843"/>
    <cellStyle name="Nota 2 4 2 2 7 2" xfId="6844"/>
    <cellStyle name="Nota 2 4 2 2 8" xfId="6845"/>
    <cellStyle name="Nota 2 4 2 2 8 2" xfId="6846"/>
    <cellStyle name="Nota 2 4 2 2 9" xfId="6847"/>
    <cellStyle name="Nota 2 4 2 2 9 2" xfId="6848"/>
    <cellStyle name="Nota 2 4 2 3" xfId="6849"/>
    <cellStyle name="Nota 2 4 2 3 10" xfId="6850"/>
    <cellStyle name="Nota 2 4 2 3 10 2" xfId="6851"/>
    <cellStyle name="Nota 2 4 2 3 11" xfId="6852"/>
    <cellStyle name="Nota 2 4 2 3 11 2" xfId="6853"/>
    <cellStyle name="Nota 2 4 2 3 12" xfId="6854"/>
    <cellStyle name="Nota 2 4 2 3 12 2" xfId="6855"/>
    <cellStyle name="Nota 2 4 2 3 13" xfId="6856"/>
    <cellStyle name="Nota 2 4 2 3 13 2" xfId="6857"/>
    <cellStyle name="Nota 2 4 2 3 14" xfId="6858"/>
    <cellStyle name="Nota 2 4 2 3 2" xfId="6859"/>
    <cellStyle name="Nota 2 4 2 3 2 2" xfId="6860"/>
    <cellStyle name="Nota 2 4 2 3 3" xfId="6861"/>
    <cellStyle name="Nota 2 4 2 3 3 2" xfId="6862"/>
    <cellStyle name="Nota 2 4 2 3 4" xfId="6863"/>
    <cellStyle name="Nota 2 4 2 3 4 2" xfId="6864"/>
    <cellStyle name="Nota 2 4 2 3 5" xfId="6865"/>
    <cellStyle name="Nota 2 4 2 3 5 2" xfId="6866"/>
    <cellStyle name="Nota 2 4 2 3 6" xfId="6867"/>
    <cellStyle name="Nota 2 4 2 3 6 2" xfId="6868"/>
    <cellStyle name="Nota 2 4 2 3 7" xfId="6869"/>
    <cellStyle name="Nota 2 4 2 3 7 2" xfId="6870"/>
    <cellStyle name="Nota 2 4 2 3 8" xfId="6871"/>
    <cellStyle name="Nota 2 4 2 3 8 2" xfId="6872"/>
    <cellStyle name="Nota 2 4 2 3 9" xfId="6873"/>
    <cellStyle name="Nota 2 4 2 3 9 2" xfId="6874"/>
    <cellStyle name="Nota 2 4 2 4" xfId="6875"/>
    <cellStyle name="Nota 2 4 2 4 10" xfId="6876"/>
    <cellStyle name="Nota 2 4 2 4 10 2" xfId="6877"/>
    <cellStyle name="Nota 2 4 2 4 11" xfId="6878"/>
    <cellStyle name="Nota 2 4 2 4 11 2" xfId="6879"/>
    <cellStyle name="Nota 2 4 2 4 12" xfId="6880"/>
    <cellStyle name="Nota 2 4 2 4 12 2" xfId="6881"/>
    <cellStyle name="Nota 2 4 2 4 13" xfId="6882"/>
    <cellStyle name="Nota 2 4 2 4 13 2" xfId="6883"/>
    <cellStyle name="Nota 2 4 2 4 14" xfId="6884"/>
    <cellStyle name="Nota 2 4 2 4 2" xfId="6885"/>
    <cellStyle name="Nota 2 4 2 4 2 2" xfId="6886"/>
    <cellStyle name="Nota 2 4 2 4 3" xfId="6887"/>
    <cellStyle name="Nota 2 4 2 4 3 2" xfId="6888"/>
    <cellStyle name="Nota 2 4 2 4 4" xfId="6889"/>
    <cellStyle name="Nota 2 4 2 4 4 2" xfId="6890"/>
    <cellStyle name="Nota 2 4 2 4 5" xfId="6891"/>
    <cellStyle name="Nota 2 4 2 4 5 2" xfId="6892"/>
    <cellStyle name="Nota 2 4 2 4 6" xfId="6893"/>
    <cellStyle name="Nota 2 4 2 4 6 2" xfId="6894"/>
    <cellStyle name="Nota 2 4 2 4 7" xfId="6895"/>
    <cellStyle name="Nota 2 4 2 4 7 2" xfId="6896"/>
    <cellStyle name="Nota 2 4 2 4 8" xfId="6897"/>
    <cellStyle name="Nota 2 4 2 4 8 2" xfId="6898"/>
    <cellStyle name="Nota 2 4 2 4 9" xfId="6899"/>
    <cellStyle name="Nota 2 4 2 4 9 2" xfId="6900"/>
    <cellStyle name="Nota 2 4 2 5" xfId="6901"/>
    <cellStyle name="Nota 2 4 2 5 2" xfId="6902"/>
    <cellStyle name="Nota 2 4 2 6" xfId="6903"/>
    <cellStyle name="Nota 2 4 2 6 2" xfId="6904"/>
    <cellStyle name="Nota 2 4 2 7" xfId="6905"/>
    <cellStyle name="Nota 2 4 2 7 2" xfId="6906"/>
    <cellStyle name="Nota 2 4 2 8" xfId="6907"/>
    <cellStyle name="Nota 2 4 2 8 2" xfId="6908"/>
    <cellStyle name="Nota 2 4 2 9" xfId="6909"/>
    <cellStyle name="Nota 2 4 2 9 2" xfId="6910"/>
    <cellStyle name="Nota 2 4 20" xfId="6911"/>
    <cellStyle name="Nota 2 4 3" xfId="479"/>
    <cellStyle name="Nota 2 4 3 10" xfId="6912"/>
    <cellStyle name="Nota 2 4 3 10 2" xfId="6913"/>
    <cellStyle name="Nota 2 4 3 11" xfId="6914"/>
    <cellStyle name="Nota 2 4 3 11 2" xfId="6915"/>
    <cellStyle name="Nota 2 4 3 12" xfId="6916"/>
    <cellStyle name="Nota 2 4 3 12 2" xfId="6917"/>
    <cellStyle name="Nota 2 4 3 13" xfId="6918"/>
    <cellStyle name="Nota 2 4 3 13 2" xfId="6919"/>
    <cellStyle name="Nota 2 4 3 14" xfId="6920"/>
    <cellStyle name="Nota 2 4 3 14 2" xfId="6921"/>
    <cellStyle name="Nota 2 4 3 15" xfId="6922"/>
    <cellStyle name="Nota 2 4 3 15 2" xfId="6923"/>
    <cellStyle name="Nota 2 4 3 16" xfId="6924"/>
    <cellStyle name="Nota 2 4 3 2" xfId="6925"/>
    <cellStyle name="Nota 2 4 3 2 10" xfId="6926"/>
    <cellStyle name="Nota 2 4 3 2 10 2" xfId="6927"/>
    <cellStyle name="Nota 2 4 3 2 11" xfId="6928"/>
    <cellStyle name="Nota 2 4 3 2 11 2" xfId="6929"/>
    <cellStyle name="Nota 2 4 3 2 12" xfId="6930"/>
    <cellStyle name="Nota 2 4 3 2 12 2" xfId="6931"/>
    <cellStyle name="Nota 2 4 3 2 13" xfId="6932"/>
    <cellStyle name="Nota 2 4 3 2 13 2" xfId="6933"/>
    <cellStyle name="Nota 2 4 3 2 14" xfId="6934"/>
    <cellStyle name="Nota 2 4 3 2 2" xfId="6935"/>
    <cellStyle name="Nota 2 4 3 2 2 2" xfId="6936"/>
    <cellStyle name="Nota 2 4 3 2 3" xfId="6937"/>
    <cellStyle name="Nota 2 4 3 2 3 2" xfId="6938"/>
    <cellStyle name="Nota 2 4 3 2 4" xfId="6939"/>
    <cellStyle name="Nota 2 4 3 2 4 2" xfId="6940"/>
    <cellStyle name="Nota 2 4 3 2 5" xfId="6941"/>
    <cellStyle name="Nota 2 4 3 2 5 2" xfId="6942"/>
    <cellStyle name="Nota 2 4 3 2 6" xfId="6943"/>
    <cellStyle name="Nota 2 4 3 2 6 2" xfId="6944"/>
    <cellStyle name="Nota 2 4 3 2 7" xfId="6945"/>
    <cellStyle name="Nota 2 4 3 2 7 2" xfId="6946"/>
    <cellStyle name="Nota 2 4 3 2 8" xfId="6947"/>
    <cellStyle name="Nota 2 4 3 2 8 2" xfId="6948"/>
    <cellStyle name="Nota 2 4 3 2 9" xfId="6949"/>
    <cellStyle name="Nota 2 4 3 2 9 2" xfId="6950"/>
    <cellStyle name="Nota 2 4 3 3" xfId="6951"/>
    <cellStyle name="Nota 2 4 3 3 10" xfId="6952"/>
    <cellStyle name="Nota 2 4 3 3 10 2" xfId="6953"/>
    <cellStyle name="Nota 2 4 3 3 11" xfId="6954"/>
    <cellStyle name="Nota 2 4 3 3 11 2" xfId="6955"/>
    <cellStyle name="Nota 2 4 3 3 12" xfId="6956"/>
    <cellStyle name="Nota 2 4 3 3 12 2" xfId="6957"/>
    <cellStyle name="Nota 2 4 3 3 13" xfId="6958"/>
    <cellStyle name="Nota 2 4 3 3 13 2" xfId="6959"/>
    <cellStyle name="Nota 2 4 3 3 14" xfId="6960"/>
    <cellStyle name="Nota 2 4 3 3 2" xfId="6961"/>
    <cellStyle name="Nota 2 4 3 3 2 2" xfId="6962"/>
    <cellStyle name="Nota 2 4 3 3 3" xfId="6963"/>
    <cellStyle name="Nota 2 4 3 3 3 2" xfId="6964"/>
    <cellStyle name="Nota 2 4 3 3 4" xfId="6965"/>
    <cellStyle name="Nota 2 4 3 3 4 2" xfId="6966"/>
    <cellStyle name="Nota 2 4 3 3 5" xfId="6967"/>
    <cellStyle name="Nota 2 4 3 3 5 2" xfId="6968"/>
    <cellStyle name="Nota 2 4 3 3 6" xfId="6969"/>
    <cellStyle name="Nota 2 4 3 3 6 2" xfId="6970"/>
    <cellStyle name="Nota 2 4 3 3 7" xfId="6971"/>
    <cellStyle name="Nota 2 4 3 3 7 2" xfId="6972"/>
    <cellStyle name="Nota 2 4 3 3 8" xfId="6973"/>
    <cellStyle name="Nota 2 4 3 3 8 2" xfId="6974"/>
    <cellStyle name="Nota 2 4 3 3 9" xfId="6975"/>
    <cellStyle name="Nota 2 4 3 3 9 2" xfId="6976"/>
    <cellStyle name="Nota 2 4 3 4" xfId="6977"/>
    <cellStyle name="Nota 2 4 3 4 2" xfId="6978"/>
    <cellStyle name="Nota 2 4 3 5" xfId="6979"/>
    <cellStyle name="Nota 2 4 3 5 2" xfId="6980"/>
    <cellStyle name="Nota 2 4 3 6" xfId="6981"/>
    <cellStyle name="Nota 2 4 3 6 2" xfId="6982"/>
    <cellStyle name="Nota 2 4 3 7" xfId="6983"/>
    <cellStyle name="Nota 2 4 3 7 2" xfId="6984"/>
    <cellStyle name="Nota 2 4 3 8" xfId="6985"/>
    <cellStyle name="Nota 2 4 3 8 2" xfId="6986"/>
    <cellStyle name="Nota 2 4 3 9" xfId="6987"/>
    <cellStyle name="Nota 2 4 3 9 2" xfId="6988"/>
    <cellStyle name="Nota 2 4 4" xfId="480"/>
    <cellStyle name="Nota 2 4 4 10" xfId="6989"/>
    <cellStyle name="Nota 2 4 4 10 2" xfId="6990"/>
    <cellStyle name="Nota 2 4 4 11" xfId="6991"/>
    <cellStyle name="Nota 2 4 4 11 2" xfId="6992"/>
    <cellStyle name="Nota 2 4 4 12" xfId="6993"/>
    <cellStyle name="Nota 2 4 4 12 2" xfId="6994"/>
    <cellStyle name="Nota 2 4 4 13" xfId="6995"/>
    <cellStyle name="Nota 2 4 4 13 2" xfId="6996"/>
    <cellStyle name="Nota 2 4 4 14" xfId="6997"/>
    <cellStyle name="Nota 2 4 4 14 2" xfId="6998"/>
    <cellStyle name="Nota 2 4 4 15" xfId="6999"/>
    <cellStyle name="Nota 2 4 4 15 2" xfId="7000"/>
    <cellStyle name="Nota 2 4 4 16" xfId="7001"/>
    <cellStyle name="Nota 2 4 4 2" xfId="7002"/>
    <cellStyle name="Nota 2 4 4 2 10" xfId="7003"/>
    <cellStyle name="Nota 2 4 4 2 10 2" xfId="7004"/>
    <cellStyle name="Nota 2 4 4 2 11" xfId="7005"/>
    <cellStyle name="Nota 2 4 4 2 11 2" xfId="7006"/>
    <cellStyle name="Nota 2 4 4 2 12" xfId="7007"/>
    <cellStyle name="Nota 2 4 4 2 12 2" xfId="7008"/>
    <cellStyle name="Nota 2 4 4 2 13" xfId="7009"/>
    <cellStyle name="Nota 2 4 4 2 13 2" xfId="7010"/>
    <cellStyle name="Nota 2 4 4 2 14" xfId="7011"/>
    <cellStyle name="Nota 2 4 4 2 2" xfId="7012"/>
    <cellStyle name="Nota 2 4 4 2 2 2" xfId="7013"/>
    <cellStyle name="Nota 2 4 4 2 3" xfId="7014"/>
    <cellStyle name="Nota 2 4 4 2 3 2" xfId="7015"/>
    <cellStyle name="Nota 2 4 4 2 4" xfId="7016"/>
    <cellStyle name="Nota 2 4 4 2 4 2" xfId="7017"/>
    <cellStyle name="Nota 2 4 4 2 5" xfId="7018"/>
    <cellStyle name="Nota 2 4 4 2 5 2" xfId="7019"/>
    <cellStyle name="Nota 2 4 4 2 6" xfId="7020"/>
    <cellStyle name="Nota 2 4 4 2 6 2" xfId="7021"/>
    <cellStyle name="Nota 2 4 4 2 7" xfId="7022"/>
    <cellStyle name="Nota 2 4 4 2 7 2" xfId="7023"/>
    <cellStyle name="Nota 2 4 4 2 8" xfId="7024"/>
    <cellStyle name="Nota 2 4 4 2 8 2" xfId="7025"/>
    <cellStyle name="Nota 2 4 4 2 9" xfId="7026"/>
    <cellStyle name="Nota 2 4 4 2 9 2" xfId="7027"/>
    <cellStyle name="Nota 2 4 4 3" xfId="7028"/>
    <cellStyle name="Nota 2 4 4 3 10" xfId="7029"/>
    <cellStyle name="Nota 2 4 4 3 10 2" xfId="7030"/>
    <cellStyle name="Nota 2 4 4 3 11" xfId="7031"/>
    <cellStyle name="Nota 2 4 4 3 11 2" xfId="7032"/>
    <cellStyle name="Nota 2 4 4 3 12" xfId="7033"/>
    <cellStyle name="Nota 2 4 4 3 12 2" xfId="7034"/>
    <cellStyle name="Nota 2 4 4 3 13" xfId="7035"/>
    <cellStyle name="Nota 2 4 4 3 13 2" xfId="7036"/>
    <cellStyle name="Nota 2 4 4 3 14" xfId="7037"/>
    <cellStyle name="Nota 2 4 4 3 2" xfId="7038"/>
    <cellStyle name="Nota 2 4 4 3 2 2" xfId="7039"/>
    <cellStyle name="Nota 2 4 4 3 3" xfId="7040"/>
    <cellStyle name="Nota 2 4 4 3 3 2" xfId="7041"/>
    <cellStyle name="Nota 2 4 4 3 4" xfId="7042"/>
    <cellStyle name="Nota 2 4 4 3 4 2" xfId="7043"/>
    <cellStyle name="Nota 2 4 4 3 5" xfId="7044"/>
    <cellStyle name="Nota 2 4 4 3 5 2" xfId="7045"/>
    <cellStyle name="Nota 2 4 4 3 6" xfId="7046"/>
    <cellStyle name="Nota 2 4 4 3 6 2" xfId="7047"/>
    <cellStyle name="Nota 2 4 4 3 7" xfId="7048"/>
    <cellStyle name="Nota 2 4 4 3 7 2" xfId="7049"/>
    <cellStyle name="Nota 2 4 4 3 8" xfId="7050"/>
    <cellStyle name="Nota 2 4 4 3 8 2" xfId="7051"/>
    <cellStyle name="Nota 2 4 4 3 9" xfId="7052"/>
    <cellStyle name="Nota 2 4 4 3 9 2" xfId="7053"/>
    <cellStyle name="Nota 2 4 4 4" xfId="7054"/>
    <cellStyle name="Nota 2 4 4 4 2" xfId="7055"/>
    <cellStyle name="Nota 2 4 4 5" xfId="7056"/>
    <cellStyle name="Nota 2 4 4 5 2" xfId="7057"/>
    <cellStyle name="Nota 2 4 4 6" xfId="7058"/>
    <cellStyle name="Nota 2 4 4 6 2" xfId="7059"/>
    <cellStyle name="Nota 2 4 4 7" xfId="7060"/>
    <cellStyle name="Nota 2 4 4 7 2" xfId="7061"/>
    <cellStyle name="Nota 2 4 4 8" xfId="7062"/>
    <cellStyle name="Nota 2 4 4 8 2" xfId="7063"/>
    <cellStyle name="Nota 2 4 4 9" xfId="7064"/>
    <cellStyle name="Nota 2 4 4 9 2" xfId="7065"/>
    <cellStyle name="Nota 2 4 5" xfId="481"/>
    <cellStyle name="Nota 2 4 5 10" xfId="7066"/>
    <cellStyle name="Nota 2 4 5 10 2" xfId="7067"/>
    <cellStyle name="Nota 2 4 5 11" xfId="7068"/>
    <cellStyle name="Nota 2 4 5 11 2" xfId="7069"/>
    <cellStyle name="Nota 2 4 5 12" xfId="7070"/>
    <cellStyle name="Nota 2 4 5 12 2" xfId="7071"/>
    <cellStyle name="Nota 2 4 5 13" xfId="7072"/>
    <cellStyle name="Nota 2 4 5 13 2" xfId="7073"/>
    <cellStyle name="Nota 2 4 5 14" xfId="7074"/>
    <cellStyle name="Nota 2 4 5 14 2" xfId="7075"/>
    <cellStyle name="Nota 2 4 5 15" xfId="7076"/>
    <cellStyle name="Nota 2 4 5 15 2" xfId="7077"/>
    <cellStyle name="Nota 2 4 5 16" xfId="7078"/>
    <cellStyle name="Nota 2 4 5 2" xfId="7079"/>
    <cellStyle name="Nota 2 4 5 2 10" xfId="7080"/>
    <cellStyle name="Nota 2 4 5 2 10 2" xfId="7081"/>
    <cellStyle name="Nota 2 4 5 2 11" xfId="7082"/>
    <cellStyle name="Nota 2 4 5 2 11 2" xfId="7083"/>
    <cellStyle name="Nota 2 4 5 2 12" xfId="7084"/>
    <cellStyle name="Nota 2 4 5 2 12 2" xfId="7085"/>
    <cellStyle name="Nota 2 4 5 2 13" xfId="7086"/>
    <cellStyle name="Nota 2 4 5 2 13 2" xfId="7087"/>
    <cellStyle name="Nota 2 4 5 2 14" xfId="7088"/>
    <cellStyle name="Nota 2 4 5 2 2" xfId="7089"/>
    <cellStyle name="Nota 2 4 5 2 2 2" xfId="7090"/>
    <cellStyle name="Nota 2 4 5 2 3" xfId="7091"/>
    <cellStyle name="Nota 2 4 5 2 3 2" xfId="7092"/>
    <cellStyle name="Nota 2 4 5 2 4" xfId="7093"/>
    <cellStyle name="Nota 2 4 5 2 4 2" xfId="7094"/>
    <cellStyle name="Nota 2 4 5 2 5" xfId="7095"/>
    <cellStyle name="Nota 2 4 5 2 5 2" xfId="7096"/>
    <cellStyle name="Nota 2 4 5 2 6" xfId="7097"/>
    <cellStyle name="Nota 2 4 5 2 6 2" xfId="7098"/>
    <cellStyle name="Nota 2 4 5 2 7" xfId="7099"/>
    <cellStyle name="Nota 2 4 5 2 7 2" xfId="7100"/>
    <cellStyle name="Nota 2 4 5 2 8" xfId="7101"/>
    <cellStyle name="Nota 2 4 5 2 8 2" xfId="7102"/>
    <cellStyle name="Nota 2 4 5 2 9" xfId="7103"/>
    <cellStyle name="Nota 2 4 5 2 9 2" xfId="7104"/>
    <cellStyle name="Nota 2 4 5 3" xfId="7105"/>
    <cellStyle name="Nota 2 4 5 3 10" xfId="7106"/>
    <cellStyle name="Nota 2 4 5 3 10 2" xfId="7107"/>
    <cellStyle name="Nota 2 4 5 3 11" xfId="7108"/>
    <cellStyle name="Nota 2 4 5 3 11 2" xfId="7109"/>
    <cellStyle name="Nota 2 4 5 3 12" xfId="7110"/>
    <cellStyle name="Nota 2 4 5 3 12 2" xfId="7111"/>
    <cellStyle name="Nota 2 4 5 3 13" xfId="7112"/>
    <cellStyle name="Nota 2 4 5 3 13 2" xfId="7113"/>
    <cellStyle name="Nota 2 4 5 3 14" xfId="7114"/>
    <cellStyle name="Nota 2 4 5 3 2" xfId="7115"/>
    <cellStyle name="Nota 2 4 5 3 2 2" xfId="7116"/>
    <cellStyle name="Nota 2 4 5 3 3" xfId="7117"/>
    <cellStyle name="Nota 2 4 5 3 3 2" xfId="7118"/>
    <cellStyle name="Nota 2 4 5 3 4" xfId="7119"/>
    <cellStyle name="Nota 2 4 5 3 4 2" xfId="7120"/>
    <cellStyle name="Nota 2 4 5 3 5" xfId="7121"/>
    <cellStyle name="Nota 2 4 5 3 5 2" xfId="7122"/>
    <cellStyle name="Nota 2 4 5 3 6" xfId="7123"/>
    <cellStyle name="Nota 2 4 5 3 6 2" xfId="7124"/>
    <cellStyle name="Nota 2 4 5 3 7" xfId="7125"/>
    <cellStyle name="Nota 2 4 5 3 7 2" xfId="7126"/>
    <cellStyle name="Nota 2 4 5 3 8" xfId="7127"/>
    <cellStyle name="Nota 2 4 5 3 8 2" xfId="7128"/>
    <cellStyle name="Nota 2 4 5 3 9" xfId="7129"/>
    <cellStyle name="Nota 2 4 5 3 9 2" xfId="7130"/>
    <cellStyle name="Nota 2 4 5 4" xfId="7131"/>
    <cellStyle name="Nota 2 4 5 4 2" xfId="7132"/>
    <cellStyle name="Nota 2 4 5 5" xfId="7133"/>
    <cellStyle name="Nota 2 4 5 5 2" xfId="7134"/>
    <cellStyle name="Nota 2 4 5 6" xfId="7135"/>
    <cellStyle name="Nota 2 4 5 6 2" xfId="7136"/>
    <cellStyle name="Nota 2 4 5 7" xfId="7137"/>
    <cellStyle name="Nota 2 4 5 7 2" xfId="7138"/>
    <cellStyle name="Nota 2 4 5 8" xfId="7139"/>
    <cellStyle name="Nota 2 4 5 8 2" xfId="7140"/>
    <cellStyle name="Nota 2 4 5 9" xfId="7141"/>
    <cellStyle name="Nota 2 4 5 9 2" xfId="7142"/>
    <cellStyle name="Nota 2 4 6" xfId="7143"/>
    <cellStyle name="Nota 2 4 6 10" xfId="7144"/>
    <cellStyle name="Nota 2 4 6 10 2" xfId="7145"/>
    <cellStyle name="Nota 2 4 6 11" xfId="7146"/>
    <cellStyle name="Nota 2 4 6 11 2" xfId="7147"/>
    <cellStyle name="Nota 2 4 6 12" xfId="7148"/>
    <cellStyle name="Nota 2 4 6 12 2" xfId="7149"/>
    <cellStyle name="Nota 2 4 6 13" xfId="7150"/>
    <cellStyle name="Nota 2 4 6 13 2" xfId="7151"/>
    <cellStyle name="Nota 2 4 6 14" xfId="7152"/>
    <cellStyle name="Nota 2 4 6 2" xfId="7153"/>
    <cellStyle name="Nota 2 4 6 2 2" xfId="7154"/>
    <cellStyle name="Nota 2 4 6 3" xfId="7155"/>
    <cellStyle name="Nota 2 4 6 3 2" xfId="7156"/>
    <cellStyle name="Nota 2 4 6 4" xfId="7157"/>
    <cellStyle name="Nota 2 4 6 4 2" xfId="7158"/>
    <cellStyle name="Nota 2 4 6 5" xfId="7159"/>
    <cellStyle name="Nota 2 4 6 5 2" xfId="7160"/>
    <cellStyle name="Nota 2 4 6 6" xfId="7161"/>
    <cellStyle name="Nota 2 4 6 6 2" xfId="7162"/>
    <cellStyle name="Nota 2 4 6 7" xfId="7163"/>
    <cellStyle name="Nota 2 4 6 7 2" xfId="7164"/>
    <cellStyle name="Nota 2 4 6 8" xfId="7165"/>
    <cellStyle name="Nota 2 4 6 8 2" xfId="7166"/>
    <cellStyle name="Nota 2 4 6 9" xfId="7167"/>
    <cellStyle name="Nota 2 4 6 9 2" xfId="7168"/>
    <cellStyle name="Nota 2 4 7" xfId="7169"/>
    <cellStyle name="Nota 2 4 7 10" xfId="7170"/>
    <cellStyle name="Nota 2 4 7 10 2" xfId="7171"/>
    <cellStyle name="Nota 2 4 7 11" xfId="7172"/>
    <cellStyle name="Nota 2 4 7 11 2" xfId="7173"/>
    <cellStyle name="Nota 2 4 7 12" xfId="7174"/>
    <cellStyle name="Nota 2 4 7 12 2" xfId="7175"/>
    <cellStyle name="Nota 2 4 7 13" xfId="7176"/>
    <cellStyle name="Nota 2 4 7 13 2" xfId="7177"/>
    <cellStyle name="Nota 2 4 7 14" xfId="7178"/>
    <cellStyle name="Nota 2 4 7 2" xfId="7179"/>
    <cellStyle name="Nota 2 4 7 2 2" xfId="7180"/>
    <cellStyle name="Nota 2 4 7 3" xfId="7181"/>
    <cellStyle name="Nota 2 4 7 3 2" xfId="7182"/>
    <cellStyle name="Nota 2 4 7 4" xfId="7183"/>
    <cellStyle name="Nota 2 4 7 4 2" xfId="7184"/>
    <cellStyle name="Nota 2 4 7 5" xfId="7185"/>
    <cellStyle name="Nota 2 4 7 5 2" xfId="7186"/>
    <cellStyle name="Nota 2 4 7 6" xfId="7187"/>
    <cellStyle name="Nota 2 4 7 6 2" xfId="7188"/>
    <cellStyle name="Nota 2 4 7 7" xfId="7189"/>
    <cellStyle name="Nota 2 4 7 7 2" xfId="7190"/>
    <cellStyle name="Nota 2 4 7 8" xfId="7191"/>
    <cellStyle name="Nota 2 4 7 8 2" xfId="7192"/>
    <cellStyle name="Nota 2 4 7 9" xfId="7193"/>
    <cellStyle name="Nota 2 4 7 9 2" xfId="7194"/>
    <cellStyle name="Nota 2 4 8" xfId="7195"/>
    <cellStyle name="Nota 2 4 8 2" xfId="7196"/>
    <cellStyle name="Nota 2 4 9" xfId="7197"/>
    <cellStyle name="Nota 2 4 9 2" xfId="7198"/>
    <cellStyle name="Nota 2 5" xfId="482"/>
    <cellStyle name="Nota 2 5 10" xfId="7199"/>
    <cellStyle name="Nota 2 5 10 2" xfId="7200"/>
    <cellStyle name="Nota 2 5 11" xfId="7201"/>
    <cellStyle name="Nota 2 5 11 2" xfId="7202"/>
    <cellStyle name="Nota 2 5 12" xfId="7203"/>
    <cellStyle name="Nota 2 5 12 2" xfId="7204"/>
    <cellStyle name="Nota 2 5 13" xfId="7205"/>
    <cellStyle name="Nota 2 5 13 2" xfId="7206"/>
    <cellStyle name="Nota 2 5 14" xfId="7207"/>
    <cellStyle name="Nota 2 5 14 2" xfId="7208"/>
    <cellStyle name="Nota 2 5 15" xfId="7209"/>
    <cellStyle name="Nota 2 5 15 2" xfId="7210"/>
    <cellStyle name="Nota 2 5 16" xfId="7211"/>
    <cellStyle name="Nota 2 5 16 2" xfId="7212"/>
    <cellStyle name="Nota 2 5 17" xfId="7213"/>
    <cellStyle name="Nota 2 5 17 2" xfId="7214"/>
    <cellStyle name="Nota 2 5 18" xfId="7215"/>
    <cellStyle name="Nota 2 5 18 2" xfId="7216"/>
    <cellStyle name="Nota 2 5 19" xfId="7217"/>
    <cellStyle name="Nota 2 5 19 2" xfId="7218"/>
    <cellStyle name="Nota 2 5 2" xfId="483"/>
    <cellStyle name="Nota 2 5 2 10" xfId="7219"/>
    <cellStyle name="Nota 2 5 2 10 2" xfId="7220"/>
    <cellStyle name="Nota 2 5 2 11" xfId="7221"/>
    <cellStyle name="Nota 2 5 2 11 2" xfId="7222"/>
    <cellStyle name="Nota 2 5 2 12" xfId="7223"/>
    <cellStyle name="Nota 2 5 2 12 2" xfId="7224"/>
    <cellStyle name="Nota 2 5 2 13" xfId="7225"/>
    <cellStyle name="Nota 2 5 2 13 2" xfId="7226"/>
    <cellStyle name="Nota 2 5 2 14" xfId="7227"/>
    <cellStyle name="Nota 2 5 2 14 2" xfId="7228"/>
    <cellStyle name="Nota 2 5 2 15" xfId="7229"/>
    <cellStyle name="Nota 2 5 2 15 2" xfId="7230"/>
    <cellStyle name="Nota 2 5 2 16" xfId="7231"/>
    <cellStyle name="Nota 2 5 2 16 2" xfId="7232"/>
    <cellStyle name="Nota 2 5 2 17" xfId="7233"/>
    <cellStyle name="Nota 2 5 2 2" xfId="484"/>
    <cellStyle name="Nota 2 5 2 2 10" xfId="7234"/>
    <cellStyle name="Nota 2 5 2 2 10 2" xfId="7235"/>
    <cellStyle name="Nota 2 5 2 2 11" xfId="7236"/>
    <cellStyle name="Nota 2 5 2 2 11 2" xfId="7237"/>
    <cellStyle name="Nota 2 5 2 2 12" xfId="7238"/>
    <cellStyle name="Nota 2 5 2 2 12 2" xfId="7239"/>
    <cellStyle name="Nota 2 5 2 2 13" xfId="7240"/>
    <cellStyle name="Nota 2 5 2 2 13 2" xfId="7241"/>
    <cellStyle name="Nota 2 5 2 2 14" xfId="7242"/>
    <cellStyle name="Nota 2 5 2 2 14 2" xfId="7243"/>
    <cellStyle name="Nota 2 5 2 2 15" xfId="7244"/>
    <cellStyle name="Nota 2 5 2 2 15 2" xfId="7245"/>
    <cellStyle name="Nota 2 5 2 2 16" xfId="7246"/>
    <cellStyle name="Nota 2 5 2 2 2" xfId="7247"/>
    <cellStyle name="Nota 2 5 2 2 2 10" xfId="7248"/>
    <cellStyle name="Nota 2 5 2 2 2 10 2" xfId="7249"/>
    <cellStyle name="Nota 2 5 2 2 2 11" xfId="7250"/>
    <cellStyle name="Nota 2 5 2 2 2 11 2" xfId="7251"/>
    <cellStyle name="Nota 2 5 2 2 2 12" xfId="7252"/>
    <cellStyle name="Nota 2 5 2 2 2 12 2" xfId="7253"/>
    <cellStyle name="Nota 2 5 2 2 2 13" xfId="7254"/>
    <cellStyle name="Nota 2 5 2 2 2 13 2" xfId="7255"/>
    <cellStyle name="Nota 2 5 2 2 2 14" xfId="7256"/>
    <cellStyle name="Nota 2 5 2 2 2 2" xfId="7257"/>
    <cellStyle name="Nota 2 5 2 2 2 2 2" xfId="7258"/>
    <cellStyle name="Nota 2 5 2 2 2 3" xfId="7259"/>
    <cellStyle name="Nota 2 5 2 2 2 3 2" xfId="7260"/>
    <cellStyle name="Nota 2 5 2 2 2 4" xfId="7261"/>
    <cellStyle name="Nota 2 5 2 2 2 4 2" xfId="7262"/>
    <cellStyle name="Nota 2 5 2 2 2 5" xfId="7263"/>
    <cellStyle name="Nota 2 5 2 2 2 5 2" xfId="7264"/>
    <cellStyle name="Nota 2 5 2 2 2 6" xfId="7265"/>
    <cellStyle name="Nota 2 5 2 2 2 6 2" xfId="7266"/>
    <cellStyle name="Nota 2 5 2 2 2 7" xfId="7267"/>
    <cellStyle name="Nota 2 5 2 2 2 7 2" xfId="7268"/>
    <cellStyle name="Nota 2 5 2 2 2 8" xfId="7269"/>
    <cellStyle name="Nota 2 5 2 2 2 8 2" xfId="7270"/>
    <cellStyle name="Nota 2 5 2 2 2 9" xfId="7271"/>
    <cellStyle name="Nota 2 5 2 2 2 9 2" xfId="7272"/>
    <cellStyle name="Nota 2 5 2 2 3" xfId="7273"/>
    <cellStyle name="Nota 2 5 2 2 3 10" xfId="7274"/>
    <cellStyle name="Nota 2 5 2 2 3 10 2" xfId="7275"/>
    <cellStyle name="Nota 2 5 2 2 3 11" xfId="7276"/>
    <cellStyle name="Nota 2 5 2 2 3 11 2" xfId="7277"/>
    <cellStyle name="Nota 2 5 2 2 3 12" xfId="7278"/>
    <cellStyle name="Nota 2 5 2 2 3 12 2" xfId="7279"/>
    <cellStyle name="Nota 2 5 2 2 3 13" xfId="7280"/>
    <cellStyle name="Nota 2 5 2 2 3 13 2" xfId="7281"/>
    <cellStyle name="Nota 2 5 2 2 3 14" xfId="7282"/>
    <cellStyle name="Nota 2 5 2 2 3 2" xfId="7283"/>
    <cellStyle name="Nota 2 5 2 2 3 2 2" xfId="7284"/>
    <cellStyle name="Nota 2 5 2 2 3 3" xfId="7285"/>
    <cellStyle name="Nota 2 5 2 2 3 3 2" xfId="7286"/>
    <cellStyle name="Nota 2 5 2 2 3 4" xfId="7287"/>
    <cellStyle name="Nota 2 5 2 2 3 4 2" xfId="7288"/>
    <cellStyle name="Nota 2 5 2 2 3 5" xfId="7289"/>
    <cellStyle name="Nota 2 5 2 2 3 5 2" xfId="7290"/>
    <cellStyle name="Nota 2 5 2 2 3 6" xfId="7291"/>
    <cellStyle name="Nota 2 5 2 2 3 6 2" xfId="7292"/>
    <cellStyle name="Nota 2 5 2 2 3 7" xfId="7293"/>
    <cellStyle name="Nota 2 5 2 2 3 7 2" xfId="7294"/>
    <cellStyle name="Nota 2 5 2 2 3 8" xfId="7295"/>
    <cellStyle name="Nota 2 5 2 2 3 8 2" xfId="7296"/>
    <cellStyle name="Nota 2 5 2 2 3 9" xfId="7297"/>
    <cellStyle name="Nota 2 5 2 2 3 9 2" xfId="7298"/>
    <cellStyle name="Nota 2 5 2 2 4" xfId="7299"/>
    <cellStyle name="Nota 2 5 2 2 4 2" xfId="7300"/>
    <cellStyle name="Nota 2 5 2 2 5" xfId="7301"/>
    <cellStyle name="Nota 2 5 2 2 5 2" xfId="7302"/>
    <cellStyle name="Nota 2 5 2 2 6" xfId="7303"/>
    <cellStyle name="Nota 2 5 2 2 6 2" xfId="7304"/>
    <cellStyle name="Nota 2 5 2 2 7" xfId="7305"/>
    <cellStyle name="Nota 2 5 2 2 7 2" xfId="7306"/>
    <cellStyle name="Nota 2 5 2 2 8" xfId="7307"/>
    <cellStyle name="Nota 2 5 2 2 8 2" xfId="7308"/>
    <cellStyle name="Nota 2 5 2 2 9" xfId="7309"/>
    <cellStyle name="Nota 2 5 2 2 9 2" xfId="7310"/>
    <cellStyle name="Nota 2 5 2 3" xfId="7311"/>
    <cellStyle name="Nota 2 5 2 3 10" xfId="7312"/>
    <cellStyle name="Nota 2 5 2 3 10 2" xfId="7313"/>
    <cellStyle name="Nota 2 5 2 3 11" xfId="7314"/>
    <cellStyle name="Nota 2 5 2 3 11 2" xfId="7315"/>
    <cellStyle name="Nota 2 5 2 3 12" xfId="7316"/>
    <cellStyle name="Nota 2 5 2 3 12 2" xfId="7317"/>
    <cellStyle name="Nota 2 5 2 3 13" xfId="7318"/>
    <cellStyle name="Nota 2 5 2 3 13 2" xfId="7319"/>
    <cellStyle name="Nota 2 5 2 3 14" xfId="7320"/>
    <cellStyle name="Nota 2 5 2 3 2" xfId="7321"/>
    <cellStyle name="Nota 2 5 2 3 2 2" xfId="7322"/>
    <cellStyle name="Nota 2 5 2 3 3" xfId="7323"/>
    <cellStyle name="Nota 2 5 2 3 3 2" xfId="7324"/>
    <cellStyle name="Nota 2 5 2 3 4" xfId="7325"/>
    <cellStyle name="Nota 2 5 2 3 4 2" xfId="7326"/>
    <cellStyle name="Nota 2 5 2 3 5" xfId="7327"/>
    <cellStyle name="Nota 2 5 2 3 5 2" xfId="7328"/>
    <cellStyle name="Nota 2 5 2 3 6" xfId="7329"/>
    <cellStyle name="Nota 2 5 2 3 6 2" xfId="7330"/>
    <cellStyle name="Nota 2 5 2 3 7" xfId="7331"/>
    <cellStyle name="Nota 2 5 2 3 7 2" xfId="7332"/>
    <cellStyle name="Nota 2 5 2 3 8" xfId="7333"/>
    <cellStyle name="Nota 2 5 2 3 8 2" xfId="7334"/>
    <cellStyle name="Nota 2 5 2 3 9" xfId="7335"/>
    <cellStyle name="Nota 2 5 2 3 9 2" xfId="7336"/>
    <cellStyle name="Nota 2 5 2 4" xfId="7337"/>
    <cellStyle name="Nota 2 5 2 4 10" xfId="7338"/>
    <cellStyle name="Nota 2 5 2 4 10 2" xfId="7339"/>
    <cellStyle name="Nota 2 5 2 4 11" xfId="7340"/>
    <cellStyle name="Nota 2 5 2 4 11 2" xfId="7341"/>
    <cellStyle name="Nota 2 5 2 4 12" xfId="7342"/>
    <cellStyle name="Nota 2 5 2 4 12 2" xfId="7343"/>
    <cellStyle name="Nota 2 5 2 4 13" xfId="7344"/>
    <cellStyle name="Nota 2 5 2 4 13 2" xfId="7345"/>
    <cellStyle name="Nota 2 5 2 4 14" xfId="7346"/>
    <cellStyle name="Nota 2 5 2 4 2" xfId="7347"/>
    <cellStyle name="Nota 2 5 2 4 2 2" xfId="7348"/>
    <cellStyle name="Nota 2 5 2 4 3" xfId="7349"/>
    <cellStyle name="Nota 2 5 2 4 3 2" xfId="7350"/>
    <cellStyle name="Nota 2 5 2 4 4" xfId="7351"/>
    <cellStyle name="Nota 2 5 2 4 4 2" xfId="7352"/>
    <cellStyle name="Nota 2 5 2 4 5" xfId="7353"/>
    <cellStyle name="Nota 2 5 2 4 5 2" xfId="7354"/>
    <cellStyle name="Nota 2 5 2 4 6" xfId="7355"/>
    <cellStyle name="Nota 2 5 2 4 6 2" xfId="7356"/>
    <cellStyle name="Nota 2 5 2 4 7" xfId="7357"/>
    <cellStyle name="Nota 2 5 2 4 7 2" xfId="7358"/>
    <cellStyle name="Nota 2 5 2 4 8" xfId="7359"/>
    <cellStyle name="Nota 2 5 2 4 8 2" xfId="7360"/>
    <cellStyle name="Nota 2 5 2 4 9" xfId="7361"/>
    <cellStyle name="Nota 2 5 2 4 9 2" xfId="7362"/>
    <cellStyle name="Nota 2 5 2 5" xfId="7363"/>
    <cellStyle name="Nota 2 5 2 5 2" xfId="7364"/>
    <cellStyle name="Nota 2 5 2 6" xfId="7365"/>
    <cellStyle name="Nota 2 5 2 6 2" xfId="7366"/>
    <cellStyle name="Nota 2 5 2 7" xfId="7367"/>
    <cellStyle name="Nota 2 5 2 7 2" xfId="7368"/>
    <cellStyle name="Nota 2 5 2 8" xfId="7369"/>
    <cellStyle name="Nota 2 5 2 8 2" xfId="7370"/>
    <cellStyle name="Nota 2 5 2 9" xfId="7371"/>
    <cellStyle name="Nota 2 5 2 9 2" xfId="7372"/>
    <cellStyle name="Nota 2 5 20" xfId="7373"/>
    <cellStyle name="Nota 2 5 3" xfId="485"/>
    <cellStyle name="Nota 2 5 3 10" xfId="7374"/>
    <cellStyle name="Nota 2 5 3 10 2" xfId="7375"/>
    <cellStyle name="Nota 2 5 3 11" xfId="7376"/>
    <cellStyle name="Nota 2 5 3 11 2" xfId="7377"/>
    <cellStyle name="Nota 2 5 3 12" xfId="7378"/>
    <cellStyle name="Nota 2 5 3 12 2" xfId="7379"/>
    <cellStyle name="Nota 2 5 3 13" xfId="7380"/>
    <cellStyle name="Nota 2 5 3 13 2" xfId="7381"/>
    <cellStyle name="Nota 2 5 3 14" xfId="7382"/>
    <cellStyle name="Nota 2 5 3 14 2" xfId="7383"/>
    <cellStyle name="Nota 2 5 3 15" xfId="7384"/>
    <cellStyle name="Nota 2 5 3 15 2" xfId="7385"/>
    <cellStyle name="Nota 2 5 3 16" xfId="7386"/>
    <cellStyle name="Nota 2 5 3 2" xfId="7387"/>
    <cellStyle name="Nota 2 5 3 2 10" xfId="7388"/>
    <cellStyle name="Nota 2 5 3 2 10 2" xfId="7389"/>
    <cellStyle name="Nota 2 5 3 2 11" xfId="7390"/>
    <cellStyle name="Nota 2 5 3 2 11 2" xfId="7391"/>
    <cellStyle name="Nota 2 5 3 2 12" xfId="7392"/>
    <cellStyle name="Nota 2 5 3 2 12 2" xfId="7393"/>
    <cellStyle name="Nota 2 5 3 2 13" xfId="7394"/>
    <cellStyle name="Nota 2 5 3 2 13 2" xfId="7395"/>
    <cellStyle name="Nota 2 5 3 2 14" xfId="7396"/>
    <cellStyle name="Nota 2 5 3 2 2" xfId="7397"/>
    <cellStyle name="Nota 2 5 3 2 2 2" xfId="7398"/>
    <cellStyle name="Nota 2 5 3 2 3" xfId="7399"/>
    <cellStyle name="Nota 2 5 3 2 3 2" xfId="7400"/>
    <cellStyle name="Nota 2 5 3 2 4" xfId="7401"/>
    <cellStyle name="Nota 2 5 3 2 4 2" xfId="7402"/>
    <cellStyle name="Nota 2 5 3 2 5" xfId="7403"/>
    <cellStyle name="Nota 2 5 3 2 5 2" xfId="7404"/>
    <cellStyle name="Nota 2 5 3 2 6" xfId="7405"/>
    <cellStyle name="Nota 2 5 3 2 6 2" xfId="7406"/>
    <cellStyle name="Nota 2 5 3 2 7" xfId="7407"/>
    <cellStyle name="Nota 2 5 3 2 7 2" xfId="7408"/>
    <cellStyle name="Nota 2 5 3 2 8" xfId="7409"/>
    <cellStyle name="Nota 2 5 3 2 8 2" xfId="7410"/>
    <cellStyle name="Nota 2 5 3 2 9" xfId="7411"/>
    <cellStyle name="Nota 2 5 3 2 9 2" xfId="7412"/>
    <cellStyle name="Nota 2 5 3 3" xfId="7413"/>
    <cellStyle name="Nota 2 5 3 3 10" xfId="7414"/>
    <cellStyle name="Nota 2 5 3 3 10 2" xfId="7415"/>
    <cellStyle name="Nota 2 5 3 3 11" xfId="7416"/>
    <cellStyle name="Nota 2 5 3 3 11 2" xfId="7417"/>
    <cellStyle name="Nota 2 5 3 3 12" xfId="7418"/>
    <cellStyle name="Nota 2 5 3 3 12 2" xfId="7419"/>
    <cellStyle name="Nota 2 5 3 3 13" xfId="7420"/>
    <cellStyle name="Nota 2 5 3 3 13 2" xfId="7421"/>
    <cellStyle name="Nota 2 5 3 3 14" xfId="7422"/>
    <cellStyle name="Nota 2 5 3 3 2" xfId="7423"/>
    <cellStyle name="Nota 2 5 3 3 2 2" xfId="7424"/>
    <cellStyle name="Nota 2 5 3 3 3" xfId="7425"/>
    <cellStyle name="Nota 2 5 3 3 3 2" xfId="7426"/>
    <cellStyle name="Nota 2 5 3 3 4" xfId="7427"/>
    <cellStyle name="Nota 2 5 3 3 4 2" xfId="7428"/>
    <cellStyle name="Nota 2 5 3 3 5" xfId="7429"/>
    <cellStyle name="Nota 2 5 3 3 5 2" xfId="7430"/>
    <cellStyle name="Nota 2 5 3 3 6" xfId="7431"/>
    <cellStyle name="Nota 2 5 3 3 6 2" xfId="7432"/>
    <cellStyle name="Nota 2 5 3 3 7" xfId="7433"/>
    <cellStyle name="Nota 2 5 3 3 7 2" xfId="7434"/>
    <cellStyle name="Nota 2 5 3 3 8" xfId="7435"/>
    <cellStyle name="Nota 2 5 3 3 8 2" xfId="7436"/>
    <cellStyle name="Nota 2 5 3 3 9" xfId="7437"/>
    <cellStyle name="Nota 2 5 3 3 9 2" xfId="7438"/>
    <cellStyle name="Nota 2 5 3 4" xfId="7439"/>
    <cellStyle name="Nota 2 5 3 4 2" xfId="7440"/>
    <cellStyle name="Nota 2 5 3 5" xfId="7441"/>
    <cellStyle name="Nota 2 5 3 5 2" xfId="7442"/>
    <cellStyle name="Nota 2 5 3 6" xfId="7443"/>
    <cellStyle name="Nota 2 5 3 6 2" xfId="7444"/>
    <cellStyle name="Nota 2 5 3 7" xfId="7445"/>
    <cellStyle name="Nota 2 5 3 7 2" xfId="7446"/>
    <cellStyle name="Nota 2 5 3 8" xfId="7447"/>
    <cellStyle name="Nota 2 5 3 8 2" xfId="7448"/>
    <cellStyle name="Nota 2 5 3 9" xfId="7449"/>
    <cellStyle name="Nota 2 5 3 9 2" xfId="7450"/>
    <cellStyle name="Nota 2 5 4" xfId="486"/>
    <cellStyle name="Nota 2 5 4 10" xfId="7451"/>
    <cellStyle name="Nota 2 5 4 10 2" xfId="7452"/>
    <cellStyle name="Nota 2 5 4 11" xfId="7453"/>
    <cellStyle name="Nota 2 5 4 11 2" xfId="7454"/>
    <cellStyle name="Nota 2 5 4 12" xfId="7455"/>
    <cellStyle name="Nota 2 5 4 12 2" xfId="7456"/>
    <cellStyle name="Nota 2 5 4 13" xfId="7457"/>
    <cellStyle name="Nota 2 5 4 13 2" xfId="7458"/>
    <cellStyle name="Nota 2 5 4 14" xfId="7459"/>
    <cellStyle name="Nota 2 5 4 14 2" xfId="7460"/>
    <cellStyle name="Nota 2 5 4 15" xfId="7461"/>
    <cellStyle name="Nota 2 5 4 15 2" xfId="7462"/>
    <cellStyle name="Nota 2 5 4 16" xfId="7463"/>
    <cellStyle name="Nota 2 5 4 2" xfId="7464"/>
    <cellStyle name="Nota 2 5 4 2 10" xfId="7465"/>
    <cellStyle name="Nota 2 5 4 2 10 2" xfId="7466"/>
    <cellStyle name="Nota 2 5 4 2 11" xfId="7467"/>
    <cellStyle name="Nota 2 5 4 2 11 2" xfId="7468"/>
    <cellStyle name="Nota 2 5 4 2 12" xfId="7469"/>
    <cellStyle name="Nota 2 5 4 2 12 2" xfId="7470"/>
    <cellStyle name="Nota 2 5 4 2 13" xfId="7471"/>
    <cellStyle name="Nota 2 5 4 2 13 2" xfId="7472"/>
    <cellStyle name="Nota 2 5 4 2 14" xfId="7473"/>
    <cellStyle name="Nota 2 5 4 2 2" xfId="7474"/>
    <cellStyle name="Nota 2 5 4 2 2 2" xfId="7475"/>
    <cellStyle name="Nota 2 5 4 2 3" xfId="7476"/>
    <cellStyle name="Nota 2 5 4 2 3 2" xfId="7477"/>
    <cellStyle name="Nota 2 5 4 2 4" xfId="7478"/>
    <cellStyle name="Nota 2 5 4 2 4 2" xfId="7479"/>
    <cellStyle name="Nota 2 5 4 2 5" xfId="7480"/>
    <cellStyle name="Nota 2 5 4 2 5 2" xfId="7481"/>
    <cellStyle name="Nota 2 5 4 2 6" xfId="7482"/>
    <cellStyle name="Nota 2 5 4 2 6 2" xfId="7483"/>
    <cellStyle name="Nota 2 5 4 2 7" xfId="7484"/>
    <cellStyle name="Nota 2 5 4 2 7 2" xfId="7485"/>
    <cellStyle name="Nota 2 5 4 2 8" xfId="7486"/>
    <cellStyle name="Nota 2 5 4 2 8 2" xfId="7487"/>
    <cellStyle name="Nota 2 5 4 2 9" xfId="7488"/>
    <cellStyle name="Nota 2 5 4 2 9 2" xfId="7489"/>
    <cellStyle name="Nota 2 5 4 3" xfId="7490"/>
    <cellStyle name="Nota 2 5 4 3 10" xfId="7491"/>
    <cellStyle name="Nota 2 5 4 3 10 2" xfId="7492"/>
    <cellStyle name="Nota 2 5 4 3 11" xfId="7493"/>
    <cellStyle name="Nota 2 5 4 3 11 2" xfId="7494"/>
    <cellStyle name="Nota 2 5 4 3 12" xfId="7495"/>
    <cellStyle name="Nota 2 5 4 3 12 2" xfId="7496"/>
    <cellStyle name="Nota 2 5 4 3 13" xfId="7497"/>
    <cellStyle name="Nota 2 5 4 3 13 2" xfId="7498"/>
    <cellStyle name="Nota 2 5 4 3 14" xfId="7499"/>
    <cellStyle name="Nota 2 5 4 3 2" xfId="7500"/>
    <cellStyle name="Nota 2 5 4 3 2 2" xfId="7501"/>
    <cellStyle name="Nota 2 5 4 3 3" xfId="7502"/>
    <cellStyle name="Nota 2 5 4 3 3 2" xfId="7503"/>
    <cellStyle name="Nota 2 5 4 3 4" xfId="7504"/>
    <cellStyle name="Nota 2 5 4 3 4 2" xfId="7505"/>
    <cellStyle name="Nota 2 5 4 3 5" xfId="7506"/>
    <cellStyle name="Nota 2 5 4 3 5 2" xfId="7507"/>
    <cellStyle name="Nota 2 5 4 3 6" xfId="7508"/>
    <cellStyle name="Nota 2 5 4 3 6 2" xfId="7509"/>
    <cellStyle name="Nota 2 5 4 3 7" xfId="7510"/>
    <cellStyle name="Nota 2 5 4 3 7 2" xfId="7511"/>
    <cellStyle name="Nota 2 5 4 3 8" xfId="7512"/>
    <cellStyle name="Nota 2 5 4 3 8 2" xfId="7513"/>
    <cellStyle name="Nota 2 5 4 3 9" xfId="7514"/>
    <cellStyle name="Nota 2 5 4 3 9 2" xfId="7515"/>
    <cellStyle name="Nota 2 5 4 4" xfId="7516"/>
    <cellStyle name="Nota 2 5 4 4 2" xfId="7517"/>
    <cellStyle name="Nota 2 5 4 5" xfId="7518"/>
    <cellStyle name="Nota 2 5 4 5 2" xfId="7519"/>
    <cellStyle name="Nota 2 5 4 6" xfId="7520"/>
    <cellStyle name="Nota 2 5 4 6 2" xfId="7521"/>
    <cellStyle name="Nota 2 5 4 7" xfId="7522"/>
    <cellStyle name="Nota 2 5 4 7 2" xfId="7523"/>
    <cellStyle name="Nota 2 5 4 8" xfId="7524"/>
    <cellStyle name="Nota 2 5 4 8 2" xfId="7525"/>
    <cellStyle name="Nota 2 5 4 9" xfId="7526"/>
    <cellStyle name="Nota 2 5 4 9 2" xfId="7527"/>
    <cellStyle name="Nota 2 5 5" xfId="487"/>
    <cellStyle name="Nota 2 5 5 10" xfId="7528"/>
    <cellStyle name="Nota 2 5 5 10 2" xfId="7529"/>
    <cellStyle name="Nota 2 5 5 11" xfId="7530"/>
    <cellStyle name="Nota 2 5 5 11 2" xfId="7531"/>
    <cellStyle name="Nota 2 5 5 12" xfId="7532"/>
    <cellStyle name="Nota 2 5 5 12 2" xfId="7533"/>
    <cellStyle name="Nota 2 5 5 13" xfId="7534"/>
    <cellStyle name="Nota 2 5 5 13 2" xfId="7535"/>
    <cellStyle name="Nota 2 5 5 14" xfId="7536"/>
    <cellStyle name="Nota 2 5 5 14 2" xfId="7537"/>
    <cellStyle name="Nota 2 5 5 15" xfId="7538"/>
    <cellStyle name="Nota 2 5 5 15 2" xfId="7539"/>
    <cellStyle name="Nota 2 5 5 16" xfId="7540"/>
    <cellStyle name="Nota 2 5 5 2" xfId="7541"/>
    <cellStyle name="Nota 2 5 5 2 10" xfId="7542"/>
    <cellStyle name="Nota 2 5 5 2 10 2" xfId="7543"/>
    <cellStyle name="Nota 2 5 5 2 11" xfId="7544"/>
    <cellStyle name="Nota 2 5 5 2 11 2" xfId="7545"/>
    <cellStyle name="Nota 2 5 5 2 12" xfId="7546"/>
    <cellStyle name="Nota 2 5 5 2 12 2" xfId="7547"/>
    <cellStyle name="Nota 2 5 5 2 13" xfId="7548"/>
    <cellStyle name="Nota 2 5 5 2 13 2" xfId="7549"/>
    <cellStyle name="Nota 2 5 5 2 14" xfId="7550"/>
    <cellStyle name="Nota 2 5 5 2 2" xfId="7551"/>
    <cellStyle name="Nota 2 5 5 2 2 2" xfId="7552"/>
    <cellStyle name="Nota 2 5 5 2 3" xfId="7553"/>
    <cellStyle name="Nota 2 5 5 2 3 2" xfId="7554"/>
    <cellStyle name="Nota 2 5 5 2 4" xfId="7555"/>
    <cellStyle name="Nota 2 5 5 2 4 2" xfId="7556"/>
    <cellStyle name="Nota 2 5 5 2 5" xfId="7557"/>
    <cellStyle name="Nota 2 5 5 2 5 2" xfId="7558"/>
    <cellStyle name="Nota 2 5 5 2 6" xfId="7559"/>
    <cellStyle name="Nota 2 5 5 2 6 2" xfId="7560"/>
    <cellStyle name="Nota 2 5 5 2 7" xfId="7561"/>
    <cellStyle name="Nota 2 5 5 2 7 2" xfId="7562"/>
    <cellStyle name="Nota 2 5 5 2 8" xfId="7563"/>
    <cellStyle name="Nota 2 5 5 2 8 2" xfId="7564"/>
    <cellStyle name="Nota 2 5 5 2 9" xfId="7565"/>
    <cellStyle name="Nota 2 5 5 2 9 2" xfId="7566"/>
    <cellStyle name="Nota 2 5 5 3" xfId="7567"/>
    <cellStyle name="Nota 2 5 5 3 10" xfId="7568"/>
    <cellStyle name="Nota 2 5 5 3 10 2" xfId="7569"/>
    <cellStyle name="Nota 2 5 5 3 11" xfId="7570"/>
    <cellStyle name="Nota 2 5 5 3 11 2" xfId="7571"/>
    <cellStyle name="Nota 2 5 5 3 12" xfId="7572"/>
    <cellStyle name="Nota 2 5 5 3 12 2" xfId="7573"/>
    <cellStyle name="Nota 2 5 5 3 13" xfId="7574"/>
    <cellStyle name="Nota 2 5 5 3 13 2" xfId="7575"/>
    <cellStyle name="Nota 2 5 5 3 14" xfId="7576"/>
    <cellStyle name="Nota 2 5 5 3 2" xfId="7577"/>
    <cellStyle name="Nota 2 5 5 3 2 2" xfId="7578"/>
    <cellStyle name="Nota 2 5 5 3 3" xfId="7579"/>
    <cellStyle name="Nota 2 5 5 3 3 2" xfId="7580"/>
    <cellStyle name="Nota 2 5 5 3 4" xfId="7581"/>
    <cellStyle name="Nota 2 5 5 3 4 2" xfId="7582"/>
    <cellStyle name="Nota 2 5 5 3 5" xfId="7583"/>
    <cellStyle name="Nota 2 5 5 3 5 2" xfId="7584"/>
    <cellStyle name="Nota 2 5 5 3 6" xfId="7585"/>
    <cellStyle name="Nota 2 5 5 3 6 2" xfId="7586"/>
    <cellStyle name="Nota 2 5 5 3 7" xfId="7587"/>
    <cellStyle name="Nota 2 5 5 3 7 2" xfId="7588"/>
    <cellStyle name="Nota 2 5 5 3 8" xfId="7589"/>
    <cellStyle name="Nota 2 5 5 3 8 2" xfId="7590"/>
    <cellStyle name="Nota 2 5 5 3 9" xfId="7591"/>
    <cellStyle name="Nota 2 5 5 3 9 2" xfId="7592"/>
    <cellStyle name="Nota 2 5 5 4" xfId="7593"/>
    <cellStyle name="Nota 2 5 5 4 2" xfId="7594"/>
    <cellStyle name="Nota 2 5 5 5" xfId="7595"/>
    <cellStyle name="Nota 2 5 5 5 2" xfId="7596"/>
    <cellStyle name="Nota 2 5 5 6" xfId="7597"/>
    <cellStyle name="Nota 2 5 5 6 2" xfId="7598"/>
    <cellStyle name="Nota 2 5 5 7" xfId="7599"/>
    <cellStyle name="Nota 2 5 5 7 2" xfId="7600"/>
    <cellStyle name="Nota 2 5 5 8" xfId="7601"/>
    <cellStyle name="Nota 2 5 5 8 2" xfId="7602"/>
    <cellStyle name="Nota 2 5 5 9" xfId="7603"/>
    <cellStyle name="Nota 2 5 5 9 2" xfId="7604"/>
    <cellStyle name="Nota 2 5 6" xfId="7605"/>
    <cellStyle name="Nota 2 5 6 10" xfId="7606"/>
    <cellStyle name="Nota 2 5 6 10 2" xfId="7607"/>
    <cellStyle name="Nota 2 5 6 11" xfId="7608"/>
    <cellStyle name="Nota 2 5 6 11 2" xfId="7609"/>
    <cellStyle name="Nota 2 5 6 12" xfId="7610"/>
    <cellStyle name="Nota 2 5 6 12 2" xfId="7611"/>
    <cellStyle name="Nota 2 5 6 13" xfId="7612"/>
    <cellStyle name="Nota 2 5 6 13 2" xfId="7613"/>
    <cellStyle name="Nota 2 5 6 14" xfId="7614"/>
    <cellStyle name="Nota 2 5 6 2" xfId="7615"/>
    <cellStyle name="Nota 2 5 6 2 2" xfId="7616"/>
    <cellStyle name="Nota 2 5 6 3" xfId="7617"/>
    <cellStyle name="Nota 2 5 6 3 2" xfId="7618"/>
    <cellStyle name="Nota 2 5 6 4" xfId="7619"/>
    <cellStyle name="Nota 2 5 6 4 2" xfId="7620"/>
    <cellStyle name="Nota 2 5 6 5" xfId="7621"/>
    <cellStyle name="Nota 2 5 6 5 2" xfId="7622"/>
    <cellStyle name="Nota 2 5 6 6" xfId="7623"/>
    <cellStyle name="Nota 2 5 6 6 2" xfId="7624"/>
    <cellStyle name="Nota 2 5 6 7" xfId="7625"/>
    <cellStyle name="Nota 2 5 6 7 2" xfId="7626"/>
    <cellStyle name="Nota 2 5 6 8" xfId="7627"/>
    <cellStyle name="Nota 2 5 6 8 2" xfId="7628"/>
    <cellStyle name="Nota 2 5 6 9" xfId="7629"/>
    <cellStyle name="Nota 2 5 6 9 2" xfId="7630"/>
    <cellStyle name="Nota 2 5 7" xfId="7631"/>
    <cellStyle name="Nota 2 5 7 10" xfId="7632"/>
    <cellStyle name="Nota 2 5 7 10 2" xfId="7633"/>
    <cellStyle name="Nota 2 5 7 11" xfId="7634"/>
    <cellStyle name="Nota 2 5 7 11 2" xfId="7635"/>
    <cellStyle name="Nota 2 5 7 12" xfId="7636"/>
    <cellStyle name="Nota 2 5 7 12 2" xfId="7637"/>
    <cellStyle name="Nota 2 5 7 13" xfId="7638"/>
    <cellStyle name="Nota 2 5 7 13 2" xfId="7639"/>
    <cellStyle name="Nota 2 5 7 14" xfId="7640"/>
    <cellStyle name="Nota 2 5 7 2" xfId="7641"/>
    <cellStyle name="Nota 2 5 7 2 2" xfId="7642"/>
    <cellStyle name="Nota 2 5 7 3" xfId="7643"/>
    <cellStyle name="Nota 2 5 7 3 2" xfId="7644"/>
    <cellStyle name="Nota 2 5 7 4" xfId="7645"/>
    <cellStyle name="Nota 2 5 7 4 2" xfId="7646"/>
    <cellStyle name="Nota 2 5 7 5" xfId="7647"/>
    <cellStyle name="Nota 2 5 7 5 2" xfId="7648"/>
    <cellStyle name="Nota 2 5 7 6" xfId="7649"/>
    <cellStyle name="Nota 2 5 7 6 2" xfId="7650"/>
    <cellStyle name="Nota 2 5 7 7" xfId="7651"/>
    <cellStyle name="Nota 2 5 7 7 2" xfId="7652"/>
    <cellStyle name="Nota 2 5 7 8" xfId="7653"/>
    <cellStyle name="Nota 2 5 7 8 2" xfId="7654"/>
    <cellStyle name="Nota 2 5 7 9" xfId="7655"/>
    <cellStyle name="Nota 2 5 7 9 2" xfId="7656"/>
    <cellStyle name="Nota 2 5 8" xfId="7657"/>
    <cellStyle name="Nota 2 5 8 2" xfId="7658"/>
    <cellStyle name="Nota 2 5 9" xfId="7659"/>
    <cellStyle name="Nota 2 5 9 2" xfId="7660"/>
    <cellStyle name="Nota 2 6" xfId="488"/>
    <cellStyle name="Nota 2 6 10" xfId="7661"/>
    <cellStyle name="Nota 2 6 10 2" xfId="7662"/>
    <cellStyle name="Nota 2 6 11" xfId="7663"/>
    <cellStyle name="Nota 2 6 11 2" xfId="7664"/>
    <cellStyle name="Nota 2 6 12" xfId="7665"/>
    <cellStyle name="Nota 2 6 12 2" xfId="7666"/>
    <cellStyle name="Nota 2 6 13" xfId="7667"/>
    <cellStyle name="Nota 2 6 13 2" xfId="7668"/>
    <cellStyle name="Nota 2 6 14" xfId="7669"/>
    <cellStyle name="Nota 2 6 14 2" xfId="7670"/>
    <cellStyle name="Nota 2 6 15" xfId="7671"/>
    <cellStyle name="Nota 2 6 15 2" xfId="7672"/>
    <cellStyle name="Nota 2 6 16" xfId="7673"/>
    <cellStyle name="Nota 2 6 16 2" xfId="7674"/>
    <cellStyle name="Nota 2 6 17" xfId="7675"/>
    <cellStyle name="Nota 2 6 17 2" xfId="7676"/>
    <cellStyle name="Nota 2 6 18" xfId="7677"/>
    <cellStyle name="Nota 2 6 18 2" xfId="7678"/>
    <cellStyle name="Nota 2 6 19" xfId="7679"/>
    <cellStyle name="Nota 2 6 19 2" xfId="7680"/>
    <cellStyle name="Nota 2 6 2" xfId="489"/>
    <cellStyle name="Nota 2 6 2 10" xfId="7681"/>
    <cellStyle name="Nota 2 6 2 10 2" xfId="7682"/>
    <cellStyle name="Nota 2 6 2 11" xfId="7683"/>
    <cellStyle name="Nota 2 6 2 11 2" xfId="7684"/>
    <cellStyle name="Nota 2 6 2 12" xfId="7685"/>
    <cellStyle name="Nota 2 6 2 12 2" xfId="7686"/>
    <cellStyle name="Nota 2 6 2 13" xfId="7687"/>
    <cellStyle name="Nota 2 6 2 13 2" xfId="7688"/>
    <cellStyle name="Nota 2 6 2 14" xfId="7689"/>
    <cellStyle name="Nota 2 6 2 14 2" xfId="7690"/>
    <cellStyle name="Nota 2 6 2 15" xfId="7691"/>
    <cellStyle name="Nota 2 6 2 15 2" xfId="7692"/>
    <cellStyle name="Nota 2 6 2 16" xfId="7693"/>
    <cellStyle name="Nota 2 6 2 16 2" xfId="7694"/>
    <cellStyle name="Nota 2 6 2 17" xfId="7695"/>
    <cellStyle name="Nota 2 6 2 2" xfId="490"/>
    <cellStyle name="Nota 2 6 2 2 10" xfId="7696"/>
    <cellStyle name="Nota 2 6 2 2 10 2" xfId="7697"/>
    <cellStyle name="Nota 2 6 2 2 11" xfId="7698"/>
    <cellStyle name="Nota 2 6 2 2 11 2" xfId="7699"/>
    <cellStyle name="Nota 2 6 2 2 12" xfId="7700"/>
    <cellStyle name="Nota 2 6 2 2 12 2" xfId="7701"/>
    <cellStyle name="Nota 2 6 2 2 13" xfId="7702"/>
    <cellStyle name="Nota 2 6 2 2 13 2" xfId="7703"/>
    <cellStyle name="Nota 2 6 2 2 14" xfId="7704"/>
    <cellStyle name="Nota 2 6 2 2 14 2" xfId="7705"/>
    <cellStyle name="Nota 2 6 2 2 15" xfId="7706"/>
    <cellStyle name="Nota 2 6 2 2 15 2" xfId="7707"/>
    <cellStyle name="Nota 2 6 2 2 16" xfId="7708"/>
    <cellStyle name="Nota 2 6 2 2 2" xfId="7709"/>
    <cellStyle name="Nota 2 6 2 2 2 10" xfId="7710"/>
    <cellStyle name="Nota 2 6 2 2 2 10 2" xfId="7711"/>
    <cellStyle name="Nota 2 6 2 2 2 11" xfId="7712"/>
    <cellStyle name="Nota 2 6 2 2 2 11 2" xfId="7713"/>
    <cellStyle name="Nota 2 6 2 2 2 12" xfId="7714"/>
    <cellStyle name="Nota 2 6 2 2 2 12 2" xfId="7715"/>
    <cellStyle name="Nota 2 6 2 2 2 13" xfId="7716"/>
    <cellStyle name="Nota 2 6 2 2 2 13 2" xfId="7717"/>
    <cellStyle name="Nota 2 6 2 2 2 14" xfId="7718"/>
    <cellStyle name="Nota 2 6 2 2 2 2" xfId="7719"/>
    <cellStyle name="Nota 2 6 2 2 2 2 2" xfId="7720"/>
    <cellStyle name="Nota 2 6 2 2 2 3" xfId="7721"/>
    <cellStyle name="Nota 2 6 2 2 2 3 2" xfId="7722"/>
    <cellStyle name="Nota 2 6 2 2 2 4" xfId="7723"/>
    <cellStyle name="Nota 2 6 2 2 2 4 2" xfId="7724"/>
    <cellStyle name="Nota 2 6 2 2 2 5" xfId="7725"/>
    <cellStyle name="Nota 2 6 2 2 2 5 2" xfId="7726"/>
    <cellStyle name="Nota 2 6 2 2 2 6" xfId="7727"/>
    <cellStyle name="Nota 2 6 2 2 2 6 2" xfId="7728"/>
    <cellStyle name="Nota 2 6 2 2 2 7" xfId="7729"/>
    <cellStyle name="Nota 2 6 2 2 2 7 2" xfId="7730"/>
    <cellStyle name="Nota 2 6 2 2 2 8" xfId="7731"/>
    <cellStyle name="Nota 2 6 2 2 2 8 2" xfId="7732"/>
    <cellStyle name="Nota 2 6 2 2 2 9" xfId="7733"/>
    <cellStyle name="Nota 2 6 2 2 2 9 2" xfId="7734"/>
    <cellStyle name="Nota 2 6 2 2 3" xfId="7735"/>
    <cellStyle name="Nota 2 6 2 2 3 10" xfId="7736"/>
    <cellStyle name="Nota 2 6 2 2 3 10 2" xfId="7737"/>
    <cellStyle name="Nota 2 6 2 2 3 11" xfId="7738"/>
    <cellStyle name="Nota 2 6 2 2 3 11 2" xfId="7739"/>
    <cellStyle name="Nota 2 6 2 2 3 12" xfId="7740"/>
    <cellStyle name="Nota 2 6 2 2 3 12 2" xfId="7741"/>
    <cellStyle name="Nota 2 6 2 2 3 13" xfId="7742"/>
    <cellStyle name="Nota 2 6 2 2 3 13 2" xfId="7743"/>
    <cellStyle name="Nota 2 6 2 2 3 14" xfId="7744"/>
    <cellStyle name="Nota 2 6 2 2 3 2" xfId="7745"/>
    <cellStyle name="Nota 2 6 2 2 3 2 2" xfId="7746"/>
    <cellStyle name="Nota 2 6 2 2 3 3" xfId="7747"/>
    <cellStyle name="Nota 2 6 2 2 3 3 2" xfId="7748"/>
    <cellStyle name="Nota 2 6 2 2 3 4" xfId="7749"/>
    <cellStyle name="Nota 2 6 2 2 3 4 2" xfId="7750"/>
    <cellStyle name="Nota 2 6 2 2 3 5" xfId="7751"/>
    <cellStyle name="Nota 2 6 2 2 3 5 2" xfId="7752"/>
    <cellStyle name="Nota 2 6 2 2 3 6" xfId="7753"/>
    <cellStyle name="Nota 2 6 2 2 3 6 2" xfId="7754"/>
    <cellStyle name="Nota 2 6 2 2 3 7" xfId="7755"/>
    <cellStyle name="Nota 2 6 2 2 3 7 2" xfId="7756"/>
    <cellStyle name="Nota 2 6 2 2 3 8" xfId="7757"/>
    <cellStyle name="Nota 2 6 2 2 3 8 2" xfId="7758"/>
    <cellStyle name="Nota 2 6 2 2 3 9" xfId="7759"/>
    <cellStyle name="Nota 2 6 2 2 3 9 2" xfId="7760"/>
    <cellStyle name="Nota 2 6 2 2 4" xfId="7761"/>
    <cellStyle name="Nota 2 6 2 2 4 2" xfId="7762"/>
    <cellStyle name="Nota 2 6 2 2 5" xfId="7763"/>
    <cellStyle name="Nota 2 6 2 2 5 2" xfId="7764"/>
    <cellStyle name="Nota 2 6 2 2 6" xfId="7765"/>
    <cellStyle name="Nota 2 6 2 2 6 2" xfId="7766"/>
    <cellStyle name="Nota 2 6 2 2 7" xfId="7767"/>
    <cellStyle name="Nota 2 6 2 2 7 2" xfId="7768"/>
    <cellStyle name="Nota 2 6 2 2 8" xfId="7769"/>
    <cellStyle name="Nota 2 6 2 2 8 2" xfId="7770"/>
    <cellStyle name="Nota 2 6 2 2 9" xfId="7771"/>
    <cellStyle name="Nota 2 6 2 2 9 2" xfId="7772"/>
    <cellStyle name="Nota 2 6 2 3" xfId="7773"/>
    <cellStyle name="Nota 2 6 2 3 10" xfId="7774"/>
    <cellStyle name="Nota 2 6 2 3 10 2" xfId="7775"/>
    <cellStyle name="Nota 2 6 2 3 11" xfId="7776"/>
    <cellStyle name="Nota 2 6 2 3 11 2" xfId="7777"/>
    <cellStyle name="Nota 2 6 2 3 12" xfId="7778"/>
    <cellStyle name="Nota 2 6 2 3 12 2" xfId="7779"/>
    <cellStyle name="Nota 2 6 2 3 13" xfId="7780"/>
    <cellStyle name="Nota 2 6 2 3 13 2" xfId="7781"/>
    <cellStyle name="Nota 2 6 2 3 14" xfId="7782"/>
    <cellStyle name="Nota 2 6 2 3 2" xfId="7783"/>
    <cellStyle name="Nota 2 6 2 3 2 2" xfId="7784"/>
    <cellStyle name="Nota 2 6 2 3 3" xfId="7785"/>
    <cellStyle name="Nota 2 6 2 3 3 2" xfId="7786"/>
    <cellStyle name="Nota 2 6 2 3 4" xfId="7787"/>
    <cellStyle name="Nota 2 6 2 3 4 2" xfId="7788"/>
    <cellStyle name="Nota 2 6 2 3 5" xfId="7789"/>
    <cellStyle name="Nota 2 6 2 3 5 2" xfId="7790"/>
    <cellStyle name="Nota 2 6 2 3 6" xfId="7791"/>
    <cellStyle name="Nota 2 6 2 3 6 2" xfId="7792"/>
    <cellStyle name="Nota 2 6 2 3 7" xfId="7793"/>
    <cellStyle name="Nota 2 6 2 3 7 2" xfId="7794"/>
    <cellStyle name="Nota 2 6 2 3 8" xfId="7795"/>
    <cellStyle name="Nota 2 6 2 3 8 2" xfId="7796"/>
    <cellStyle name="Nota 2 6 2 3 9" xfId="7797"/>
    <cellStyle name="Nota 2 6 2 3 9 2" xfId="7798"/>
    <cellStyle name="Nota 2 6 2 4" xfId="7799"/>
    <cellStyle name="Nota 2 6 2 4 10" xfId="7800"/>
    <cellStyle name="Nota 2 6 2 4 10 2" xfId="7801"/>
    <cellStyle name="Nota 2 6 2 4 11" xfId="7802"/>
    <cellStyle name="Nota 2 6 2 4 11 2" xfId="7803"/>
    <cellStyle name="Nota 2 6 2 4 12" xfId="7804"/>
    <cellStyle name="Nota 2 6 2 4 12 2" xfId="7805"/>
    <cellStyle name="Nota 2 6 2 4 13" xfId="7806"/>
    <cellStyle name="Nota 2 6 2 4 13 2" xfId="7807"/>
    <cellStyle name="Nota 2 6 2 4 14" xfId="7808"/>
    <cellStyle name="Nota 2 6 2 4 2" xfId="7809"/>
    <cellStyle name="Nota 2 6 2 4 2 2" xfId="7810"/>
    <cellStyle name="Nota 2 6 2 4 3" xfId="7811"/>
    <cellStyle name="Nota 2 6 2 4 3 2" xfId="7812"/>
    <cellStyle name="Nota 2 6 2 4 4" xfId="7813"/>
    <cellStyle name="Nota 2 6 2 4 4 2" xfId="7814"/>
    <cellStyle name="Nota 2 6 2 4 5" xfId="7815"/>
    <cellStyle name="Nota 2 6 2 4 5 2" xfId="7816"/>
    <cellStyle name="Nota 2 6 2 4 6" xfId="7817"/>
    <cellStyle name="Nota 2 6 2 4 6 2" xfId="7818"/>
    <cellStyle name="Nota 2 6 2 4 7" xfId="7819"/>
    <cellStyle name="Nota 2 6 2 4 7 2" xfId="7820"/>
    <cellStyle name="Nota 2 6 2 4 8" xfId="7821"/>
    <cellStyle name="Nota 2 6 2 4 8 2" xfId="7822"/>
    <cellStyle name="Nota 2 6 2 4 9" xfId="7823"/>
    <cellStyle name="Nota 2 6 2 4 9 2" xfId="7824"/>
    <cellStyle name="Nota 2 6 2 5" xfId="7825"/>
    <cellStyle name="Nota 2 6 2 5 2" xfId="7826"/>
    <cellStyle name="Nota 2 6 2 6" xfId="7827"/>
    <cellStyle name="Nota 2 6 2 6 2" xfId="7828"/>
    <cellStyle name="Nota 2 6 2 7" xfId="7829"/>
    <cellStyle name="Nota 2 6 2 7 2" xfId="7830"/>
    <cellStyle name="Nota 2 6 2 8" xfId="7831"/>
    <cellStyle name="Nota 2 6 2 8 2" xfId="7832"/>
    <cellStyle name="Nota 2 6 2 9" xfId="7833"/>
    <cellStyle name="Nota 2 6 2 9 2" xfId="7834"/>
    <cellStyle name="Nota 2 6 20" xfId="7835"/>
    <cellStyle name="Nota 2 6 3" xfId="491"/>
    <cellStyle name="Nota 2 6 3 10" xfId="7836"/>
    <cellStyle name="Nota 2 6 3 10 2" xfId="7837"/>
    <cellStyle name="Nota 2 6 3 11" xfId="7838"/>
    <cellStyle name="Nota 2 6 3 11 2" xfId="7839"/>
    <cellStyle name="Nota 2 6 3 12" xfId="7840"/>
    <cellStyle name="Nota 2 6 3 12 2" xfId="7841"/>
    <cellStyle name="Nota 2 6 3 13" xfId="7842"/>
    <cellStyle name="Nota 2 6 3 13 2" xfId="7843"/>
    <cellStyle name="Nota 2 6 3 14" xfId="7844"/>
    <cellStyle name="Nota 2 6 3 14 2" xfId="7845"/>
    <cellStyle name="Nota 2 6 3 15" xfId="7846"/>
    <cellStyle name="Nota 2 6 3 15 2" xfId="7847"/>
    <cellStyle name="Nota 2 6 3 16" xfId="7848"/>
    <cellStyle name="Nota 2 6 3 2" xfId="7849"/>
    <cellStyle name="Nota 2 6 3 2 10" xfId="7850"/>
    <cellStyle name="Nota 2 6 3 2 10 2" xfId="7851"/>
    <cellStyle name="Nota 2 6 3 2 11" xfId="7852"/>
    <cellStyle name="Nota 2 6 3 2 11 2" xfId="7853"/>
    <cellStyle name="Nota 2 6 3 2 12" xfId="7854"/>
    <cellStyle name="Nota 2 6 3 2 12 2" xfId="7855"/>
    <cellStyle name="Nota 2 6 3 2 13" xfId="7856"/>
    <cellStyle name="Nota 2 6 3 2 13 2" xfId="7857"/>
    <cellStyle name="Nota 2 6 3 2 14" xfId="7858"/>
    <cellStyle name="Nota 2 6 3 2 2" xfId="7859"/>
    <cellStyle name="Nota 2 6 3 2 2 2" xfId="7860"/>
    <cellStyle name="Nota 2 6 3 2 3" xfId="7861"/>
    <cellStyle name="Nota 2 6 3 2 3 2" xfId="7862"/>
    <cellStyle name="Nota 2 6 3 2 4" xfId="7863"/>
    <cellStyle name="Nota 2 6 3 2 4 2" xfId="7864"/>
    <cellStyle name="Nota 2 6 3 2 5" xfId="7865"/>
    <cellStyle name="Nota 2 6 3 2 5 2" xfId="7866"/>
    <cellStyle name="Nota 2 6 3 2 6" xfId="7867"/>
    <cellStyle name="Nota 2 6 3 2 6 2" xfId="7868"/>
    <cellStyle name="Nota 2 6 3 2 7" xfId="7869"/>
    <cellStyle name="Nota 2 6 3 2 7 2" xfId="7870"/>
    <cellStyle name="Nota 2 6 3 2 8" xfId="7871"/>
    <cellStyle name="Nota 2 6 3 2 8 2" xfId="7872"/>
    <cellStyle name="Nota 2 6 3 2 9" xfId="7873"/>
    <cellStyle name="Nota 2 6 3 2 9 2" xfId="7874"/>
    <cellStyle name="Nota 2 6 3 3" xfId="7875"/>
    <cellStyle name="Nota 2 6 3 3 10" xfId="7876"/>
    <cellStyle name="Nota 2 6 3 3 10 2" xfId="7877"/>
    <cellStyle name="Nota 2 6 3 3 11" xfId="7878"/>
    <cellStyle name="Nota 2 6 3 3 11 2" xfId="7879"/>
    <cellStyle name="Nota 2 6 3 3 12" xfId="7880"/>
    <cellStyle name="Nota 2 6 3 3 12 2" xfId="7881"/>
    <cellStyle name="Nota 2 6 3 3 13" xfId="7882"/>
    <cellStyle name="Nota 2 6 3 3 13 2" xfId="7883"/>
    <cellStyle name="Nota 2 6 3 3 14" xfId="7884"/>
    <cellStyle name="Nota 2 6 3 3 2" xfId="7885"/>
    <cellStyle name="Nota 2 6 3 3 2 2" xfId="7886"/>
    <cellStyle name="Nota 2 6 3 3 3" xfId="7887"/>
    <cellStyle name="Nota 2 6 3 3 3 2" xfId="7888"/>
    <cellStyle name="Nota 2 6 3 3 4" xfId="7889"/>
    <cellStyle name="Nota 2 6 3 3 4 2" xfId="7890"/>
    <cellStyle name="Nota 2 6 3 3 5" xfId="7891"/>
    <cellStyle name="Nota 2 6 3 3 5 2" xfId="7892"/>
    <cellStyle name="Nota 2 6 3 3 6" xfId="7893"/>
    <cellStyle name="Nota 2 6 3 3 6 2" xfId="7894"/>
    <cellStyle name="Nota 2 6 3 3 7" xfId="7895"/>
    <cellStyle name="Nota 2 6 3 3 7 2" xfId="7896"/>
    <cellStyle name="Nota 2 6 3 3 8" xfId="7897"/>
    <cellStyle name="Nota 2 6 3 3 8 2" xfId="7898"/>
    <cellStyle name="Nota 2 6 3 3 9" xfId="7899"/>
    <cellStyle name="Nota 2 6 3 3 9 2" xfId="7900"/>
    <cellStyle name="Nota 2 6 3 4" xfId="7901"/>
    <cellStyle name="Nota 2 6 3 4 2" xfId="7902"/>
    <cellStyle name="Nota 2 6 3 5" xfId="7903"/>
    <cellStyle name="Nota 2 6 3 5 2" xfId="7904"/>
    <cellStyle name="Nota 2 6 3 6" xfId="7905"/>
    <cellStyle name="Nota 2 6 3 6 2" xfId="7906"/>
    <cellStyle name="Nota 2 6 3 7" xfId="7907"/>
    <cellStyle name="Nota 2 6 3 7 2" xfId="7908"/>
    <cellStyle name="Nota 2 6 3 8" xfId="7909"/>
    <cellStyle name="Nota 2 6 3 8 2" xfId="7910"/>
    <cellStyle name="Nota 2 6 3 9" xfId="7911"/>
    <cellStyle name="Nota 2 6 3 9 2" xfId="7912"/>
    <cellStyle name="Nota 2 6 4" xfId="492"/>
    <cellStyle name="Nota 2 6 4 10" xfId="7913"/>
    <cellStyle name="Nota 2 6 4 10 2" xfId="7914"/>
    <cellStyle name="Nota 2 6 4 11" xfId="7915"/>
    <cellStyle name="Nota 2 6 4 11 2" xfId="7916"/>
    <cellStyle name="Nota 2 6 4 12" xfId="7917"/>
    <cellStyle name="Nota 2 6 4 12 2" xfId="7918"/>
    <cellStyle name="Nota 2 6 4 13" xfId="7919"/>
    <cellStyle name="Nota 2 6 4 13 2" xfId="7920"/>
    <cellStyle name="Nota 2 6 4 14" xfId="7921"/>
    <cellStyle name="Nota 2 6 4 14 2" xfId="7922"/>
    <cellStyle name="Nota 2 6 4 15" xfId="7923"/>
    <cellStyle name="Nota 2 6 4 15 2" xfId="7924"/>
    <cellStyle name="Nota 2 6 4 16" xfId="7925"/>
    <cellStyle name="Nota 2 6 4 2" xfId="7926"/>
    <cellStyle name="Nota 2 6 4 2 10" xfId="7927"/>
    <cellStyle name="Nota 2 6 4 2 10 2" xfId="7928"/>
    <cellStyle name="Nota 2 6 4 2 11" xfId="7929"/>
    <cellStyle name="Nota 2 6 4 2 11 2" xfId="7930"/>
    <cellStyle name="Nota 2 6 4 2 12" xfId="7931"/>
    <cellStyle name="Nota 2 6 4 2 12 2" xfId="7932"/>
    <cellStyle name="Nota 2 6 4 2 13" xfId="7933"/>
    <cellStyle name="Nota 2 6 4 2 13 2" xfId="7934"/>
    <cellStyle name="Nota 2 6 4 2 14" xfId="7935"/>
    <cellStyle name="Nota 2 6 4 2 2" xfId="7936"/>
    <cellStyle name="Nota 2 6 4 2 2 2" xfId="7937"/>
    <cellStyle name="Nota 2 6 4 2 3" xfId="7938"/>
    <cellStyle name="Nota 2 6 4 2 3 2" xfId="7939"/>
    <cellStyle name="Nota 2 6 4 2 4" xfId="7940"/>
    <cellStyle name="Nota 2 6 4 2 4 2" xfId="7941"/>
    <cellStyle name="Nota 2 6 4 2 5" xfId="7942"/>
    <cellStyle name="Nota 2 6 4 2 5 2" xfId="7943"/>
    <cellStyle name="Nota 2 6 4 2 6" xfId="7944"/>
    <cellStyle name="Nota 2 6 4 2 6 2" xfId="7945"/>
    <cellStyle name="Nota 2 6 4 2 7" xfId="7946"/>
    <cellStyle name="Nota 2 6 4 2 7 2" xfId="7947"/>
    <cellStyle name="Nota 2 6 4 2 8" xfId="7948"/>
    <cellStyle name="Nota 2 6 4 2 8 2" xfId="7949"/>
    <cellStyle name="Nota 2 6 4 2 9" xfId="7950"/>
    <cellStyle name="Nota 2 6 4 2 9 2" xfId="7951"/>
    <cellStyle name="Nota 2 6 4 3" xfId="7952"/>
    <cellStyle name="Nota 2 6 4 3 10" xfId="7953"/>
    <cellStyle name="Nota 2 6 4 3 10 2" xfId="7954"/>
    <cellStyle name="Nota 2 6 4 3 11" xfId="7955"/>
    <cellStyle name="Nota 2 6 4 3 11 2" xfId="7956"/>
    <cellStyle name="Nota 2 6 4 3 12" xfId="7957"/>
    <cellStyle name="Nota 2 6 4 3 12 2" xfId="7958"/>
    <cellStyle name="Nota 2 6 4 3 13" xfId="7959"/>
    <cellStyle name="Nota 2 6 4 3 13 2" xfId="7960"/>
    <cellStyle name="Nota 2 6 4 3 14" xfId="7961"/>
    <cellStyle name="Nota 2 6 4 3 2" xfId="7962"/>
    <cellStyle name="Nota 2 6 4 3 2 2" xfId="7963"/>
    <cellStyle name="Nota 2 6 4 3 3" xfId="7964"/>
    <cellStyle name="Nota 2 6 4 3 3 2" xfId="7965"/>
    <cellStyle name="Nota 2 6 4 3 4" xfId="7966"/>
    <cellStyle name="Nota 2 6 4 3 4 2" xfId="7967"/>
    <cellStyle name="Nota 2 6 4 3 5" xfId="7968"/>
    <cellStyle name="Nota 2 6 4 3 5 2" xfId="7969"/>
    <cellStyle name="Nota 2 6 4 3 6" xfId="7970"/>
    <cellStyle name="Nota 2 6 4 3 6 2" xfId="7971"/>
    <cellStyle name="Nota 2 6 4 3 7" xfId="7972"/>
    <cellStyle name="Nota 2 6 4 3 7 2" xfId="7973"/>
    <cellStyle name="Nota 2 6 4 3 8" xfId="7974"/>
    <cellStyle name="Nota 2 6 4 3 8 2" xfId="7975"/>
    <cellStyle name="Nota 2 6 4 3 9" xfId="7976"/>
    <cellStyle name="Nota 2 6 4 3 9 2" xfId="7977"/>
    <cellStyle name="Nota 2 6 4 4" xfId="7978"/>
    <cellStyle name="Nota 2 6 4 4 2" xfId="7979"/>
    <cellStyle name="Nota 2 6 4 5" xfId="7980"/>
    <cellStyle name="Nota 2 6 4 5 2" xfId="7981"/>
    <cellStyle name="Nota 2 6 4 6" xfId="7982"/>
    <cellStyle name="Nota 2 6 4 6 2" xfId="7983"/>
    <cellStyle name="Nota 2 6 4 7" xfId="7984"/>
    <cellStyle name="Nota 2 6 4 7 2" xfId="7985"/>
    <cellStyle name="Nota 2 6 4 8" xfId="7986"/>
    <cellStyle name="Nota 2 6 4 8 2" xfId="7987"/>
    <cellStyle name="Nota 2 6 4 9" xfId="7988"/>
    <cellStyle name="Nota 2 6 4 9 2" xfId="7989"/>
    <cellStyle name="Nota 2 6 5" xfId="493"/>
    <cellStyle name="Nota 2 6 5 10" xfId="7990"/>
    <cellStyle name="Nota 2 6 5 10 2" xfId="7991"/>
    <cellStyle name="Nota 2 6 5 11" xfId="7992"/>
    <cellStyle name="Nota 2 6 5 11 2" xfId="7993"/>
    <cellStyle name="Nota 2 6 5 12" xfId="7994"/>
    <cellStyle name="Nota 2 6 5 12 2" xfId="7995"/>
    <cellStyle name="Nota 2 6 5 13" xfId="7996"/>
    <cellStyle name="Nota 2 6 5 13 2" xfId="7997"/>
    <cellStyle name="Nota 2 6 5 14" xfId="7998"/>
    <cellStyle name="Nota 2 6 5 14 2" xfId="7999"/>
    <cellStyle name="Nota 2 6 5 15" xfId="8000"/>
    <cellStyle name="Nota 2 6 5 15 2" xfId="8001"/>
    <cellStyle name="Nota 2 6 5 16" xfId="8002"/>
    <cellStyle name="Nota 2 6 5 2" xfId="8003"/>
    <cellStyle name="Nota 2 6 5 2 10" xfId="8004"/>
    <cellStyle name="Nota 2 6 5 2 10 2" xfId="8005"/>
    <cellStyle name="Nota 2 6 5 2 11" xfId="8006"/>
    <cellStyle name="Nota 2 6 5 2 11 2" xfId="8007"/>
    <cellStyle name="Nota 2 6 5 2 12" xfId="8008"/>
    <cellStyle name="Nota 2 6 5 2 12 2" xfId="8009"/>
    <cellStyle name="Nota 2 6 5 2 13" xfId="8010"/>
    <cellStyle name="Nota 2 6 5 2 13 2" xfId="8011"/>
    <cellStyle name="Nota 2 6 5 2 14" xfId="8012"/>
    <cellStyle name="Nota 2 6 5 2 2" xfId="8013"/>
    <cellStyle name="Nota 2 6 5 2 2 2" xfId="8014"/>
    <cellStyle name="Nota 2 6 5 2 3" xfId="8015"/>
    <cellStyle name="Nota 2 6 5 2 3 2" xfId="8016"/>
    <cellStyle name="Nota 2 6 5 2 4" xfId="8017"/>
    <cellStyle name="Nota 2 6 5 2 4 2" xfId="8018"/>
    <cellStyle name="Nota 2 6 5 2 5" xfId="8019"/>
    <cellStyle name="Nota 2 6 5 2 5 2" xfId="8020"/>
    <cellStyle name="Nota 2 6 5 2 6" xfId="8021"/>
    <cellStyle name="Nota 2 6 5 2 6 2" xfId="8022"/>
    <cellStyle name="Nota 2 6 5 2 7" xfId="8023"/>
    <cellStyle name="Nota 2 6 5 2 7 2" xfId="8024"/>
    <cellStyle name="Nota 2 6 5 2 8" xfId="8025"/>
    <cellStyle name="Nota 2 6 5 2 8 2" xfId="8026"/>
    <cellStyle name="Nota 2 6 5 2 9" xfId="8027"/>
    <cellStyle name="Nota 2 6 5 2 9 2" xfId="8028"/>
    <cellStyle name="Nota 2 6 5 3" xfId="8029"/>
    <cellStyle name="Nota 2 6 5 3 10" xfId="8030"/>
    <cellStyle name="Nota 2 6 5 3 10 2" xfId="8031"/>
    <cellStyle name="Nota 2 6 5 3 11" xfId="8032"/>
    <cellStyle name="Nota 2 6 5 3 11 2" xfId="8033"/>
    <cellStyle name="Nota 2 6 5 3 12" xfId="8034"/>
    <cellStyle name="Nota 2 6 5 3 12 2" xfId="8035"/>
    <cellStyle name="Nota 2 6 5 3 13" xfId="8036"/>
    <cellStyle name="Nota 2 6 5 3 13 2" xfId="8037"/>
    <cellStyle name="Nota 2 6 5 3 14" xfId="8038"/>
    <cellStyle name="Nota 2 6 5 3 2" xfId="8039"/>
    <cellStyle name="Nota 2 6 5 3 2 2" xfId="8040"/>
    <cellStyle name="Nota 2 6 5 3 3" xfId="8041"/>
    <cellStyle name="Nota 2 6 5 3 3 2" xfId="8042"/>
    <cellStyle name="Nota 2 6 5 3 4" xfId="8043"/>
    <cellStyle name="Nota 2 6 5 3 4 2" xfId="8044"/>
    <cellStyle name="Nota 2 6 5 3 5" xfId="8045"/>
    <cellStyle name="Nota 2 6 5 3 5 2" xfId="8046"/>
    <cellStyle name="Nota 2 6 5 3 6" xfId="8047"/>
    <cellStyle name="Nota 2 6 5 3 6 2" xfId="8048"/>
    <cellStyle name="Nota 2 6 5 3 7" xfId="8049"/>
    <cellStyle name="Nota 2 6 5 3 7 2" xfId="8050"/>
    <cellStyle name="Nota 2 6 5 3 8" xfId="8051"/>
    <cellStyle name="Nota 2 6 5 3 8 2" xfId="8052"/>
    <cellStyle name="Nota 2 6 5 3 9" xfId="8053"/>
    <cellStyle name="Nota 2 6 5 3 9 2" xfId="8054"/>
    <cellStyle name="Nota 2 6 5 4" xfId="8055"/>
    <cellStyle name="Nota 2 6 5 4 2" xfId="8056"/>
    <cellStyle name="Nota 2 6 5 5" xfId="8057"/>
    <cellStyle name="Nota 2 6 5 5 2" xfId="8058"/>
    <cellStyle name="Nota 2 6 5 6" xfId="8059"/>
    <cellStyle name="Nota 2 6 5 6 2" xfId="8060"/>
    <cellStyle name="Nota 2 6 5 7" xfId="8061"/>
    <cellStyle name="Nota 2 6 5 7 2" xfId="8062"/>
    <cellStyle name="Nota 2 6 5 8" xfId="8063"/>
    <cellStyle name="Nota 2 6 5 8 2" xfId="8064"/>
    <cellStyle name="Nota 2 6 5 9" xfId="8065"/>
    <cellStyle name="Nota 2 6 5 9 2" xfId="8066"/>
    <cellStyle name="Nota 2 6 6" xfId="8067"/>
    <cellStyle name="Nota 2 6 6 10" xfId="8068"/>
    <cellStyle name="Nota 2 6 6 10 2" xfId="8069"/>
    <cellStyle name="Nota 2 6 6 11" xfId="8070"/>
    <cellStyle name="Nota 2 6 6 11 2" xfId="8071"/>
    <cellStyle name="Nota 2 6 6 12" xfId="8072"/>
    <cellStyle name="Nota 2 6 6 12 2" xfId="8073"/>
    <cellStyle name="Nota 2 6 6 13" xfId="8074"/>
    <cellStyle name="Nota 2 6 6 13 2" xfId="8075"/>
    <cellStyle name="Nota 2 6 6 14" xfId="8076"/>
    <cellStyle name="Nota 2 6 6 2" xfId="8077"/>
    <cellStyle name="Nota 2 6 6 2 2" xfId="8078"/>
    <cellStyle name="Nota 2 6 6 3" xfId="8079"/>
    <cellStyle name="Nota 2 6 6 3 2" xfId="8080"/>
    <cellStyle name="Nota 2 6 6 4" xfId="8081"/>
    <cellStyle name="Nota 2 6 6 4 2" xfId="8082"/>
    <cellStyle name="Nota 2 6 6 5" xfId="8083"/>
    <cellStyle name="Nota 2 6 6 5 2" xfId="8084"/>
    <cellStyle name="Nota 2 6 6 6" xfId="8085"/>
    <cellStyle name="Nota 2 6 6 6 2" xfId="8086"/>
    <cellStyle name="Nota 2 6 6 7" xfId="8087"/>
    <cellStyle name="Nota 2 6 6 7 2" xfId="8088"/>
    <cellStyle name="Nota 2 6 6 8" xfId="8089"/>
    <cellStyle name="Nota 2 6 6 8 2" xfId="8090"/>
    <cellStyle name="Nota 2 6 6 9" xfId="8091"/>
    <cellStyle name="Nota 2 6 6 9 2" xfId="8092"/>
    <cellStyle name="Nota 2 6 7" xfId="8093"/>
    <cellStyle name="Nota 2 6 7 10" xfId="8094"/>
    <cellStyle name="Nota 2 6 7 10 2" xfId="8095"/>
    <cellStyle name="Nota 2 6 7 11" xfId="8096"/>
    <cellStyle name="Nota 2 6 7 11 2" xfId="8097"/>
    <cellStyle name="Nota 2 6 7 12" xfId="8098"/>
    <cellStyle name="Nota 2 6 7 12 2" xfId="8099"/>
    <cellStyle name="Nota 2 6 7 13" xfId="8100"/>
    <cellStyle name="Nota 2 6 7 13 2" xfId="8101"/>
    <cellStyle name="Nota 2 6 7 14" xfId="8102"/>
    <cellStyle name="Nota 2 6 7 2" xfId="8103"/>
    <cellStyle name="Nota 2 6 7 2 2" xfId="8104"/>
    <cellStyle name="Nota 2 6 7 3" xfId="8105"/>
    <cellStyle name="Nota 2 6 7 3 2" xfId="8106"/>
    <cellStyle name="Nota 2 6 7 4" xfId="8107"/>
    <cellStyle name="Nota 2 6 7 4 2" xfId="8108"/>
    <cellStyle name="Nota 2 6 7 5" xfId="8109"/>
    <cellStyle name="Nota 2 6 7 5 2" xfId="8110"/>
    <cellStyle name="Nota 2 6 7 6" xfId="8111"/>
    <cellStyle name="Nota 2 6 7 6 2" xfId="8112"/>
    <cellStyle name="Nota 2 6 7 7" xfId="8113"/>
    <cellStyle name="Nota 2 6 7 7 2" xfId="8114"/>
    <cellStyle name="Nota 2 6 7 8" xfId="8115"/>
    <cellStyle name="Nota 2 6 7 8 2" xfId="8116"/>
    <cellStyle name="Nota 2 6 7 9" xfId="8117"/>
    <cellStyle name="Nota 2 6 7 9 2" xfId="8118"/>
    <cellStyle name="Nota 2 6 8" xfId="8119"/>
    <cellStyle name="Nota 2 6 8 2" xfId="8120"/>
    <cellStyle name="Nota 2 6 9" xfId="8121"/>
    <cellStyle name="Nota 2 6 9 2" xfId="8122"/>
    <cellStyle name="Nota 2 7" xfId="494"/>
    <cellStyle name="Nota 2 7 10" xfId="8123"/>
    <cellStyle name="Nota 2 7 10 2" xfId="8124"/>
    <cellStyle name="Nota 2 7 11" xfId="8125"/>
    <cellStyle name="Nota 2 7 11 2" xfId="8126"/>
    <cellStyle name="Nota 2 7 12" xfId="8127"/>
    <cellStyle name="Nota 2 7 12 2" xfId="8128"/>
    <cellStyle name="Nota 2 7 13" xfId="8129"/>
    <cellStyle name="Nota 2 7 13 2" xfId="8130"/>
    <cellStyle name="Nota 2 7 14" xfId="8131"/>
    <cellStyle name="Nota 2 7 14 2" xfId="8132"/>
    <cellStyle name="Nota 2 7 15" xfId="8133"/>
    <cellStyle name="Nota 2 7 15 2" xfId="8134"/>
    <cellStyle name="Nota 2 7 16" xfId="8135"/>
    <cellStyle name="Nota 2 7 16 2" xfId="8136"/>
    <cellStyle name="Nota 2 7 17" xfId="8137"/>
    <cellStyle name="Nota 2 7 17 2" xfId="8138"/>
    <cellStyle name="Nota 2 7 18" xfId="8139"/>
    <cellStyle name="Nota 2 7 18 2" xfId="8140"/>
    <cellStyle name="Nota 2 7 19" xfId="8141"/>
    <cellStyle name="Nota 2 7 19 2" xfId="8142"/>
    <cellStyle name="Nota 2 7 2" xfId="495"/>
    <cellStyle name="Nota 2 7 2 10" xfId="8143"/>
    <cellStyle name="Nota 2 7 2 10 2" xfId="8144"/>
    <cellStyle name="Nota 2 7 2 11" xfId="8145"/>
    <cellStyle name="Nota 2 7 2 11 2" xfId="8146"/>
    <cellStyle name="Nota 2 7 2 12" xfId="8147"/>
    <cellStyle name="Nota 2 7 2 12 2" xfId="8148"/>
    <cellStyle name="Nota 2 7 2 13" xfId="8149"/>
    <cellStyle name="Nota 2 7 2 13 2" xfId="8150"/>
    <cellStyle name="Nota 2 7 2 14" xfId="8151"/>
    <cellStyle name="Nota 2 7 2 14 2" xfId="8152"/>
    <cellStyle name="Nota 2 7 2 15" xfId="8153"/>
    <cellStyle name="Nota 2 7 2 15 2" xfId="8154"/>
    <cellStyle name="Nota 2 7 2 16" xfId="8155"/>
    <cellStyle name="Nota 2 7 2 16 2" xfId="8156"/>
    <cellStyle name="Nota 2 7 2 17" xfId="8157"/>
    <cellStyle name="Nota 2 7 2 2" xfId="496"/>
    <cellStyle name="Nota 2 7 2 2 10" xfId="8158"/>
    <cellStyle name="Nota 2 7 2 2 10 2" xfId="8159"/>
    <cellStyle name="Nota 2 7 2 2 11" xfId="8160"/>
    <cellStyle name="Nota 2 7 2 2 11 2" xfId="8161"/>
    <cellStyle name="Nota 2 7 2 2 12" xfId="8162"/>
    <cellStyle name="Nota 2 7 2 2 12 2" xfId="8163"/>
    <cellStyle name="Nota 2 7 2 2 13" xfId="8164"/>
    <cellStyle name="Nota 2 7 2 2 13 2" xfId="8165"/>
    <cellStyle name="Nota 2 7 2 2 14" xfId="8166"/>
    <cellStyle name="Nota 2 7 2 2 14 2" xfId="8167"/>
    <cellStyle name="Nota 2 7 2 2 15" xfId="8168"/>
    <cellStyle name="Nota 2 7 2 2 15 2" xfId="8169"/>
    <cellStyle name="Nota 2 7 2 2 16" xfId="8170"/>
    <cellStyle name="Nota 2 7 2 2 2" xfId="8171"/>
    <cellStyle name="Nota 2 7 2 2 2 10" xfId="8172"/>
    <cellStyle name="Nota 2 7 2 2 2 10 2" xfId="8173"/>
    <cellStyle name="Nota 2 7 2 2 2 11" xfId="8174"/>
    <cellStyle name="Nota 2 7 2 2 2 11 2" xfId="8175"/>
    <cellStyle name="Nota 2 7 2 2 2 12" xfId="8176"/>
    <cellStyle name="Nota 2 7 2 2 2 12 2" xfId="8177"/>
    <cellStyle name="Nota 2 7 2 2 2 13" xfId="8178"/>
    <cellStyle name="Nota 2 7 2 2 2 13 2" xfId="8179"/>
    <cellStyle name="Nota 2 7 2 2 2 14" xfId="8180"/>
    <cellStyle name="Nota 2 7 2 2 2 2" xfId="8181"/>
    <cellStyle name="Nota 2 7 2 2 2 2 2" xfId="8182"/>
    <cellStyle name="Nota 2 7 2 2 2 3" xfId="8183"/>
    <cellStyle name="Nota 2 7 2 2 2 3 2" xfId="8184"/>
    <cellStyle name="Nota 2 7 2 2 2 4" xfId="8185"/>
    <cellStyle name="Nota 2 7 2 2 2 4 2" xfId="8186"/>
    <cellStyle name="Nota 2 7 2 2 2 5" xfId="8187"/>
    <cellStyle name="Nota 2 7 2 2 2 5 2" xfId="8188"/>
    <cellStyle name="Nota 2 7 2 2 2 6" xfId="8189"/>
    <cellStyle name="Nota 2 7 2 2 2 6 2" xfId="8190"/>
    <cellStyle name="Nota 2 7 2 2 2 7" xfId="8191"/>
    <cellStyle name="Nota 2 7 2 2 2 7 2" xfId="8192"/>
    <cellStyle name="Nota 2 7 2 2 2 8" xfId="8193"/>
    <cellStyle name="Nota 2 7 2 2 2 8 2" xfId="8194"/>
    <cellStyle name="Nota 2 7 2 2 2 9" xfId="8195"/>
    <cellStyle name="Nota 2 7 2 2 2 9 2" xfId="8196"/>
    <cellStyle name="Nota 2 7 2 2 3" xfId="8197"/>
    <cellStyle name="Nota 2 7 2 2 3 10" xfId="8198"/>
    <cellStyle name="Nota 2 7 2 2 3 10 2" xfId="8199"/>
    <cellStyle name="Nota 2 7 2 2 3 11" xfId="8200"/>
    <cellStyle name="Nota 2 7 2 2 3 11 2" xfId="8201"/>
    <cellStyle name="Nota 2 7 2 2 3 12" xfId="8202"/>
    <cellStyle name="Nota 2 7 2 2 3 12 2" xfId="8203"/>
    <cellStyle name="Nota 2 7 2 2 3 13" xfId="8204"/>
    <cellStyle name="Nota 2 7 2 2 3 13 2" xfId="8205"/>
    <cellStyle name="Nota 2 7 2 2 3 14" xfId="8206"/>
    <cellStyle name="Nota 2 7 2 2 3 2" xfId="8207"/>
    <cellStyle name="Nota 2 7 2 2 3 2 2" xfId="8208"/>
    <cellStyle name="Nota 2 7 2 2 3 3" xfId="8209"/>
    <cellStyle name="Nota 2 7 2 2 3 3 2" xfId="8210"/>
    <cellStyle name="Nota 2 7 2 2 3 4" xfId="8211"/>
    <cellStyle name="Nota 2 7 2 2 3 4 2" xfId="8212"/>
    <cellStyle name="Nota 2 7 2 2 3 5" xfId="8213"/>
    <cellStyle name="Nota 2 7 2 2 3 5 2" xfId="8214"/>
    <cellStyle name="Nota 2 7 2 2 3 6" xfId="8215"/>
    <cellStyle name="Nota 2 7 2 2 3 6 2" xfId="8216"/>
    <cellStyle name="Nota 2 7 2 2 3 7" xfId="8217"/>
    <cellStyle name="Nota 2 7 2 2 3 7 2" xfId="8218"/>
    <cellStyle name="Nota 2 7 2 2 3 8" xfId="8219"/>
    <cellStyle name="Nota 2 7 2 2 3 8 2" xfId="8220"/>
    <cellStyle name="Nota 2 7 2 2 3 9" xfId="8221"/>
    <cellStyle name="Nota 2 7 2 2 3 9 2" xfId="8222"/>
    <cellStyle name="Nota 2 7 2 2 4" xfId="8223"/>
    <cellStyle name="Nota 2 7 2 2 4 2" xfId="8224"/>
    <cellStyle name="Nota 2 7 2 2 5" xfId="8225"/>
    <cellStyle name="Nota 2 7 2 2 5 2" xfId="8226"/>
    <cellStyle name="Nota 2 7 2 2 6" xfId="8227"/>
    <cellStyle name="Nota 2 7 2 2 6 2" xfId="8228"/>
    <cellStyle name="Nota 2 7 2 2 7" xfId="8229"/>
    <cellStyle name="Nota 2 7 2 2 7 2" xfId="8230"/>
    <cellStyle name="Nota 2 7 2 2 8" xfId="8231"/>
    <cellStyle name="Nota 2 7 2 2 8 2" xfId="8232"/>
    <cellStyle name="Nota 2 7 2 2 9" xfId="8233"/>
    <cellStyle name="Nota 2 7 2 2 9 2" xfId="8234"/>
    <cellStyle name="Nota 2 7 2 3" xfId="8235"/>
    <cellStyle name="Nota 2 7 2 3 10" xfId="8236"/>
    <cellStyle name="Nota 2 7 2 3 10 2" xfId="8237"/>
    <cellStyle name="Nota 2 7 2 3 11" xfId="8238"/>
    <cellStyle name="Nota 2 7 2 3 11 2" xfId="8239"/>
    <cellStyle name="Nota 2 7 2 3 12" xfId="8240"/>
    <cellStyle name="Nota 2 7 2 3 12 2" xfId="8241"/>
    <cellStyle name="Nota 2 7 2 3 13" xfId="8242"/>
    <cellStyle name="Nota 2 7 2 3 13 2" xfId="8243"/>
    <cellStyle name="Nota 2 7 2 3 14" xfId="8244"/>
    <cellStyle name="Nota 2 7 2 3 2" xfId="8245"/>
    <cellStyle name="Nota 2 7 2 3 2 2" xfId="8246"/>
    <cellStyle name="Nota 2 7 2 3 3" xfId="8247"/>
    <cellStyle name="Nota 2 7 2 3 3 2" xfId="8248"/>
    <cellStyle name="Nota 2 7 2 3 4" xfId="8249"/>
    <cellStyle name="Nota 2 7 2 3 4 2" xfId="8250"/>
    <cellStyle name="Nota 2 7 2 3 5" xfId="8251"/>
    <cellStyle name="Nota 2 7 2 3 5 2" xfId="8252"/>
    <cellStyle name="Nota 2 7 2 3 6" xfId="8253"/>
    <cellStyle name="Nota 2 7 2 3 6 2" xfId="8254"/>
    <cellStyle name="Nota 2 7 2 3 7" xfId="8255"/>
    <cellStyle name="Nota 2 7 2 3 7 2" xfId="8256"/>
    <cellStyle name="Nota 2 7 2 3 8" xfId="8257"/>
    <cellStyle name="Nota 2 7 2 3 8 2" xfId="8258"/>
    <cellStyle name="Nota 2 7 2 3 9" xfId="8259"/>
    <cellStyle name="Nota 2 7 2 3 9 2" xfId="8260"/>
    <cellStyle name="Nota 2 7 2 4" xfId="8261"/>
    <cellStyle name="Nota 2 7 2 4 10" xfId="8262"/>
    <cellStyle name="Nota 2 7 2 4 10 2" xfId="8263"/>
    <cellStyle name="Nota 2 7 2 4 11" xfId="8264"/>
    <cellStyle name="Nota 2 7 2 4 11 2" xfId="8265"/>
    <cellStyle name="Nota 2 7 2 4 12" xfId="8266"/>
    <cellStyle name="Nota 2 7 2 4 12 2" xfId="8267"/>
    <cellStyle name="Nota 2 7 2 4 13" xfId="8268"/>
    <cellStyle name="Nota 2 7 2 4 13 2" xfId="8269"/>
    <cellStyle name="Nota 2 7 2 4 14" xfId="8270"/>
    <cellStyle name="Nota 2 7 2 4 2" xfId="8271"/>
    <cellStyle name="Nota 2 7 2 4 2 2" xfId="8272"/>
    <cellStyle name="Nota 2 7 2 4 3" xfId="8273"/>
    <cellStyle name="Nota 2 7 2 4 3 2" xfId="8274"/>
    <cellStyle name="Nota 2 7 2 4 4" xfId="8275"/>
    <cellStyle name="Nota 2 7 2 4 4 2" xfId="8276"/>
    <cellStyle name="Nota 2 7 2 4 5" xfId="8277"/>
    <cellStyle name="Nota 2 7 2 4 5 2" xfId="8278"/>
    <cellStyle name="Nota 2 7 2 4 6" xfId="8279"/>
    <cellStyle name="Nota 2 7 2 4 6 2" xfId="8280"/>
    <cellStyle name="Nota 2 7 2 4 7" xfId="8281"/>
    <cellStyle name="Nota 2 7 2 4 7 2" xfId="8282"/>
    <cellStyle name="Nota 2 7 2 4 8" xfId="8283"/>
    <cellStyle name="Nota 2 7 2 4 8 2" xfId="8284"/>
    <cellStyle name="Nota 2 7 2 4 9" xfId="8285"/>
    <cellStyle name="Nota 2 7 2 4 9 2" xfId="8286"/>
    <cellStyle name="Nota 2 7 2 5" xfId="8287"/>
    <cellStyle name="Nota 2 7 2 5 2" xfId="8288"/>
    <cellStyle name="Nota 2 7 2 6" xfId="8289"/>
    <cellStyle name="Nota 2 7 2 6 2" xfId="8290"/>
    <cellStyle name="Nota 2 7 2 7" xfId="8291"/>
    <cellStyle name="Nota 2 7 2 7 2" xfId="8292"/>
    <cellStyle name="Nota 2 7 2 8" xfId="8293"/>
    <cellStyle name="Nota 2 7 2 8 2" xfId="8294"/>
    <cellStyle name="Nota 2 7 2 9" xfId="8295"/>
    <cellStyle name="Nota 2 7 2 9 2" xfId="8296"/>
    <cellStyle name="Nota 2 7 20" xfId="8297"/>
    <cellStyle name="Nota 2 7 3" xfId="497"/>
    <cellStyle name="Nota 2 7 3 10" xfId="8298"/>
    <cellStyle name="Nota 2 7 3 10 2" xfId="8299"/>
    <cellStyle name="Nota 2 7 3 11" xfId="8300"/>
    <cellStyle name="Nota 2 7 3 11 2" xfId="8301"/>
    <cellStyle name="Nota 2 7 3 12" xfId="8302"/>
    <cellStyle name="Nota 2 7 3 12 2" xfId="8303"/>
    <cellStyle name="Nota 2 7 3 13" xfId="8304"/>
    <cellStyle name="Nota 2 7 3 13 2" xfId="8305"/>
    <cellStyle name="Nota 2 7 3 14" xfId="8306"/>
    <cellStyle name="Nota 2 7 3 14 2" xfId="8307"/>
    <cellStyle name="Nota 2 7 3 15" xfId="8308"/>
    <cellStyle name="Nota 2 7 3 15 2" xfId="8309"/>
    <cellStyle name="Nota 2 7 3 16" xfId="8310"/>
    <cellStyle name="Nota 2 7 3 2" xfId="8311"/>
    <cellStyle name="Nota 2 7 3 2 10" xfId="8312"/>
    <cellStyle name="Nota 2 7 3 2 10 2" xfId="8313"/>
    <cellStyle name="Nota 2 7 3 2 11" xfId="8314"/>
    <cellStyle name="Nota 2 7 3 2 11 2" xfId="8315"/>
    <cellStyle name="Nota 2 7 3 2 12" xfId="8316"/>
    <cellStyle name="Nota 2 7 3 2 12 2" xfId="8317"/>
    <cellStyle name="Nota 2 7 3 2 13" xfId="8318"/>
    <cellStyle name="Nota 2 7 3 2 13 2" xfId="8319"/>
    <cellStyle name="Nota 2 7 3 2 14" xfId="8320"/>
    <cellStyle name="Nota 2 7 3 2 2" xfId="8321"/>
    <cellStyle name="Nota 2 7 3 2 2 2" xfId="8322"/>
    <cellStyle name="Nota 2 7 3 2 3" xfId="8323"/>
    <cellStyle name="Nota 2 7 3 2 3 2" xfId="8324"/>
    <cellStyle name="Nota 2 7 3 2 4" xfId="8325"/>
    <cellStyle name="Nota 2 7 3 2 4 2" xfId="8326"/>
    <cellStyle name="Nota 2 7 3 2 5" xfId="8327"/>
    <cellStyle name="Nota 2 7 3 2 5 2" xfId="8328"/>
    <cellStyle name="Nota 2 7 3 2 6" xfId="8329"/>
    <cellStyle name="Nota 2 7 3 2 6 2" xfId="8330"/>
    <cellStyle name="Nota 2 7 3 2 7" xfId="8331"/>
    <cellStyle name="Nota 2 7 3 2 7 2" xfId="8332"/>
    <cellStyle name="Nota 2 7 3 2 8" xfId="8333"/>
    <cellStyle name="Nota 2 7 3 2 8 2" xfId="8334"/>
    <cellStyle name="Nota 2 7 3 2 9" xfId="8335"/>
    <cellStyle name="Nota 2 7 3 2 9 2" xfId="8336"/>
    <cellStyle name="Nota 2 7 3 3" xfId="8337"/>
    <cellStyle name="Nota 2 7 3 3 10" xfId="8338"/>
    <cellStyle name="Nota 2 7 3 3 10 2" xfId="8339"/>
    <cellStyle name="Nota 2 7 3 3 11" xfId="8340"/>
    <cellStyle name="Nota 2 7 3 3 11 2" xfId="8341"/>
    <cellStyle name="Nota 2 7 3 3 12" xfId="8342"/>
    <cellStyle name="Nota 2 7 3 3 12 2" xfId="8343"/>
    <cellStyle name="Nota 2 7 3 3 13" xfId="8344"/>
    <cellStyle name="Nota 2 7 3 3 13 2" xfId="8345"/>
    <cellStyle name="Nota 2 7 3 3 14" xfId="8346"/>
    <cellStyle name="Nota 2 7 3 3 2" xfId="8347"/>
    <cellStyle name="Nota 2 7 3 3 2 2" xfId="8348"/>
    <cellStyle name="Nota 2 7 3 3 3" xfId="8349"/>
    <cellStyle name="Nota 2 7 3 3 3 2" xfId="8350"/>
    <cellStyle name="Nota 2 7 3 3 4" xfId="8351"/>
    <cellStyle name="Nota 2 7 3 3 4 2" xfId="8352"/>
    <cellStyle name="Nota 2 7 3 3 5" xfId="8353"/>
    <cellStyle name="Nota 2 7 3 3 5 2" xfId="8354"/>
    <cellStyle name="Nota 2 7 3 3 6" xfId="8355"/>
    <cellStyle name="Nota 2 7 3 3 6 2" xfId="8356"/>
    <cellStyle name="Nota 2 7 3 3 7" xfId="8357"/>
    <cellStyle name="Nota 2 7 3 3 7 2" xfId="8358"/>
    <cellStyle name="Nota 2 7 3 3 8" xfId="8359"/>
    <cellStyle name="Nota 2 7 3 3 8 2" xfId="8360"/>
    <cellStyle name="Nota 2 7 3 3 9" xfId="8361"/>
    <cellStyle name="Nota 2 7 3 3 9 2" xfId="8362"/>
    <cellStyle name="Nota 2 7 3 4" xfId="8363"/>
    <cellStyle name="Nota 2 7 3 4 2" xfId="8364"/>
    <cellStyle name="Nota 2 7 3 5" xfId="8365"/>
    <cellStyle name="Nota 2 7 3 5 2" xfId="8366"/>
    <cellStyle name="Nota 2 7 3 6" xfId="8367"/>
    <cellStyle name="Nota 2 7 3 6 2" xfId="8368"/>
    <cellStyle name="Nota 2 7 3 7" xfId="8369"/>
    <cellStyle name="Nota 2 7 3 7 2" xfId="8370"/>
    <cellStyle name="Nota 2 7 3 8" xfId="8371"/>
    <cellStyle name="Nota 2 7 3 8 2" xfId="8372"/>
    <cellStyle name="Nota 2 7 3 9" xfId="8373"/>
    <cellStyle name="Nota 2 7 3 9 2" xfId="8374"/>
    <cellStyle name="Nota 2 7 4" xfId="498"/>
    <cellStyle name="Nota 2 7 4 10" xfId="8375"/>
    <cellStyle name="Nota 2 7 4 10 2" xfId="8376"/>
    <cellStyle name="Nota 2 7 4 11" xfId="8377"/>
    <cellStyle name="Nota 2 7 4 11 2" xfId="8378"/>
    <cellStyle name="Nota 2 7 4 12" xfId="8379"/>
    <cellStyle name="Nota 2 7 4 12 2" xfId="8380"/>
    <cellStyle name="Nota 2 7 4 13" xfId="8381"/>
    <cellStyle name="Nota 2 7 4 13 2" xfId="8382"/>
    <cellStyle name="Nota 2 7 4 14" xfId="8383"/>
    <cellStyle name="Nota 2 7 4 14 2" xfId="8384"/>
    <cellStyle name="Nota 2 7 4 15" xfId="8385"/>
    <cellStyle name="Nota 2 7 4 15 2" xfId="8386"/>
    <cellStyle name="Nota 2 7 4 16" xfId="8387"/>
    <cellStyle name="Nota 2 7 4 2" xfId="8388"/>
    <cellStyle name="Nota 2 7 4 2 10" xfId="8389"/>
    <cellStyle name="Nota 2 7 4 2 10 2" xfId="8390"/>
    <cellStyle name="Nota 2 7 4 2 11" xfId="8391"/>
    <cellStyle name="Nota 2 7 4 2 11 2" xfId="8392"/>
    <cellStyle name="Nota 2 7 4 2 12" xfId="8393"/>
    <cellStyle name="Nota 2 7 4 2 12 2" xfId="8394"/>
    <cellStyle name="Nota 2 7 4 2 13" xfId="8395"/>
    <cellStyle name="Nota 2 7 4 2 13 2" xfId="8396"/>
    <cellStyle name="Nota 2 7 4 2 14" xfId="8397"/>
    <cellStyle name="Nota 2 7 4 2 2" xfId="8398"/>
    <cellStyle name="Nota 2 7 4 2 2 2" xfId="8399"/>
    <cellStyle name="Nota 2 7 4 2 3" xfId="8400"/>
    <cellStyle name="Nota 2 7 4 2 3 2" xfId="8401"/>
    <cellStyle name="Nota 2 7 4 2 4" xfId="8402"/>
    <cellStyle name="Nota 2 7 4 2 4 2" xfId="8403"/>
    <cellStyle name="Nota 2 7 4 2 5" xfId="8404"/>
    <cellStyle name="Nota 2 7 4 2 5 2" xfId="8405"/>
    <cellStyle name="Nota 2 7 4 2 6" xfId="8406"/>
    <cellStyle name="Nota 2 7 4 2 6 2" xfId="8407"/>
    <cellStyle name="Nota 2 7 4 2 7" xfId="8408"/>
    <cellStyle name="Nota 2 7 4 2 7 2" xfId="8409"/>
    <cellStyle name="Nota 2 7 4 2 8" xfId="8410"/>
    <cellStyle name="Nota 2 7 4 2 8 2" xfId="8411"/>
    <cellStyle name="Nota 2 7 4 2 9" xfId="8412"/>
    <cellStyle name="Nota 2 7 4 2 9 2" xfId="8413"/>
    <cellStyle name="Nota 2 7 4 3" xfId="8414"/>
    <cellStyle name="Nota 2 7 4 3 10" xfId="8415"/>
    <cellStyle name="Nota 2 7 4 3 10 2" xfId="8416"/>
    <cellStyle name="Nota 2 7 4 3 11" xfId="8417"/>
    <cellStyle name="Nota 2 7 4 3 11 2" xfId="8418"/>
    <cellStyle name="Nota 2 7 4 3 12" xfId="8419"/>
    <cellStyle name="Nota 2 7 4 3 12 2" xfId="8420"/>
    <cellStyle name="Nota 2 7 4 3 13" xfId="8421"/>
    <cellStyle name="Nota 2 7 4 3 13 2" xfId="8422"/>
    <cellStyle name="Nota 2 7 4 3 14" xfId="8423"/>
    <cellStyle name="Nota 2 7 4 3 2" xfId="8424"/>
    <cellStyle name="Nota 2 7 4 3 2 2" xfId="8425"/>
    <cellStyle name="Nota 2 7 4 3 3" xfId="8426"/>
    <cellStyle name="Nota 2 7 4 3 3 2" xfId="8427"/>
    <cellStyle name="Nota 2 7 4 3 4" xfId="8428"/>
    <cellStyle name="Nota 2 7 4 3 4 2" xfId="8429"/>
    <cellStyle name="Nota 2 7 4 3 5" xfId="8430"/>
    <cellStyle name="Nota 2 7 4 3 5 2" xfId="8431"/>
    <cellStyle name="Nota 2 7 4 3 6" xfId="8432"/>
    <cellStyle name="Nota 2 7 4 3 6 2" xfId="8433"/>
    <cellStyle name="Nota 2 7 4 3 7" xfId="8434"/>
    <cellStyle name="Nota 2 7 4 3 7 2" xfId="8435"/>
    <cellStyle name="Nota 2 7 4 3 8" xfId="8436"/>
    <cellStyle name="Nota 2 7 4 3 8 2" xfId="8437"/>
    <cellStyle name="Nota 2 7 4 3 9" xfId="8438"/>
    <cellStyle name="Nota 2 7 4 3 9 2" xfId="8439"/>
    <cellStyle name="Nota 2 7 4 4" xfId="8440"/>
    <cellStyle name="Nota 2 7 4 4 2" xfId="8441"/>
    <cellStyle name="Nota 2 7 4 5" xfId="8442"/>
    <cellStyle name="Nota 2 7 4 5 2" xfId="8443"/>
    <cellStyle name="Nota 2 7 4 6" xfId="8444"/>
    <cellStyle name="Nota 2 7 4 6 2" xfId="8445"/>
    <cellStyle name="Nota 2 7 4 7" xfId="8446"/>
    <cellStyle name="Nota 2 7 4 7 2" xfId="8447"/>
    <cellStyle name="Nota 2 7 4 8" xfId="8448"/>
    <cellStyle name="Nota 2 7 4 8 2" xfId="8449"/>
    <cellStyle name="Nota 2 7 4 9" xfId="8450"/>
    <cellStyle name="Nota 2 7 4 9 2" xfId="8451"/>
    <cellStyle name="Nota 2 7 5" xfId="499"/>
    <cellStyle name="Nota 2 7 5 10" xfId="8452"/>
    <cellStyle name="Nota 2 7 5 10 2" xfId="8453"/>
    <cellStyle name="Nota 2 7 5 11" xfId="8454"/>
    <cellStyle name="Nota 2 7 5 11 2" xfId="8455"/>
    <cellStyle name="Nota 2 7 5 12" xfId="8456"/>
    <cellStyle name="Nota 2 7 5 12 2" xfId="8457"/>
    <cellStyle name="Nota 2 7 5 13" xfId="8458"/>
    <cellStyle name="Nota 2 7 5 13 2" xfId="8459"/>
    <cellStyle name="Nota 2 7 5 14" xfId="8460"/>
    <cellStyle name="Nota 2 7 5 14 2" xfId="8461"/>
    <cellStyle name="Nota 2 7 5 15" xfId="8462"/>
    <cellStyle name="Nota 2 7 5 15 2" xfId="8463"/>
    <cellStyle name="Nota 2 7 5 16" xfId="8464"/>
    <cellStyle name="Nota 2 7 5 2" xfId="8465"/>
    <cellStyle name="Nota 2 7 5 2 10" xfId="8466"/>
    <cellStyle name="Nota 2 7 5 2 10 2" xfId="8467"/>
    <cellStyle name="Nota 2 7 5 2 11" xfId="8468"/>
    <cellStyle name="Nota 2 7 5 2 11 2" xfId="8469"/>
    <cellStyle name="Nota 2 7 5 2 12" xfId="8470"/>
    <cellStyle name="Nota 2 7 5 2 12 2" xfId="8471"/>
    <cellStyle name="Nota 2 7 5 2 13" xfId="8472"/>
    <cellStyle name="Nota 2 7 5 2 13 2" xfId="8473"/>
    <cellStyle name="Nota 2 7 5 2 14" xfId="8474"/>
    <cellStyle name="Nota 2 7 5 2 2" xfId="8475"/>
    <cellStyle name="Nota 2 7 5 2 2 2" xfId="8476"/>
    <cellStyle name="Nota 2 7 5 2 3" xfId="8477"/>
    <cellStyle name="Nota 2 7 5 2 3 2" xfId="8478"/>
    <cellStyle name="Nota 2 7 5 2 4" xfId="8479"/>
    <cellStyle name="Nota 2 7 5 2 4 2" xfId="8480"/>
    <cellStyle name="Nota 2 7 5 2 5" xfId="8481"/>
    <cellStyle name="Nota 2 7 5 2 5 2" xfId="8482"/>
    <cellStyle name="Nota 2 7 5 2 6" xfId="8483"/>
    <cellStyle name="Nota 2 7 5 2 6 2" xfId="8484"/>
    <cellStyle name="Nota 2 7 5 2 7" xfId="8485"/>
    <cellStyle name="Nota 2 7 5 2 7 2" xfId="8486"/>
    <cellStyle name="Nota 2 7 5 2 8" xfId="8487"/>
    <cellStyle name="Nota 2 7 5 2 8 2" xfId="8488"/>
    <cellStyle name="Nota 2 7 5 2 9" xfId="8489"/>
    <cellStyle name="Nota 2 7 5 2 9 2" xfId="8490"/>
    <cellStyle name="Nota 2 7 5 3" xfId="8491"/>
    <cellStyle name="Nota 2 7 5 3 10" xfId="8492"/>
    <cellStyle name="Nota 2 7 5 3 10 2" xfId="8493"/>
    <cellStyle name="Nota 2 7 5 3 11" xfId="8494"/>
    <cellStyle name="Nota 2 7 5 3 11 2" xfId="8495"/>
    <cellStyle name="Nota 2 7 5 3 12" xfId="8496"/>
    <cellStyle name="Nota 2 7 5 3 12 2" xfId="8497"/>
    <cellStyle name="Nota 2 7 5 3 13" xfId="8498"/>
    <cellStyle name="Nota 2 7 5 3 13 2" xfId="8499"/>
    <cellStyle name="Nota 2 7 5 3 14" xfId="8500"/>
    <cellStyle name="Nota 2 7 5 3 2" xfId="8501"/>
    <cellStyle name="Nota 2 7 5 3 2 2" xfId="8502"/>
    <cellStyle name="Nota 2 7 5 3 3" xfId="8503"/>
    <cellStyle name="Nota 2 7 5 3 3 2" xfId="8504"/>
    <cellStyle name="Nota 2 7 5 3 4" xfId="8505"/>
    <cellStyle name="Nota 2 7 5 3 4 2" xfId="8506"/>
    <cellStyle name="Nota 2 7 5 3 5" xfId="8507"/>
    <cellStyle name="Nota 2 7 5 3 5 2" xfId="8508"/>
    <cellStyle name="Nota 2 7 5 3 6" xfId="8509"/>
    <cellStyle name="Nota 2 7 5 3 6 2" xfId="8510"/>
    <cellStyle name="Nota 2 7 5 3 7" xfId="8511"/>
    <cellStyle name="Nota 2 7 5 3 7 2" xfId="8512"/>
    <cellStyle name="Nota 2 7 5 3 8" xfId="8513"/>
    <cellStyle name="Nota 2 7 5 3 8 2" xfId="8514"/>
    <cellStyle name="Nota 2 7 5 3 9" xfId="8515"/>
    <cellStyle name="Nota 2 7 5 3 9 2" xfId="8516"/>
    <cellStyle name="Nota 2 7 5 4" xfId="8517"/>
    <cellStyle name="Nota 2 7 5 4 2" xfId="8518"/>
    <cellStyle name="Nota 2 7 5 5" xfId="8519"/>
    <cellStyle name="Nota 2 7 5 5 2" xfId="8520"/>
    <cellStyle name="Nota 2 7 5 6" xfId="8521"/>
    <cellStyle name="Nota 2 7 5 6 2" xfId="8522"/>
    <cellStyle name="Nota 2 7 5 7" xfId="8523"/>
    <cellStyle name="Nota 2 7 5 7 2" xfId="8524"/>
    <cellStyle name="Nota 2 7 5 8" xfId="8525"/>
    <cellStyle name="Nota 2 7 5 8 2" xfId="8526"/>
    <cellStyle name="Nota 2 7 5 9" xfId="8527"/>
    <cellStyle name="Nota 2 7 5 9 2" xfId="8528"/>
    <cellStyle name="Nota 2 7 6" xfId="8529"/>
    <cellStyle name="Nota 2 7 6 10" xfId="8530"/>
    <cellStyle name="Nota 2 7 6 10 2" xfId="8531"/>
    <cellStyle name="Nota 2 7 6 11" xfId="8532"/>
    <cellStyle name="Nota 2 7 6 11 2" xfId="8533"/>
    <cellStyle name="Nota 2 7 6 12" xfId="8534"/>
    <cellStyle name="Nota 2 7 6 12 2" xfId="8535"/>
    <cellStyle name="Nota 2 7 6 13" xfId="8536"/>
    <cellStyle name="Nota 2 7 6 13 2" xfId="8537"/>
    <cellStyle name="Nota 2 7 6 14" xfId="8538"/>
    <cellStyle name="Nota 2 7 6 2" xfId="8539"/>
    <cellStyle name="Nota 2 7 6 2 2" xfId="8540"/>
    <cellStyle name="Nota 2 7 6 3" xfId="8541"/>
    <cellStyle name="Nota 2 7 6 3 2" xfId="8542"/>
    <cellStyle name="Nota 2 7 6 4" xfId="8543"/>
    <cellStyle name="Nota 2 7 6 4 2" xfId="8544"/>
    <cellStyle name="Nota 2 7 6 5" xfId="8545"/>
    <cellStyle name="Nota 2 7 6 5 2" xfId="8546"/>
    <cellStyle name="Nota 2 7 6 6" xfId="8547"/>
    <cellStyle name="Nota 2 7 6 6 2" xfId="8548"/>
    <cellStyle name="Nota 2 7 6 7" xfId="8549"/>
    <cellStyle name="Nota 2 7 6 7 2" xfId="8550"/>
    <cellStyle name="Nota 2 7 6 8" xfId="8551"/>
    <cellStyle name="Nota 2 7 6 8 2" xfId="8552"/>
    <cellStyle name="Nota 2 7 6 9" xfId="8553"/>
    <cellStyle name="Nota 2 7 6 9 2" xfId="8554"/>
    <cellStyle name="Nota 2 7 7" xfId="8555"/>
    <cellStyle name="Nota 2 7 7 10" xfId="8556"/>
    <cellStyle name="Nota 2 7 7 10 2" xfId="8557"/>
    <cellStyle name="Nota 2 7 7 11" xfId="8558"/>
    <cellStyle name="Nota 2 7 7 11 2" xfId="8559"/>
    <cellStyle name="Nota 2 7 7 12" xfId="8560"/>
    <cellStyle name="Nota 2 7 7 12 2" xfId="8561"/>
    <cellStyle name="Nota 2 7 7 13" xfId="8562"/>
    <cellStyle name="Nota 2 7 7 13 2" xfId="8563"/>
    <cellStyle name="Nota 2 7 7 14" xfId="8564"/>
    <cellStyle name="Nota 2 7 7 2" xfId="8565"/>
    <cellStyle name="Nota 2 7 7 2 2" xfId="8566"/>
    <cellStyle name="Nota 2 7 7 3" xfId="8567"/>
    <cellStyle name="Nota 2 7 7 3 2" xfId="8568"/>
    <cellStyle name="Nota 2 7 7 4" xfId="8569"/>
    <cellStyle name="Nota 2 7 7 4 2" xfId="8570"/>
    <cellStyle name="Nota 2 7 7 5" xfId="8571"/>
    <cellStyle name="Nota 2 7 7 5 2" xfId="8572"/>
    <cellStyle name="Nota 2 7 7 6" xfId="8573"/>
    <cellStyle name="Nota 2 7 7 6 2" xfId="8574"/>
    <cellStyle name="Nota 2 7 7 7" xfId="8575"/>
    <cellStyle name="Nota 2 7 7 7 2" xfId="8576"/>
    <cellStyle name="Nota 2 7 7 8" xfId="8577"/>
    <cellStyle name="Nota 2 7 7 8 2" xfId="8578"/>
    <cellStyle name="Nota 2 7 7 9" xfId="8579"/>
    <cellStyle name="Nota 2 7 7 9 2" xfId="8580"/>
    <cellStyle name="Nota 2 7 8" xfId="8581"/>
    <cellStyle name="Nota 2 7 8 2" xfId="8582"/>
    <cellStyle name="Nota 2 7 9" xfId="8583"/>
    <cellStyle name="Nota 2 7 9 2" xfId="8584"/>
    <cellStyle name="Nota 2 8" xfId="8585"/>
    <cellStyle name="Nota 2 8 10" xfId="8586"/>
    <cellStyle name="Nota 2 8 10 2" xfId="8587"/>
    <cellStyle name="Nota 2 8 11" xfId="8588"/>
    <cellStyle name="Nota 2 8 11 2" xfId="8589"/>
    <cellStyle name="Nota 2 8 12" xfId="8590"/>
    <cellStyle name="Nota 2 8 12 2" xfId="8591"/>
    <cellStyle name="Nota 2 8 13" xfId="8592"/>
    <cellStyle name="Nota 2 8 13 2" xfId="8593"/>
    <cellStyle name="Nota 2 8 14" xfId="8594"/>
    <cellStyle name="Nota 2 8 2" xfId="8595"/>
    <cellStyle name="Nota 2 8 2 2" xfId="8596"/>
    <cellStyle name="Nota 2 8 2 3" xfId="18312"/>
    <cellStyle name="Nota 2 8 3" xfId="8597"/>
    <cellStyle name="Nota 2 8 3 2" xfId="8598"/>
    <cellStyle name="Nota 2 8 3 3" xfId="18313"/>
    <cellStyle name="Nota 2 8 4" xfId="8599"/>
    <cellStyle name="Nota 2 8 4 2" xfId="8600"/>
    <cellStyle name="Nota 2 8 4 3" xfId="18314"/>
    <cellStyle name="Nota 2 8 5" xfId="8601"/>
    <cellStyle name="Nota 2 8 5 2" xfId="8602"/>
    <cellStyle name="Nota 2 8 6" xfId="8603"/>
    <cellStyle name="Nota 2 8 6 2" xfId="8604"/>
    <cellStyle name="Nota 2 8 7" xfId="8605"/>
    <cellStyle name="Nota 2 8 7 2" xfId="8606"/>
    <cellStyle name="Nota 2 8 8" xfId="8607"/>
    <cellStyle name="Nota 2 8 8 2" xfId="8608"/>
    <cellStyle name="Nota 2 8 9" xfId="8609"/>
    <cellStyle name="Nota 2 8 9 2" xfId="8610"/>
    <cellStyle name="Nota 2 9" xfId="8611"/>
    <cellStyle name="Nota 2 9 10" xfId="8612"/>
    <cellStyle name="Nota 2 9 10 2" xfId="8613"/>
    <cellStyle name="Nota 2 9 11" xfId="8614"/>
    <cellStyle name="Nota 2 9 11 2" xfId="8615"/>
    <cellStyle name="Nota 2 9 12" xfId="8616"/>
    <cellStyle name="Nota 2 9 12 2" xfId="8617"/>
    <cellStyle name="Nota 2 9 13" xfId="8618"/>
    <cellStyle name="Nota 2 9 13 2" xfId="8619"/>
    <cellStyle name="Nota 2 9 14" xfId="8620"/>
    <cellStyle name="Nota 2 9 2" xfId="8621"/>
    <cellStyle name="Nota 2 9 2 2" xfId="8622"/>
    <cellStyle name="Nota 2 9 3" xfId="8623"/>
    <cellStyle name="Nota 2 9 3 2" xfId="8624"/>
    <cellStyle name="Nota 2 9 4" xfId="8625"/>
    <cellStyle name="Nota 2 9 4 2" xfId="8626"/>
    <cellStyle name="Nota 2 9 5" xfId="8627"/>
    <cellStyle name="Nota 2 9 5 2" xfId="8628"/>
    <cellStyle name="Nota 2 9 6" xfId="8629"/>
    <cellStyle name="Nota 2 9 6 2" xfId="8630"/>
    <cellStyle name="Nota 2 9 7" xfId="8631"/>
    <cellStyle name="Nota 2 9 7 2" xfId="8632"/>
    <cellStyle name="Nota 2 9 8" xfId="8633"/>
    <cellStyle name="Nota 2 9 8 2" xfId="8634"/>
    <cellStyle name="Nota 2 9 9" xfId="8635"/>
    <cellStyle name="Nota 2 9 9 2" xfId="8636"/>
    <cellStyle name="Nota 3" xfId="500"/>
    <cellStyle name="Nota 3 10" xfId="8637"/>
    <cellStyle name="Nota 3 10 2" xfId="8638"/>
    <cellStyle name="Nota 3 11" xfId="8639"/>
    <cellStyle name="Nota 3 11 2" xfId="8640"/>
    <cellStyle name="Nota 3 12" xfId="8641"/>
    <cellStyle name="Nota 3 12 2" xfId="8642"/>
    <cellStyle name="Nota 3 13" xfId="8643"/>
    <cellStyle name="Nota 3 13 2" xfId="8644"/>
    <cellStyle name="Nota 3 14" xfId="8645"/>
    <cellStyle name="Nota 3 14 2" xfId="8646"/>
    <cellStyle name="Nota 3 15" xfId="8647"/>
    <cellStyle name="Nota 3 15 2" xfId="8648"/>
    <cellStyle name="Nota 3 16" xfId="8649"/>
    <cellStyle name="Nota 3 2" xfId="8650"/>
    <cellStyle name="Nota 3 2 10" xfId="8651"/>
    <cellStyle name="Nota 3 2 10 2" xfId="8652"/>
    <cellStyle name="Nota 3 2 11" xfId="8653"/>
    <cellStyle name="Nota 3 2 11 2" xfId="8654"/>
    <cellStyle name="Nota 3 2 12" xfId="8655"/>
    <cellStyle name="Nota 3 2 12 2" xfId="8656"/>
    <cellStyle name="Nota 3 2 13" xfId="8657"/>
    <cellStyle name="Nota 3 2 13 2" xfId="8658"/>
    <cellStyle name="Nota 3 2 14" xfId="8659"/>
    <cellStyle name="Nota 3 2 2" xfId="8660"/>
    <cellStyle name="Nota 3 2 2 2" xfId="8661"/>
    <cellStyle name="Nota 3 2 3" xfId="8662"/>
    <cellStyle name="Nota 3 2 3 2" xfId="8663"/>
    <cellStyle name="Nota 3 2 4" xfId="8664"/>
    <cellStyle name="Nota 3 2 4 2" xfId="8665"/>
    <cellStyle name="Nota 3 2 5" xfId="8666"/>
    <cellStyle name="Nota 3 2 5 2" xfId="8667"/>
    <cellStyle name="Nota 3 2 6" xfId="8668"/>
    <cellStyle name="Nota 3 2 6 2" xfId="8669"/>
    <cellStyle name="Nota 3 2 7" xfId="8670"/>
    <cellStyle name="Nota 3 2 7 2" xfId="8671"/>
    <cellStyle name="Nota 3 2 8" xfId="8672"/>
    <cellStyle name="Nota 3 2 8 2" xfId="8673"/>
    <cellStyle name="Nota 3 2 9" xfId="8674"/>
    <cellStyle name="Nota 3 2 9 2" xfId="8675"/>
    <cellStyle name="Nota 3 3" xfId="8676"/>
    <cellStyle name="Nota 3 3 10" xfId="8677"/>
    <cellStyle name="Nota 3 3 10 2" xfId="8678"/>
    <cellStyle name="Nota 3 3 11" xfId="8679"/>
    <cellStyle name="Nota 3 3 11 2" xfId="8680"/>
    <cellStyle name="Nota 3 3 12" xfId="8681"/>
    <cellStyle name="Nota 3 3 12 2" xfId="8682"/>
    <cellStyle name="Nota 3 3 13" xfId="8683"/>
    <cellStyle name="Nota 3 3 13 2" xfId="8684"/>
    <cellStyle name="Nota 3 3 14" xfId="8685"/>
    <cellStyle name="Nota 3 3 2" xfId="8686"/>
    <cellStyle name="Nota 3 3 2 2" xfId="8687"/>
    <cellStyle name="Nota 3 3 3" xfId="8688"/>
    <cellStyle name="Nota 3 3 3 2" xfId="8689"/>
    <cellStyle name="Nota 3 3 4" xfId="8690"/>
    <cellStyle name="Nota 3 3 4 2" xfId="8691"/>
    <cellStyle name="Nota 3 3 5" xfId="8692"/>
    <cellStyle name="Nota 3 3 5 2" xfId="8693"/>
    <cellStyle name="Nota 3 3 6" xfId="8694"/>
    <cellStyle name="Nota 3 3 6 2" xfId="8695"/>
    <cellStyle name="Nota 3 3 7" xfId="8696"/>
    <cellStyle name="Nota 3 3 7 2" xfId="8697"/>
    <cellStyle name="Nota 3 3 8" xfId="8698"/>
    <cellStyle name="Nota 3 3 8 2" xfId="8699"/>
    <cellStyle name="Nota 3 3 9" xfId="8700"/>
    <cellStyle name="Nota 3 3 9 2" xfId="8701"/>
    <cellStyle name="Nota 3 4" xfId="8702"/>
    <cellStyle name="Nota 3 4 2" xfId="8703"/>
    <cellStyle name="Nota 3 4 3" xfId="18315"/>
    <cellStyle name="Nota 3 5" xfId="8704"/>
    <cellStyle name="Nota 3 5 2" xfId="8705"/>
    <cellStyle name="Nota 3 6" xfId="8706"/>
    <cellStyle name="Nota 3 6 2" xfId="8707"/>
    <cellStyle name="Nota 3 7" xfId="8708"/>
    <cellStyle name="Nota 3 7 2" xfId="8709"/>
    <cellStyle name="Nota 3 8" xfId="8710"/>
    <cellStyle name="Nota 3 8 2" xfId="8711"/>
    <cellStyle name="Nota 3 9" xfId="8712"/>
    <cellStyle name="Nota 3 9 2" xfId="8713"/>
    <cellStyle name="Nota 4" xfId="501"/>
    <cellStyle name="Nota 4 10" xfId="8714"/>
    <cellStyle name="Nota 4 10 2" xfId="8715"/>
    <cellStyle name="Nota 4 11" xfId="8716"/>
    <cellStyle name="Nota 4 11 2" xfId="8717"/>
    <cellStyle name="Nota 4 12" xfId="8718"/>
    <cellStyle name="Nota 4 12 2" xfId="8719"/>
    <cellStyle name="Nota 4 13" xfId="8720"/>
    <cellStyle name="Nota 4 13 2" xfId="8721"/>
    <cellStyle name="Nota 4 14" xfId="8722"/>
    <cellStyle name="Nota 4 14 2" xfId="8723"/>
    <cellStyle name="Nota 4 15" xfId="8724"/>
    <cellStyle name="Nota 4 15 2" xfId="8725"/>
    <cellStyle name="Nota 4 16" xfId="8726"/>
    <cellStyle name="Nota 4 2" xfId="8727"/>
    <cellStyle name="Nota 4 2 10" xfId="8728"/>
    <cellStyle name="Nota 4 2 10 2" xfId="8729"/>
    <cellStyle name="Nota 4 2 11" xfId="8730"/>
    <cellStyle name="Nota 4 2 11 2" xfId="8731"/>
    <cellStyle name="Nota 4 2 12" xfId="8732"/>
    <cellStyle name="Nota 4 2 12 2" xfId="8733"/>
    <cellStyle name="Nota 4 2 13" xfId="8734"/>
    <cellStyle name="Nota 4 2 13 2" xfId="8735"/>
    <cellStyle name="Nota 4 2 14" xfId="8736"/>
    <cellStyle name="Nota 4 2 2" xfId="8737"/>
    <cellStyle name="Nota 4 2 2 2" xfId="8738"/>
    <cellStyle name="Nota 4 2 2 3" xfId="18316"/>
    <cellStyle name="Nota 4 2 3" xfId="8739"/>
    <cellStyle name="Nota 4 2 3 2" xfId="8740"/>
    <cellStyle name="Nota 4 2 3 3" xfId="18317"/>
    <cellStyle name="Nota 4 2 4" xfId="8741"/>
    <cellStyle name="Nota 4 2 4 2" xfId="8742"/>
    <cellStyle name="Nota 4 2 4 3" xfId="18318"/>
    <cellStyle name="Nota 4 2 5" xfId="8743"/>
    <cellStyle name="Nota 4 2 5 2" xfId="8744"/>
    <cellStyle name="Nota 4 2 6" xfId="8745"/>
    <cellStyle name="Nota 4 2 6 2" xfId="8746"/>
    <cellStyle name="Nota 4 2 7" xfId="8747"/>
    <cellStyle name="Nota 4 2 7 2" xfId="8748"/>
    <cellStyle name="Nota 4 2 8" xfId="8749"/>
    <cellStyle name="Nota 4 2 8 2" xfId="8750"/>
    <cellStyle name="Nota 4 2 9" xfId="8751"/>
    <cellStyle name="Nota 4 2 9 2" xfId="8752"/>
    <cellStyle name="Nota 4 3" xfId="8753"/>
    <cellStyle name="Nota 4 3 10" xfId="8754"/>
    <cellStyle name="Nota 4 3 10 2" xfId="8755"/>
    <cellStyle name="Nota 4 3 11" xfId="8756"/>
    <cellStyle name="Nota 4 3 11 2" xfId="8757"/>
    <cellStyle name="Nota 4 3 12" xfId="8758"/>
    <cellStyle name="Nota 4 3 12 2" xfId="8759"/>
    <cellStyle name="Nota 4 3 13" xfId="8760"/>
    <cellStyle name="Nota 4 3 13 2" xfId="8761"/>
    <cellStyle name="Nota 4 3 14" xfId="8762"/>
    <cellStyle name="Nota 4 3 2" xfId="8763"/>
    <cellStyle name="Nota 4 3 2 2" xfId="8764"/>
    <cellStyle name="Nota 4 3 2 3" xfId="18319"/>
    <cellStyle name="Nota 4 3 3" xfId="8765"/>
    <cellStyle name="Nota 4 3 3 2" xfId="8766"/>
    <cellStyle name="Nota 4 3 3 3" xfId="18320"/>
    <cellStyle name="Nota 4 3 4" xfId="8767"/>
    <cellStyle name="Nota 4 3 4 2" xfId="8768"/>
    <cellStyle name="Nota 4 3 4 3" xfId="18321"/>
    <cellStyle name="Nota 4 3 5" xfId="8769"/>
    <cellStyle name="Nota 4 3 5 2" xfId="8770"/>
    <cellStyle name="Nota 4 3 6" xfId="8771"/>
    <cellStyle name="Nota 4 3 6 2" xfId="8772"/>
    <cellStyle name="Nota 4 3 7" xfId="8773"/>
    <cellStyle name="Nota 4 3 7 2" xfId="8774"/>
    <cellStyle name="Nota 4 3 8" xfId="8775"/>
    <cellStyle name="Nota 4 3 8 2" xfId="8776"/>
    <cellStyle name="Nota 4 3 9" xfId="8777"/>
    <cellStyle name="Nota 4 3 9 2" xfId="8778"/>
    <cellStyle name="Nota 4 4" xfId="8779"/>
    <cellStyle name="Nota 4 4 2" xfId="8780"/>
    <cellStyle name="Nota 4 4 2 2" xfId="18322"/>
    <cellStyle name="Nota 4 4 2 3" xfId="18323"/>
    <cellStyle name="Nota 4 4 3" xfId="18324"/>
    <cellStyle name="Nota 4 4 3 2" xfId="18325"/>
    <cellStyle name="Nota 4 4 3 3" xfId="18326"/>
    <cellStyle name="Nota 4 4 4" xfId="18327"/>
    <cellStyle name="Nota 4 4 4 2" xfId="18328"/>
    <cellStyle name="Nota 4 4 4 3" xfId="18329"/>
    <cellStyle name="Nota 4 4 5" xfId="18330"/>
    <cellStyle name="Nota 4 4 6" xfId="18331"/>
    <cellStyle name="Nota 4 5" xfId="8781"/>
    <cellStyle name="Nota 4 5 2" xfId="8782"/>
    <cellStyle name="Nota 4 5 2 2" xfId="18332"/>
    <cellStyle name="Nota 4 5 2 3" xfId="18333"/>
    <cellStyle name="Nota 4 5 3" xfId="18334"/>
    <cellStyle name="Nota 4 5 3 2" xfId="18335"/>
    <cellStyle name="Nota 4 5 3 3" xfId="18336"/>
    <cellStyle name="Nota 4 5 4" xfId="18337"/>
    <cellStyle name="Nota 4 5 4 2" xfId="18338"/>
    <cellStyle name="Nota 4 5 4 3" xfId="18339"/>
    <cellStyle name="Nota 4 5 5" xfId="18340"/>
    <cellStyle name="Nota 4 5 6" xfId="18341"/>
    <cellStyle name="Nota 4 6" xfId="8783"/>
    <cellStyle name="Nota 4 6 2" xfId="8784"/>
    <cellStyle name="Nota 4 6 2 2" xfId="18342"/>
    <cellStyle name="Nota 4 6 2 3" xfId="18343"/>
    <cellStyle name="Nota 4 6 3" xfId="18344"/>
    <cellStyle name="Nota 4 6 3 2" xfId="18345"/>
    <cellStyle name="Nota 4 6 3 3" xfId="18346"/>
    <cellStyle name="Nota 4 6 4" xfId="18347"/>
    <cellStyle name="Nota 4 6 4 2" xfId="18348"/>
    <cellStyle name="Nota 4 6 4 3" xfId="18349"/>
    <cellStyle name="Nota 4 6 5" xfId="18350"/>
    <cellStyle name="Nota 4 6 6" xfId="18351"/>
    <cellStyle name="Nota 4 7" xfId="8785"/>
    <cellStyle name="Nota 4 7 2" xfId="8786"/>
    <cellStyle name="Nota 4 7 3" xfId="18352"/>
    <cellStyle name="Nota 4 8" xfId="8787"/>
    <cellStyle name="Nota 4 8 2" xfId="8788"/>
    <cellStyle name="Nota 4 8 3" xfId="18353"/>
    <cellStyle name="Nota 4 9" xfId="8789"/>
    <cellStyle name="Nota 4 9 2" xfId="8790"/>
    <cellStyle name="Nota 4 9 3" xfId="18354"/>
    <cellStyle name="Nota 5" xfId="502"/>
    <cellStyle name="Nota 5 10" xfId="8791"/>
    <cellStyle name="Nota 5 10 2" xfId="8792"/>
    <cellStyle name="Nota 5 11" xfId="8793"/>
    <cellStyle name="Nota 5 11 2" xfId="8794"/>
    <cellStyle name="Nota 5 12" xfId="8795"/>
    <cellStyle name="Nota 5 12 2" xfId="8796"/>
    <cellStyle name="Nota 5 13" xfId="8797"/>
    <cellStyle name="Nota 5 13 2" xfId="8798"/>
    <cellStyle name="Nota 5 14" xfId="8799"/>
    <cellStyle name="Nota 5 14 2" xfId="8800"/>
    <cellStyle name="Nota 5 15" xfId="8801"/>
    <cellStyle name="Nota 5 15 2" xfId="8802"/>
    <cellStyle name="Nota 5 16" xfId="8803"/>
    <cellStyle name="Nota 5 2" xfId="8804"/>
    <cellStyle name="Nota 5 2 10" xfId="8805"/>
    <cellStyle name="Nota 5 2 10 2" xfId="8806"/>
    <cellStyle name="Nota 5 2 11" xfId="8807"/>
    <cellStyle name="Nota 5 2 11 2" xfId="8808"/>
    <cellStyle name="Nota 5 2 12" xfId="8809"/>
    <cellStyle name="Nota 5 2 12 2" xfId="8810"/>
    <cellStyle name="Nota 5 2 13" xfId="8811"/>
    <cellStyle name="Nota 5 2 13 2" xfId="8812"/>
    <cellStyle name="Nota 5 2 14" xfId="8813"/>
    <cellStyle name="Nota 5 2 2" xfId="8814"/>
    <cellStyle name="Nota 5 2 2 2" xfId="8815"/>
    <cellStyle name="Nota 5 2 3" xfId="8816"/>
    <cellStyle name="Nota 5 2 3 2" xfId="8817"/>
    <cellStyle name="Nota 5 2 4" xfId="8818"/>
    <cellStyle name="Nota 5 2 4 2" xfId="8819"/>
    <cellStyle name="Nota 5 2 5" xfId="8820"/>
    <cellStyle name="Nota 5 2 5 2" xfId="8821"/>
    <cellStyle name="Nota 5 2 6" xfId="8822"/>
    <cellStyle name="Nota 5 2 6 2" xfId="8823"/>
    <cellStyle name="Nota 5 2 7" xfId="8824"/>
    <cellStyle name="Nota 5 2 7 2" xfId="8825"/>
    <cellStyle name="Nota 5 2 8" xfId="8826"/>
    <cellStyle name="Nota 5 2 8 2" xfId="8827"/>
    <cellStyle name="Nota 5 2 9" xfId="8828"/>
    <cellStyle name="Nota 5 2 9 2" xfId="8829"/>
    <cellStyle name="Nota 5 3" xfId="8830"/>
    <cellStyle name="Nota 5 3 10" xfId="8831"/>
    <cellStyle name="Nota 5 3 10 2" xfId="8832"/>
    <cellStyle name="Nota 5 3 11" xfId="8833"/>
    <cellStyle name="Nota 5 3 11 2" xfId="8834"/>
    <cellStyle name="Nota 5 3 12" xfId="8835"/>
    <cellStyle name="Nota 5 3 12 2" xfId="8836"/>
    <cellStyle name="Nota 5 3 13" xfId="8837"/>
    <cellStyle name="Nota 5 3 13 2" xfId="8838"/>
    <cellStyle name="Nota 5 3 14" xfId="8839"/>
    <cellStyle name="Nota 5 3 2" xfId="8840"/>
    <cellStyle name="Nota 5 3 2 2" xfId="8841"/>
    <cellStyle name="Nota 5 3 3" xfId="8842"/>
    <cellStyle name="Nota 5 3 3 2" xfId="8843"/>
    <cellStyle name="Nota 5 3 4" xfId="8844"/>
    <cellStyle name="Nota 5 3 4 2" xfId="8845"/>
    <cellStyle name="Nota 5 3 5" xfId="8846"/>
    <cellStyle name="Nota 5 3 5 2" xfId="8847"/>
    <cellStyle name="Nota 5 3 6" xfId="8848"/>
    <cellStyle name="Nota 5 3 6 2" xfId="8849"/>
    <cellStyle name="Nota 5 3 7" xfId="8850"/>
    <cellStyle name="Nota 5 3 7 2" xfId="8851"/>
    <cellStyle name="Nota 5 3 8" xfId="8852"/>
    <cellStyle name="Nota 5 3 8 2" xfId="8853"/>
    <cellStyle name="Nota 5 3 9" xfId="8854"/>
    <cellStyle name="Nota 5 3 9 2" xfId="8855"/>
    <cellStyle name="Nota 5 4" xfId="8856"/>
    <cellStyle name="Nota 5 4 2" xfId="8857"/>
    <cellStyle name="Nota 5 4 3" xfId="18355"/>
    <cellStyle name="Nota 5 5" xfId="8858"/>
    <cellStyle name="Nota 5 5 2" xfId="8859"/>
    <cellStyle name="Nota 5 6" xfId="8860"/>
    <cellStyle name="Nota 5 6 2" xfId="8861"/>
    <cellStyle name="Nota 5 7" xfId="8862"/>
    <cellStyle name="Nota 5 7 2" xfId="8863"/>
    <cellStyle name="Nota 5 8" xfId="8864"/>
    <cellStyle name="Nota 5 8 2" xfId="8865"/>
    <cellStyle name="Nota 5 9" xfId="8866"/>
    <cellStyle name="Nota 5 9 2" xfId="8867"/>
    <cellStyle name="Nota 6" xfId="14128"/>
    <cellStyle name="Nota 6 2" xfId="18356"/>
    <cellStyle name="Nota 6 2 2" xfId="18357"/>
    <cellStyle name="Nota 6 2 3" xfId="18358"/>
    <cellStyle name="Nota 6 3" xfId="18359"/>
    <cellStyle name="Nota 6 3 2" xfId="18360"/>
    <cellStyle name="Nota 6 3 3" xfId="18361"/>
    <cellStyle name="Nota 6 4" xfId="18362"/>
    <cellStyle name="Nota 6 4 2" xfId="18363"/>
    <cellStyle name="Nota 6 4 3" xfId="18364"/>
    <cellStyle name="Nota 6 5" xfId="18365"/>
    <cellStyle name="Nota 6 6" xfId="18366"/>
    <cellStyle name="Nota 7" xfId="18367"/>
    <cellStyle name="Nota 7 2" xfId="18368"/>
    <cellStyle name="Nota 7 2 2" xfId="18369"/>
    <cellStyle name="Nota 7 2 3" xfId="18370"/>
    <cellStyle name="Nota 7 3" xfId="18371"/>
    <cellStyle name="Nota 7 3 2" xfId="18372"/>
    <cellStyle name="Nota 7 3 3" xfId="18373"/>
    <cellStyle name="Nota 7 4" xfId="18374"/>
    <cellStyle name="Nota 7 4 2" xfId="18375"/>
    <cellStyle name="Nota 7 4 3" xfId="18376"/>
    <cellStyle name="Nota 7 5" xfId="18377"/>
    <cellStyle name="Nota 7 6" xfId="18378"/>
    <cellStyle name="Nota 8" xfId="18379"/>
    <cellStyle name="Nota 9" xfId="18380"/>
    <cellStyle name="Notas" xfId="18381"/>
    <cellStyle name="Notas 2" xfId="18382"/>
    <cellStyle name="Notas 2 2" xfId="18383"/>
    <cellStyle name="Notas 2 2 2" xfId="18384"/>
    <cellStyle name="Notas 2 2 3" xfId="18385"/>
    <cellStyle name="Notas 2 3" xfId="18386"/>
    <cellStyle name="Notas 2 3 2" xfId="18387"/>
    <cellStyle name="Notas 2 3 3" xfId="18388"/>
    <cellStyle name="Notas 2 4" xfId="18389"/>
    <cellStyle name="Notas 2 4 2" xfId="18390"/>
    <cellStyle name="Notas 2 4 3" xfId="18391"/>
    <cellStyle name="Notas 2 5" xfId="18392"/>
    <cellStyle name="Notas 2 5 2" xfId="18393"/>
    <cellStyle name="Notas 2 5 3" xfId="18394"/>
    <cellStyle name="Notas 2 6" xfId="18395"/>
    <cellStyle name="Notas 2 7" xfId="18396"/>
    <cellStyle name="Notas 3" xfId="18397"/>
    <cellStyle name="Notas 3 2" xfId="18398"/>
    <cellStyle name="Notas 3 3" xfId="18399"/>
    <cellStyle name="Notas 4" xfId="18400"/>
    <cellStyle name="Notas 4 2" xfId="18401"/>
    <cellStyle name="Notas 4 3" xfId="18402"/>
    <cellStyle name="Notas 5" xfId="18403"/>
    <cellStyle name="Notas 5 2" xfId="18404"/>
    <cellStyle name="Notas 5 3" xfId="18405"/>
    <cellStyle name="Notas 6" xfId="18406"/>
    <cellStyle name="Notas 7" xfId="18407"/>
    <cellStyle name="Note 10" xfId="18408"/>
    <cellStyle name="Note 2" xfId="18409"/>
    <cellStyle name="Note 2 2" xfId="18410"/>
    <cellStyle name="Note 2 2 2" xfId="18411"/>
    <cellStyle name="Note 2 2 2 2" xfId="18412"/>
    <cellStyle name="Note 2 2 2 3" xfId="18413"/>
    <cellStyle name="Note 2 2 3" xfId="18414"/>
    <cellStyle name="Note 2 2 3 2" xfId="18415"/>
    <cellStyle name="Note 2 2 3 3" xfId="18416"/>
    <cellStyle name="Note 2 2 4" xfId="18417"/>
    <cellStyle name="Note 2 2 4 2" xfId="18418"/>
    <cellStyle name="Note 2 2 4 3" xfId="18419"/>
    <cellStyle name="Note 2 2 5" xfId="18420"/>
    <cellStyle name="Note 2 2 6" xfId="18421"/>
    <cellStyle name="Note 2 3" xfId="18422"/>
    <cellStyle name="Note 2 3 2" xfId="18423"/>
    <cellStyle name="Note 2 3 3" xfId="18424"/>
    <cellStyle name="Note 2 4" xfId="18425"/>
    <cellStyle name="Note 2 4 2" xfId="18426"/>
    <cellStyle name="Note 2 4 3" xfId="18427"/>
    <cellStyle name="Note 2 5" xfId="18428"/>
    <cellStyle name="Note 2 5 2" xfId="18429"/>
    <cellStyle name="Note 2 5 3" xfId="18430"/>
    <cellStyle name="Note 2 6" xfId="18431"/>
    <cellStyle name="Note 2 7" xfId="18432"/>
    <cellStyle name="Note 3" xfId="18433"/>
    <cellStyle name="Note 3 2" xfId="18434"/>
    <cellStyle name="Note 3 2 2" xfId="18435"/>
    <cellStyle name="Note 3 2 2 2" xfId="18436"/>
    <cellStyle name="Note 3 2 2 3" xfId="18437"/>
    <cellStyle name="Note 3 2 3" xfId="18438"/>
    <cellStyle name="Note 3 2 3 2" xfId="18439"/>
    <cellStyle name="Note 3 2 3 3" xfId="18440"/>
    <cellStyle name="Note 3 2 4" xfId="18441"/>
    <cellStyle name="Note 3 2 4 2" xfId="18442"/>
    <cellStyle name="Note 3 2 4 3" xfId="18443"/>
    <cellStyle name="Note 3 2 5" xfId="18444"/>
    <cellStyle name="Note 3 2 6" xfId="18445"/>
    <cellStyle name="Note 3 3" xfId="18446"/>
    <cellStyle name="Note 3 3 2" xfId="18447"/>
    <cellStyle name="Note 3 3 3" xfId="18448"/>
    <cellStyle name="Note 3 4" xfId="18449"/>
    <cellStyle name="Note 3 4 2" xfId="18450"/>
    <cellStyle name="Note 3 4 3" xfId="18451"/>
    <cellStyle name="Note 3 5" xfId="18452"/>
    <cellStyle name="Note 3 5 2" xfId="18453"/>
    <cellStyle name="Note 3 5 3" xfId="18454"/>
    <cellStyle name="Note 3 6" xfId="18455"/>
    <cellStyle name="Note 3 7" xfId="18456"/>
    <cellStyle name="Note 4" xfId="18457"/>
    <cellStyle name="Note 4 2" xfId="18458"/>
    <cellStyle name="Note 4 2 2" xfId="18459"/>
    <cellStyle name="Note 4 2 2 2" xfId="18460"/>
    <cellStyle name="Note 4 2 2 3" xfId="18461"/>
    <cellStyle name="Note 4 2 3" xfId="18462"/>
    <cellStyle name="Note 4 2 3 2" xfId="18463"/>
    <cellStyle name="Note 4 2 3 3" xfId="18464"/>
    <cellStyle name="Note 4 2 4" xfId="18465"/>
    <cellStyle name="Note 4 2 4 2" xfId="18466"/>
    <cellStyle name="Note 4 2 4 3" xfId="18467"/>
    <cellStyle name="Note 4 2 5" xfId="18468"/>
    <cellStyle name="Note 4 2 6" xfId="18469"/>
    <cellStyle name="Note 4 3" xfId="18470"/>
    <cellStyle name="Note 4 3 2" xfId="18471"/>
    <cellStyle name="Note 4 3 3" xfId="18472"/>
    <cellStyle name="Note 4 4" xfId="18473"/>
    <cellStyle name="Note 4 4 2" xfId="18474"/>
    <cellStyle name="Note 4 4 3" xfId="18475"/>
    <cellStyle name="Note 4 5" xfId="18476"/>
    <cellStyle name="Note 4 5 2" xfId="18477"/>
    <cellStyle name="Note 4 5 3" xfId="18478"/>
    <cellStyle name="Note 4 6" xfId="18479"/>
    <cellStyle name="Note 4 7" xfId="18480"/>
    <cellStyle name="Note 5" xfId="18481"/>
    <cellStyle name="Note 5 2" xfId="18482"/>
    <cellStyle name="Note 5 2 2" xfId="18483"/>
    <cellStyle name="Note 5 2 3" xfId="18484"/>
    <cellStyle name="Note 5 3" xfId="18485"/>
    <cellStyle name="Note 5 3 2" xfId="18486"/>
    <cellStyle name="Note 5 3 3" xfId="18487"/>
    <cellStyle name="Note 5 4" xfId="18488"/>
    <cellStyle name="Note 5 4 2" xfId="18489"/>
    <cellStyle name="Note 5 4 3" xfId="18490"/>
    <cellStyle name="Note 5 5" xfId="18491"/>
    <cellStyle name="Note 5 5 2" xfId="18492"/>
    <cellStyle name="Note 5 5 3" xfId="18493"/>
    <cellStyle name="Note 5 6" xfId="18494"/>
    <cellStyle name="Note 5 7" xfId="18495"/>
    <cellStyle name="Note 6" xfId="18496"/>
    <cellStyle name="Note 6 2" xfId="18497"/>
    <cellStyle name="Note 6 3" xfId="18498"/>
    <cellStyle name="Note 7" xfId="18499"/>
    <cellStyle name="Note 7 2" xfId="18500"/>
    <cellStyle name="Note 7 3" xfId="18501"/>
    <cellStyle name="Note 8" xfId="18502"/>
    <cellStyle name="Note 8 2" xfId="18503"/>
    <cellStyle name="Note 8 3" xfId="18504"/>
    <cellStyle name="Note 9" xfId="18505"/>
    <cellStyle name="NPPESalesPct" xfId="18506"/>
    <cellStyle name="NPPESalesPct 10" xfId="18507"/>
    <cellStyle name="NPPESalesPct 11" xfId="18508"/>
    <cellStyle name="NPPESalesPct 12" xfId="18509"/>
    <cellStyle name="NPPESalesPct 13" xfId="18510"/>
    <cellStyle name="NPPESalesPct 14" xfId="18511"/>
    <cellStyle name="NPPESalesPct 15" xfId="18512"/>
    <cellStyle name="NPPESalesPct 16" xfId="18513"/>
    <cellStyle name="NPPESalesPct 17" xfId="18514"/>
    <cellStyle name="NPPESalesPct 18" xfId="18515"/>
    <cellStyle name="NPPESalesPct 19" xfId="18516"/>
    <cellStyle name="NPPESalesPct 2" xfId="18517"/>
    <cellStyle name="NPPESalesPct 20" xfId="18518"/>
    <cellStyle name="NPPESalesPct 21" xfId="18519"/>
    <cellStyle name="NPPESalesPct 22" xfId="18520"/>
    <cellStyle name="NPPESalesPct 23" xfId="18521"/>
    <cellStyle name="NPPESalesPct 24" xfId="18522"/>
    <cellStyle name="NPPESalesPct 25" xfId="18523"/>
    <cellStyle name="NPPESalesPct 26" xfId="18524"/>
    <cellStyle name="NPPESalesPct 27" xfId="18525"/>
    <cellStyle name="NPPESalesPct 28" xfId="18526"/>
    <cellStyle name="NPPESalesPct 29" xfId="18527"/>
    <cellStyle name="NPPESalesPct 3" xfId="18528"/>
    <cellStyle name="NPPESalesPct 30" xfId="18529"/>
    <cellStyle name="NPPESalesPct 31" xfId="18530"/>
    <cellStyle name="NPPESalesPct 32" xfId="18531"/>
    <cellStyle name="NPPESalesPct 33" xfId="18532"/>
    <cellStyle name="NPPESalesPct 34" xfId="18533"/>
    <cellStyle name="NPPESalesPct 35" xfId="18534"/>
    <cellStyle name="NPPESalesPct 36" xfId="18535"/>
    <cellStyle name="NPPESalesPct 37" xfId="18536"/>
    <cellStyle name="NPPESalesPct 38" xfId="18537"/>
    <cellStyle name="NPPESalesPct 39" xfId="18538"/>
    <cellStyle name="NPPESalesPct 4" xfId="18539"/>
    <cellStyle name="NPPESalesPct 40" xfId="18540"/>
    <cellStyle name="NPPESalesPct 41" xfId="18541"/>
    <cellStyle name="NPPESalesPct 42" xfId="18542"/>
    <cellStyle name="NPPESalesPct 5" xfId="18543"/>
    <cellStyle name="NPPESalesPct 6" xfId="18544"/>
    <cellStyle name="NPPESalesPct 7" xfId="18545"/>
    <cellStyle name="NPPESalesPct 8" xfId="18546"/>
    <cellStyle name="NPPESalesPct 9" xfId="18547"/>
    <cellStyle name="Number [0]" xfId="18548"/>
    <cellStyle name="Number [1]" xfId="18549"/>
    <cellStyle name="Number [2]" xfId="18550"/>
    <cellStyle name="NWI%S" xfId="18551"/>
    <cellStyle name="NWI%S 10" xfId="18552"/>
    <cellStyle name="NWI%S 11" xfId="18553"/>
    <cellStyle name="NWI%S 12" xfId="18554"/>
    <cellStyle name="NWI%S 13" xfId="18555"/>
    <cellStyle name="NWI%S 14" xfId="18556"/>
    <cellStyle name="NWI%S 15" xfId="18557"/>
    <cellStyle name="NWI%S 16" xfId="18558"/>
    <cellStyle name="NWI%S 17" xfId="18559"/>
    <cellStyle name="NWI%S 18" xfId="18560"/>
    <cellStyle name="NWI%S 19" xfId="18561"/>
    <cellStyle name="NWI%S 2" xfId="18562"/>
    <cellStyle name="NWI%S 20" xfId="18563"/>
    <cellStyle name="NWI%S 21" xfId="18564"/>
    <cellStyle name="NWI%S 22" xfId="18565"/>
    <cellStyle name="NWI%S 23" xfId="18566"/>
    <cellStyle name="NWI%S 24" xfId="18567"/>
    <cellStyle name="NWI%S 25" xfId="18568"/>
    <cellStyle name="NWI%S 26" xfId="18569"/>
    <cellStyle name="NWI%S 27" xfId="18570"/>
    <cellStyle name="NWI%S 28" xfId="18571"/>
    <cellStyle name="NWI%S 29" xfId="18572"/>
    <cellStyle name="NWI%S 3" xfId="18573"/>
    <cellStyle name="NWI%S 30" xfId="18574"/>
    <cellStyle name="NWI%S 31" xfId="18575"/>
    <cellStyle name="NWI%S 32" xfId="18576"/>
    <cellStyle name="NWI%S 33" xfId="18577"/>
    <cellStyle name="NWI%S 34" xfId="18578"/>
    <cellStyle name="NWI%S 35" xfId="18579"/>
    <cellStyle name="NWI%S 36" xfId="18580"/>
    <cellStyle name="NWI%S 37" xfId="18581"/>
    <cellStyle name="NWI%S 38" xfId="18582"/>
    <cellStyle name="NWI%S 39" xfId="18583"/>
    <cellStyle name="NWI%S 4" xfId="18584"/>
    <cellStyle name="NWI%S 40" xfId="18585"/>
    <cellStyle name="NWI%S 41" xfId="18586"/>
    <cellStyle name="NWI%S 42" xfId="18587"/>
    <cellStyle name="NWI%S 5" xfId="18588"/>
    <cellStyle name="NWI%S 6" xfId="18589"/>
    <cellStyle name="NWI%S 7" xfId="18590"/>
    <cellStyle name="NWI%S 8" xfId="18591"/>
    <cellStyle name="NWI%S 9" xfId="18592"/>
    <cellStyle name="Oculta" xfId="18593"/>
    <cellStyle name="OT" xfId="18594"/>
    <cellStyle name="Output" xfId="18595"/>
    <cellStyle name="Output 2" xfId="18596"/>
    <cellStyle name="Output 2 2" xfId="18597"/>
    <cellStyle name="Output 2 2 2" xfId="18598"/>
    <cellStyle name="Output 2 2 3" xfId="18599"/>
    <cellStyle name="Output 2 3" xfId="18600"/>
    <cellStyle name="Output 2 4" xfId="18601"/>
    <cellStyle name="Output 3" xfId="18602"/>
    <cellStyle name="Output 3 2" xfId="18603"/>
    <cellStyle name="Output 3 3" xfId="18604"/>
    <cellStyle name="Output 4" xfId="18605"/>
    <cellStyle name="Output 4 2" xfId="18606"/>
    <cellStyle name="Output 4 3" xfId="18607"/>
    <cellStyle name="Output 5" xfId="18608"/>
    <cellStyle name="Output 5 2" xfId="18609"/>
    <cellStyle name="Output 5 3" xfId="18610"/>
    <cellStyle name="Output 6" xfId="18611"/>
    <cellStyle name="Output 7" xfId="18612"/>
    <cellStyle name="Output bold" xfId="18613"/>
    <cellStyle name="Page Number" xfId="18614"/>
    <cellStyle name="ParaBirimi [0]_BINV" xfId="18615"/>
    <cellStyle name="ParaBirimi_BINV" xfId="18616"/>
    <cellStyle name="Percent [0]" xfId="18617"/>
    <cellStyle name="Percent [00]" xfId="18618"/>
    <cellStyle name="Percent [1]" xfId="18619"/>
    <cellStyle name="Percent [1] 10" xfId="18620"/>
    <cellStyle name="Percent [1] 11" xfId="18621"/>
    <cellStyle name="Percent [1] 12" xfId="18622"/>
    <cellStyle name="Percent [1] 13" xfId="18623"/>
    <cellStyle name="Percent [1] 14" xfId="18624"/>
    <cellStyle name="Percent [1] 15" xfId="18625"/>
    <cellStyle name="Percent [1] 16" xfId="18626"/>
    <cellStyle name="Percent [1] 17" xfId="18627"/>
    <cellStyle name="Percent [1] 18" xfId="18628"/>
    <cellStyle name="Percent [1] 19" xfId="18629"/>
    <cellStyle name="Percent [1] 2" xfId="18630"/>
    <cellStyle name="Percent [1] 20" xfId="18631"/>
    <cellStyle name="Percent [1] 21" xfId="18632"/>
    <cellStyle name="Percent [1] 22" xfId="18633"/>
    <cellStyle name="Percent [1] 23" xfId="18634"/>
    <cellStyle name="Percent [1] 24" xfId="18635"/>
    <cellStyle name="Percent [1] 25" xfId="18636"/>
    <cellStyle name="Percent [1] 26" xfId="18637"/>
    <cellStyle name="Percent [1] 27" xfId="18638"/>
    <cellStyle name="Percent [1] 28" xfId="18639"/>
    <cellStyle name="Percent [1] 29" xfId="18640"/>
    <cellStyle name="Percent [1] 3" xfId="18641"/>
    <cellStyle name="Percent [1] 30" xfId="18642"/>
    <cellStyle name="Percent [1] 31" xfId="18643"/>
    <cellStyle name="Percent [1] 32" xfId="18644"/>
    <cellStyle name="Percent [1] 33" xfId="18645"/>
    <cellStyle name="Percent [1] 34" xfId="18646"/>
    <cellStyle name="Percent [1] 35" xfId="18647"/>
    <cellStyle name="Percent [1] 36" xfId="18648"/>
    <cellStyle name="Percent [1] 37" xfId="18649"/>
    <cellStyle name="Percent [1] 38" xfId="18650"/>
    <cellStyle name="Percent [1] 39" xfId="18651"/>
    <cellStyle name="Percent [1] 4" xfId="18652"/>
    <cellStyle name="Percent [1] 40" xfId="18653"/>
    <cellStyle name="Percent [1] 41" xfId="18654"/>
    <cellStyle name="Percent [1] 42" xfId="18655"/>
    <cellStyle name="Percent [1] 5" xfId="18656"/>
    <cellStyle name="Percent [1] 6" xfId="18657"/>
    <cellStyle name="Percent [1] 7" xfId="18658"/>
    <cellStyle name="Percent [1] 8" xfId="18659"/>
    <cellStyle name="Percent [1] 9" xfId="18660"/>
    <cellStyle name="Percent [2]" xfId="18661"/>
    <cellStyle name="Percent 2" xfId="18662"/>
    <cellStyle name="Percent 2 2" xfId="18663"/>
    <cellStyle name="Percent 2 3" xfId="18664"/>
    <cellStyle name="Percent 2 4" xfId="18665"/>
    <cellStyle name="Percent 2 5" xfId="18666"/>
    <cellStyle name="Percent 2 6" xfId="18667"/>
    <cellStyle name="Percent 2 7" xfId="18668"/>
    <cellStyle name="Percent 3" xfId="18669"/>
    <cellStyle name="Percent 4" xfId="18670"/>
    <cellStyle name="Percent 5" xfId="18671"/>
    <cellStyle name="Percent 6" xfId="18672"/>
    <cellStyle name="Percent 7" xfId="18673"/>
    <cellStyle name="Percent1" xfId="18674"/>
    <cellStyle name="Percentage" xfId="18675"/>
    <cellStyle name="Percentagem 2" xfId="18676"/>
    <cellStyle name="Percentagem 3" xfId="18677"/>
    <cellStyle name="PercentSales" xfId="18678"/>
    <cellStyle name="PercentSales 10" xfId="18679"/>
    <cellStyle name="PercentSales 11" xfId="18680"/>
    <cellStyle name="PercentSales 12" xfId="18681"/>
    <cellStyle name="PercentSales 13" xfId="18682"/>
    <cellStyle name="PercentSales 14" xfId="18683"/>
    <cellStyle name="PercentSales 15" xfId="18684"/>
    <cellStyle name="PercentSales 16" xfId="18685"/>
    <cellStyle name="PercentSales 17" xfId="18686"/>
    <cellStyle name="PercentSales 18" xfId="18687"/>
    <cellStyle name="PercentSales 19" xfId="18688"/>
    <cellStyle name="PercentSales 2" xfId="18689"/>
    <cellStyle name="PercentSales 20" xfId="18690"/>
    <cellStyle name="PercentSales 21" xfId="18691"/>
    <cellStyle name="PercentSales 22" xfId="18692"/>
    <cellStyle name="PercentSales 23" xfId="18693"/>
    <cellStyle name="PercentSales 24" xfId="18694"/>
    <cellStyle name="PercentSales 25" xfId="18695"/>
    <cellStyle name="PercentSales 26" xfId="18696"/>
    <cellStyle name="PercentSales 27" xfId="18697"/>
    <cellStyle name="PercentSales 28" xfId="18698"/>
    <cellStyle name="PercentSales 29" xfId="18699"/>
    <cellStyle name="PercentSales 3" xfId="18700"/>
    <cellStyle name="PercentSales 30" xfId="18701"/>
    <cellStyle name="PercentSales 31" xfId="18702"/>
    <cellStyle name="PercentSales 32" xfId="18703"/>
    <cellStyle name="PercentSales 33" xfId="18704"/>
    <cellStyle name="PercentSales 34" xfId="18705"/>
    <cellStyle name="PercentSales 35" xfId="18706"/>
    <cellStyle name="PercentSales 36" xfId="18707"/>
    <cellStyle name="PercentSales 37" xfId="18708"/>
    <cellStyle name="PercentSales 38" xfId="18709"/>
    <cellStyle name="PercentSales 39" xfId="18710"/>
    <cellStyle name="PercentSales 4" xfId="18711"/>
    <cellStyle name="PercentSales 40" xfId="18712"/>
    <cellStyle name="PercentSales 41" xfId="18713"/>
    <cellStyle name="PercentSales 42" xfId="18714"/>
    <cellStyle name="PercentSales 5" xfId="18715"/>
    <cellStyle name="PercentSales 6" xfId="18716"/>
    <cellStyle name="PercentSales 7" xfId="18717"/>
    <cellStyle name="PercentSales 8" xfId="18718"/>
    <cellStyle name="PercentSales 9" xfId="18719"/>
    <cellStyle name="Percentual" xfId="18720"/>
    <cellStyle name="PillarData" xfId="18721"/>
    <cellStyle name="PillarHeading" xfId="18722"/>
    <cellStyle name="PillarText" xfId="18723"/>
    <cellStyle name="PillarTotal" xfId="18724"/>
    <cellStyle name="Ponto" xfId="18725"/>
    <cellStyle name="Porcentagem" xfId="14273" builtinId="5"/>
    <cellStyle name="Porcentagem 10" xfId="503"/>
    <cellStyle name="Porcentagem 11" xfId="18726"/>
    <cellStyle name="Porcentagem 11 2" xfId="18727"/>
    <cellStyle name="Porcentagem 11 3" xfId="18728"/>
    <cellStyle name="Porcentagem 11 4" xfId="18729"/>
    <cellStyle name="Porcentagem 11 5" xfId="18730"/>
    <cellStyle name="Porcentagem 11 6" xfId="18731"/>
    <cellStyle name="Porcentagem 11 7" xfId="18732"/>
    <cellStyle name="Porcentagem 12" xfId="18733"/>
    <cellStyle name="Porcentagem 12 2" xfId="18734"/>
    <cellStyle name="Porcentagem 12 2 2" xfId="18735"/>
    <cellStyle name="Porcentagem 12 2 3" xfId="18736"/>
    <cellStyle name="Porcentagem 12 2 4" xfId="18737"/>
    <cellStyle name="Porcentagem 12 2 5" xfId="18738"/>
    <cellStyle name="Porcentagem 12 3" xfId="18739"/>
    <cellStyle name="Porcentagem 12 4" xfId="18740"/>
    <cellStyle name="Porcentagem 12 5" xfId="18741"/>
    <cellStyle name="Porcentagem 13" xfId="18742"/>
    <cellStyle name="Porcentagem 13 2" xfId="18743"/>
    <cellStyle name="Porcentagem 13 2 2" xfId="18744"/>
    <cellStyle name="Porcentagem 13 2 3" xfId="18745"/>
    <cellStyle name="Porcentagem 13 2 4" xfId="18746"/>
    <cellStyle name="Porcentagem 13 2 5" xfId="18747"/>
    <cellStyle name="Porcentagem 13 2 6" xfId="18748"/>
    <cellStyle name="Porcentagem 13 2 7" xfId="18749"/>
    <cellStyle name="Porcentagem 13 3" xfId="18750"/>
    <cellStyle name="Porcentagem 13 4" xfId="18751"/>
    <cellStyle name="Porcentagem 13 5" xfId="18752"/>
    <cellStyle name="Porcentagem 13 6" xfId="18753"/>
    <cellStyle name="Porcentagem 13 7" xfId="18754"/>
    <cellStyle name="Porcentagem 13 8" xfId="18755"/>
    <cellStyle name="Porcentagem 14" xfId="18756"/>
    <cellStyle name="Porcentagem 14 2" xfId="18757"/>
    <cellStyle name="Porcentagem 14 3" xfId="18758"/>
    <cellStyle name="Porcentagem 14 4" xfId="18759"/>
    <cellStyle name="Porcentagem 14 5" xfId="18760"/>
    <cellStyle name="Porcentagem 15" xfId="18761"/>
    <cellStyle name="Porcentagem 15 2" xfId="18762"/>
    <cellStyle name="Porcentagem 15 3" xfId="18763"/>
    <cellStyle name="Porcentagem 15 4" xfId="18764"/>
    <cellStyle name="Porcentagem 15 5" xfId="18765"/>
    <cellStyle name="Porcentagem 16" xfId="18766"/>
    <cellStyle name="Porcentagem 17" xfId="18767"/>
    <cellStyle name="Porcentagem 18" xfId="18768"/>
    <cellStyle name="Porcentagem 2" xfId="504"/>
    <cellStyle name="Porcentagem 2 10" xfId="18769"/>
    <cellStyle name="Porcentagem 2 11" xfId="18770"/>
    <cellStyle name="Porcentagem 2 12" xfId="18771"/>
    <cellStyle name="Porcentagem 2 13" xfId="18772"/>
    <cellStyle name="Porcentagem 2 2" xfId="505"/>
    <cellStyle name="Porcentagem 2 2 2" xfId="506"/>
    <cellStyle name="Porcentagem 2 2 3 2 2" xfId="4"/>
    <cellStyle name="Porcentagem 2 3" xfId="8868"/>
    <cellStyle name="Porcentagem 2 4" xfId="18773"/>
    <cellStyle name="Porcentagem 2 5" xfId="18774"/>
    <cellStyle name="Porcentagem 2 6" xfId="18775"/>
    <cellStyle name="Porcentagem 2 7" xfId="18776"/>
    <cellStyle name="Porcentagem 2 8" xfId="18777"/>
    <cellStyle name="Porcentagem 2 9" xfId="18778"/>
    <cellStyle name="Porcentagem 3" xfId="507"/>
    <cellStyle name="Porcentagem 3 2" xfId="508"/>
    <cellStyle name="Porcentagem 35" xfId="18779"/>
    <cellStyle name="Porcentagem 35 2" xfId="18780"/>
    <cellStyle name="Porcentagem 35 3" xfId="18781"/>
    <cellStyle name="Porcentagem 38 2" xfId="18782"/>
    <cellStyle name="Porcentagem 4" xfId="509"/>
    <cellStyle name="Porcentagem 4 2" xfId="18783"/>
    <cellStyle name="Porcentagem 4 3" xfId="18784"/>
    <cellStyle name="Porcentagem 5" xfId="14129"/>
    <cellStyle name="Porcentagem 6" xfId="14130"/>
    <cellStyle name="Porcentagem 6 10" xfId="18785"/>
    <cellStyle name="Porcentagem 6 11" xfId="18786"/>
    <cellStyle name="Porcentagem 6 2" xfId="18787"/>
    <cellStyle name="Porcentagem 6 2 2" xfId="18788"/>
    <cellStyle name="Porcentagem 6 2 3" xfId="18789"/>
    <cellStyle name="Porcentagem 6 2 4" xfId="18790"/>
    <cellStyle name="Porcentagem 6 2 5" xfId="18791"/>
    <cellStyle name="Porcentagem 6 2 6" xfId="18792"/>
    <cellStyle name="Porcentagem 6 2 7" xfId="18793"/>
    <cellStyle name="Porcentagem 6 3" xfId="18794"/>
    <cellStyle name="Porcentagem 6 3 2" xfId="18795"/>
    <cellStyle name="Porcentagem 6 4" xfId="18796"/>
    <cellStyle name="Porcentagem 6 4 2" xfId="18797"/>
    <cellStyle name="Porcentagem 6 4 2 2" xfId="18798"/>
    <cellStyle name="Porcentagem 6 4 2 3" xfId="18799"/>
    <cellStyle name="Porcentagem 6 4 2 4" xfId="18800"/>
    <cellStyle name="Porcentagem 6 4 2 5" xfId="18801"/>
    <cellStyle name="Porcentagem 6 4 3" xfId="18802"/>
    <cellStyle name="Porcentagem 6 4 4" xfId="18803"/>
    <cellStyle name="Porcentagem 6 4 5" xfId="18804"/>
    <cellStyle name="Porcentagem 6 5" xfId="18805"/>
    <cellStyle name="Porcentagem 6 6" xfId="18806"/>
    <cellStyle name="Porcentagem 6 7" xfId="18807"/>
    <cellStyle name="Porcentagem 6 8" xfId="18808"/>
    <cellStyle name="Porcentagem 6 9" xfId="18809"/>
    <cellStyle name="Porcentagem 7" xfId="18810"/>
    <cellStyle name="Porcentagem 8" xfId="510"/>
    <cellStyle name="Porcentagem 8 2" xfId="511"/>
    <cellStyle name="Porcentagem 8 2 2" xfId="18811"/>
    <cellStyle name="Porcentagem 8 2 3" xfId="18812"/>
    <cellStyle name="Porcentagem 8 2 4" xfId="18813"/>
    <cellStyle name="Porcentagem 8 2 5" xfId="18814"/>
    <cellStyle name="Porcentagem 8 3" xfId="18815"/>
    <cellStyle name="Porcentagem 8 4" xfId="18816"/>
    <cellStyle name="Porcentagem 8 5" xfId="18817"/>
    <cellStyle name="Porcentagem 9" xfId="18818"/>
    <cellStyle name="Porcentual [0]" xfId="18819"/>
    <cellStyle name="Porcentual 2" xfId="18820"/>
    <cellStyle name="Porcentual 2 2" xfId="18821"/>
    <cellStyle name="Porcentual_ADELBCO" xfId="18822"/>
    <cellStyle name="PrePop Currency (0)" xfId="18823"/>
    <cellStyle name="PrePop Currency (2)" xfId="18824"/>
    <cellStyle name="PrePop Units (0)" xfId="18825"/>
    <cellStyle name="PrePop Units (1)" xfId="18826"/>
    <cellStyle name="PrePop Units (2)" xfId="18827"/>
    <cellStyle name="Projecao formula num" xfId="18828"/>
    <cellStyle name="Projecao formula per" xfId="18829"/>
    <cellStyle name="Projecao Num" xfId="18830"/>
    <cellStyle name="Projecao Percent" xfId="18831"/>
    <cellStyle name="PROTECTED" xfId="18832"/>
    <cellStyle name="Punto0" xfId="18833"/>
    <cellStyle name="Quadro" xfId="18834"/>
    <cellStyle name="Quadro 2" xfId="18835"/>
    <cellStyle name="Quadro 2 2" xfId="18836"/>
    <cellStyle name="Quadro 2 2 2" xfId="18837"/>
    <cellStyle name="Quadro 2 3" xfId="18838"/>
    <cellStyle name="Quadro 2 3 2" xfId="18839"/>
    <cellStyle name="Quadro 2 4" xfId="18840"/>
    <cellStyle name="Quadro 2 4 2" xfId="18841"/>
    <cellStyle name="Quadro 2 5" xfId="18842"/>
    <cellStyle name="Quadro 2 5 2" xfId="18843"/>
    <cellStyle name="Quadro 2 6" xfId="18844"/>
    <cellStyle name="Quadro 3" xfId="18845"/>
    <cellStyle name="Quadro 3 2" xfId="18846"/>
    <cellStyle name="Quadro 4" xfId="18847"/>
    <cellStyle name="Quadro 5" xfId="18848"/>
    <cellStyle name="ReceitaBru" xfId="18849"/>
    <cellStyle name="Red" xfId="18850"/>
    <cellStyle name="Red font" xfId="18851"/>
    <cellStyle name="Red Text" xfId="18852"/>
    <cellStyle name="RevList" xfId="18853"/>
    <cellStyle name="Ricardo" xfId="18854"/>
    <cellStyle name="Ricardo 2" xfId="18855"/>
    <cellStyle name="Ricardo 2 2" xfId="18856"/>
    <cellStyle name="Ricardo 3" xfId="18857"/>
    <cellStyle name="Ricardo 3 2" xfId="18858"/>
    <cellStyle name="Ricardo 4" xfId="18859"/>
    <cellStyle name="Ricardo 4 2" xfId="18860"/>
    <cellStyle name="Ricardo 5" xfId="18861"/>
    <cellStyle name="RM" xfId="18862"/>
    <cellStyle name="rodape" xfId="18863"/>
    <cellStyle name="Saída 10" xfId="18864"/>
    <cellStyle name="Saída 2" xfId="512"/>
    <cellStyle name="Saída 2 10" xfId="8869"/>
    <cellStyle name="Saída 2 10 2" xfId="8870"/>
    <cellStyle name="Saída 2 10 3" xfId="18865"/>
    <cellStyle name="Saída 2 11" xfId="8871"/>
    <cellStyle name="Saída 2 11 2" xfId="8872"/>
    <cellStyle name="Saída 2 11 3" xfId="18866"/>
    <cellStyle name="Saída 2 12" xfId="8873"/>
    <cellStyle name="Saída 2 12 2" xfId="8874"/>
    <cellStyle name="Saída 2 13" xfId="8875"/>
    <cellStyle name="Saída 2 13 2" xfId="8876"/>
    <cellStyle name="Saída 2 14" xfId="8877"/>
    <cellStyle name="Saída 2 14 2" xfId="8878"/>
    <cellStyle name="Saída 2 15" xfId="8879"/>
    <cellStyle name="Saída 2 15 2" xfId="8880"/>
    <cellStyle name="Saída 2 16" xfId="8881"/>
    <cellStyle name="Saída 2 16 2" xfId="8882"/>
    <cellStyle name="Saída 2 17" xfId="8883"/>
    <cellStyle name="Saída 2 17 2" xfId="8884"/>
    <cellStyle name="Saída 2 18" xfId="8885"/>
    <cellStyle name="Saída 2 18 2" xfId="8886"/>
    <cellStyle name="Saída 2 19" xfId="8887"/>
    <cellStyle name="Saída 2 19 2" xfId="8888"/>
    <cellStyle name="Saída 2 2" xfId="513"/>
    <cellStyle name="Saída 2 2 10" xfId="8889"/>
    <cellStyle name="Saída 2 2 10 2" xfId="8890"/>
    <cellStyle name="Saída 2 2 11" xfId="8891"/>
    <cellStyle name="Saída 2 2 11 2" xfId="8892"/>
    <cellStyle name="Saída 2 2 12" xfId="8893"/>
    <cellStyle name="Saída 2 2 12 2" xfId="8894"/>
    <cellStyle name="Saída 2 2 13" xfId="8895"/>
    <cellStyle name="Saída 2 2 13 2" xfId="8896"/>
    <cellStyle name="Saída 2 2 14" xfId="8897"/>
    <cellStyle name="Saída 2 2 14 2" xfId="8898"/>
    <cellStyle name="Saída 2 2 15" xfId="8899"/>
    <cellStyle name="Saída 2 2 15 2" xfId="8900"/>
    <cellStyle name="Saída 2 2 16" xfId="8901"/>
    <cellStyle name="Saída 2 2 16 2" xfId="8902"/>
    <cellStyle name="Saída 2 2 17" xfId="8903"/>
    <cellStyle name="Saída 2 2 17 2" xfId="8904"/>
    <cellStyle name="Saída 2 2 18" xfId="8905"/>
    <cellStyle name="Saída 2 2 18 2" xfId="8906"/>
    <cellStyle name="Saída 2 2 19" xfId="8907"/>
    <cellStyle name="Saída 2 2 19 2" xfId="8908"/>
    <cellStyle name="Saída 2 2 2" xfId="514"/>
    <cellStyle name="Saída 2 2 2 10" xfId="8909"/>
    <cellStyle name="Saída 2 2 2 10 2" xfId="8910"/>
    <cellStyle name="Saída 2 2 2 11" xfId="8911"/>
    <cellStyle name="Saída 2 2 2 11 2" xfId="8912"/>
    <cellStyle name="Saída 2 2 2 12" xfId="8913"/>
    <cellStyle name="Saída 2 2 2 12 2" xfId="8914"/>
    <cellStyle name="Saída 2 2 2 13" xfId="8915"/>
    <cellStyle name="Saída 2 2 2 13 2" xfId="8916"/>
    <cellStyle name="Saída 2 2 2 14" xfId="8917"/>
    <cellStyle name="Saída 2 2 2 14 2" xfId="8918"/>
    <cellStyle name="Saída 2 2 2 15" xfId="8919"/>
    <cellStyle name="Saída 2 2 2 15 2" xfId="8920"/>
    <cellStyle name="Saída 2 2 2 16" xfId="8921"/>
    <cellStyle name="Saída 2 2 2 2" xfId="8922"/>
    <cellStyle name="Saída 2 2 2 2 10" xfId="8923"/>
    <cellStyle name="Saída 2 2 2 2 10 2" xfId="8924"/>
    <cellStyle name="Saída 2 2 2 2 11" xfId="8925"/>
    <cellStyle name="Saída 2 2 2 2 11 2" xfId="8926"/>
    <cellStyle name="Saída 2 2 2 2 12" xfId="8927"/>
    <cellStyle name="Saída 2 2 2 2 12 2" xfId="8928"/>
    <cellStyle name="Saída 2 2 2 2 13" xfId="8929"/>
    <cellStyle name="Saída 2 2 2 2 13 2" xfId="8930"/>
    <cellStyle name="Saída 2 2 2 2 14" xfId="8931"/>
    <cellStyle name="Saída 2 2 2 2 2" xfId="8932"/>
    <cellStyle name="Saída 2 2 2 2 2 2" xfId="8933"/>
    <cellStyle name="Saída 2 2 2 2 3" xfId="8934"/>
    <cellStyle name="Saída 2 2 2 2 3 2" xfId="8935"/>
    <cellStyle name="Saída 2 2 2 2 4" xfId="8936"/>
    <cellStyle name="Saída 2 2 2 2 4 2" xfId="8937"/>
    <cellStyle name="Saída 2 2 2 2 5" xfId="8938"/>
    <cellStyle name="Saída 2 2 2 2 5 2" xfId="8939"/>
    <cellStyle name="Saída 2 2 2 2 6" xfId="8940"/>
    <cellStyle name="Saída 2 2 2 2 6 2" xfId="8941"/>
    <cellStyle name="Saída 2 2 2 2 7" xfId="8942"/>
    <cellStyle name="Saída 2 2 2 2 7 2" xfId="8943"/>
    <cellStyle name="Saída 2 2 2 2 8" xfId="8944"/>
    <cellStyle name="Saída 2 2 2 2 8 2" xfId="8945"/>
    <cellStyle name="Saída 2 2 2 2 9" xfId="8946"/>
    <cellStyle name="Saída 2 2 2 2 9 2" xfId="8947"/>
    <cellStyle name="Saída 2 2 2 3" xfId="8948"/>
    <cellStyle name="Saída 2 2 2 3 10" xfId="8949"/>
    <cellStyle name="Saída 2 2 2 3 10 2" xfId="8950"/>
    <cellStyle name="Saída 2 2 2 3 11" xfId="8951"/>
    <cellStyle name="Saída 2 2 2 3 11 2" xfId="8952"/>
    <cellStyle name="Saída 2 2 2 3 12" xfId="8953"/>
    <cellStyle name="Saída 2 2 2 3 12 2" xfId="8954"/>
    <cellStyle name="Saída 2 2 2 3 13" xfId="8955"/>
    <cellStyle name="Saída 2 2 2 3 13 2" xfId="8956"/>
    <cellStyle name="Saída 2 2 2 3 14" xfId="8957"/>
    <cellStyle name="Saída 2 2 2 3 2" xfId="8958"/>
    <cellStyle name="Saída 2 2 2 3 2 2" xfId="8959"/>
    <cellStyle name="Saída 2 2 2 3 3" xfId="8960"/>
    <cellStyle name="Saída 2 2 2 3 3 2" xfId="8961"/>
    <cellStyle name="Saída 2 2 2 3 4" xfId="8962"/>
    <cellStyle name="Saída 2 2 2 3 4 2" xfId="8963"/>
    <cellStyle name="Saída 2 2 2 3 5" xfId="8964"/>
    <cellStyle name="Saída 2 2 2 3 5 2" xfId="8965"/>
    <cellStyle name="Saída 2 2 2 3 6" xfId="8966"/>
    <cellStyle name="Saída 2 2 2 3 6 2" xfId="8967"/>
    <cellStyle name="Saída 2 2 2 3 7" xfId="8968"/>
    <cellStyle name="Saída 2 2 2 3 7 2" xfId="8969"/>
    <cellStyle name="Saída 2 2 2 3 8" xfId="8970"/>
    <cellStyle name="Saída 2 2 2 3 8 2" xfId="8971"/>
    <cellStyle name="Saída 2 2 2 3 9" xfId="8972"/>
    <cellStyle name="Saída 2 2 2 3 9 2" xfId="8973"/>
    <cellStyle name="Saída 2 2 2 4" xfId="8974"/>
    <cellStyle name="Saída 2 2 2 4 2" xfId="8975"/>
    <cellStyle name="Saída 2 2 2 5" xfId="8976"/>
    <cellStyle name="Saída 2 2 2 5 2" xfId="8977"/>
    <cellStyle name="Saída 2 2 2 6" xfId="8978"/>
    <cellStyle name="Saída 2 2 2 6 2" xfId="8979"/>
    <cellStyle name="Saída 2 2 2 7" xfId="8980"/>
    <cellStyle name="Saída 2 2 2 7 2" xfId="8981"/>
    <cellStyle name="Saída 2 2 2 8" xfId="8982"/>
    <cellStyle name="Saída 2 2 2 8 2" xfId="8983"/>
    <cellStyle name="Saída 2 2 2 9" xfId="8984"/>
    <cellStyle name="Saída 2 2 2 9 2" xfId="8985"/>
    <cellStyle name="Saída 2 2 20" xfId="8986"/>
    <cellStyle name="Saída 2 2 3" xfId="515"/>
    <cellStyle name="Saída 2 2 3 10" xfId="8987"/>
    <cellStyle name="Saída 2 2 3 10 2" xfId="8988"/>
    <cellStyle name="Saída 2 2 3 11" xfId="8989"/>
    <cellStyle name="Saída 2 2 3 11 2" xfId="8990"/>
    <cellStyle name="Saída 2 2 3 12" xfId="8991"/>
    <cellStyle name="Saída 2 2 3 12 2" xfId="8992"/>
    <cellStyle name="Saída 2 2 3 13" xfId="8993"/>
    <cellStyle name="Saída 2 2 3 13 2" xfId="8994"/>
    <cellStyle name="Saída 2 2 3 14" xfId="8995"/>
    <cellStyle name="Saída 2 2 3 14 2" xfId="8996"/>
    <cellStyle name="Saída 2 2 3 15" xfId="8997"/>
    <cellStyle name="Saída 2 2 3 15 2" xfId="8998"/>
    <cellStyle name="Saída 2 2 3 16" xfId="8999"/>
    <cellStyle name="Saída 2 2 3 2" xfId="9000"/>
    <cellStyle name="Saída 2 2 3 2 10" xfId="9001"/>
    <cellStyle name="Saída 2 2 3 2 10 2" xfId="9002"/>
    <cellStyle name="Saída 2 2 3 2 11" xfId="9003"/>
    <cellStyle name="Saída 2 2 3 2 11 2" xfId="9004"/>
    <cellStyle name="Saída 2 2 3 2 12" xfId="9005"/>
    <cellStyle name="Saída 2 2 3 2 12 2" xfId="9006"/>
    <cellStyle name="Saída 2 2 3 2 13" xfId="9007"/>
    <cellStyle name="Saída 2 2 3 2 13 2" xfId="9008"/>
    <cellStyle name="Saída 2 2 3 2 14" xfId="9009"/>
    <cellStyle name="Saída 2 2 3 2 2" xfId="9010"/>
    <cellStyle name="Saída 2 2 3 2 2 2" xfId="9011"/>
    <cellStyle name="Saída 2 2 3 2 3" xfId="9012"/>
    <cellStyle name="Saída 2 2 3 2 3 2" xfId="9013"/>
    <cellStyle name="Saída 2 2 3 2 4" xfId="9014"/>
    <cellStyle name="Saída 2 2 3 2 4 2" xfId="9015"/>
    <cellStyle name="Saída 2 2 3 2 5" xfId="9016"/>
    <cellStyle name="Saída 2 2 3 2 5 2" xfId="9017"/>
    <cellStyle name="Saída 2 2 3 2 6" xfId="9018"/>
    <cellStyle name="Saída 2 2 3 2 6 2" xfId="9019"/>
    <cellStyle name="Saída 2 2 3 2 7" xfId="9020"/>
    <cellStyle name="Saída 2 2 3 2 7 2" xfId="9021"/>
    <cellStyle name="Saída 2 2 3 2 8" xfId="9022"/>
    <cellStyle name="Saída 2 2 3 2 8 2" xfId="9023"/>
    <cellStyle name="Saída 2 2 3 2 9" xfId="9024"/>
    <cellStyle name="Saída 2 2 3 2 9 2" xfId="9025"/>
    <cellStyle name="Saída 2 2 3 3" xfId="9026"/>
    <cellStyle name="Saída 2 2 3 3 10" xfId="9027"/>
    <cellStyle name="Saída 2 2 3 3 10 2" xfId="9028"/>
    <cellStyle name="Saída 2 2 3 3 11" xfId="9029"/>
    <cellStyle name="Saída 2 2 3 3 11 2" xfId="9030"/>
    <cellStyle name="Saída 2 2 3 3 12" xfId="9031"/>
    <cellStyle name="Saída 2 2 3 3 12 2" xfId="9032"/>
    <cellStyle name="Saída 2 2 3 3 13" xfId="9033"/>
    <cellStyle name="Saída 2 2 3 3 13 2" xfId="9034"/>
    <cellStyle name="Saída 2 2 3 3 14" xfId="9035"/>
    <cellStyle name="Saída 2 2 3 3 2" xfId="9036"/>
    <cellStyle name="Saída 2 2 3 3 2 2" xfId="9037"/>
    <cellStyle name="Saída 2 2 3 3 3" xfId="9038"/>
    <cellStyle name="Saída 2 2 3 3 3 2" xfId="9039"/>
    <cellStyle name="Saída 2 2 3 3 4" xfId="9040"/>
    <cellStyle name="Saída 2 2 3 3 4 2" xfId="9041"/>
    <cellStyle name="Saída 2 2 3 3 5" xfId="9042"/>
    <cellStyle name="Saída 2 2 3 3 5 2" xfId="9043"/>
    <cellStyle name="Saída 2 2 3 3 6" xfId="9044"/>
    <cellStyle name="Saída 2 2 3 3 6 2" xfId="9045"/>
    <cellStyle name="Saída 2 2 3 3 7" xfId="9046"/>
    <cellStyle name="Saída 2 2 3 3 7 2" xfId="9047"/>
    <cellStyle name="Saída 2 2 3 3 8" xfId="9048"/>
    <cellStyle name="Saída 2 2 3 3 8 2" xfId="9049"/>
    <cellStyle name="Saída 2 2 3 3 9" xfId="9050"/>
    <cellStyle name="Saída 2 2 3 3 9 2" xfId="9051"/>
    <cellStyle name="Saída 2 2 3 4" xfId="9052"/>
    <cellStyle name="Saída 2 2 3 4 2" xfId="9053"/>
    <cellStyle name="Saída 2 2 3 5" xfId="9054"/>
    <cellStyle name="Saída 2 2 3 5 2" xfId="9055"/>
    <cellStyle name="Saída 2 2 3 6" xfId="9056"/>
    <cellStyle name="Saída 2 2 3 6 2" xfId="9057"/>
    <cellStyle name="Saída 2 2 3 7" xfId="9058"/>
    <cellStyle name="Saída 2 2 3 7 2" xfId="9059"/>
    <cellStyle name="Saída 2 2 3 8" xfId="9060"/>
    <cellStyle name="Saída 2 2 3 8 2" xfId="9061"/>
    <cellStyle name="Saída 2 2 3 9" xfId="9062"/>
    <cellStyle name="Saída 2 2 3 9 2" xfId="9063"/>
    <cellStyle name="Saída 2 2 4" xfId="516"/>
    <cellStyle name="Saída 2 2 4 10" xfId="9064"/>
    <cellStyle name="Saída 2 2 4 10 2" xfId="9065"/>
    <cellStyle name="Saída 2 2 4 11" xfId="9066"/>
    <cellStyle name="Saída 2 2 4 11 2" xfId="9067"/>
    <cellStyle name="Saída 2 2 4 12" xfId="9068"/>
    <cellStyle name="Saída 2 2 4 12 2" xfId="9069"/>
    <cellStyle name="Saída 2 2 4 13" xfId="9070"/>
    <cellStyle name="Saída 2 2 4 13 2" xfId="9071"/>
    <cellStyle name="Saída 2 2 4 14" xfId="9072"/>
    <cellStyle name="Saída 2 2 4 14 2" xfId="9073"/>
    <cellStyle name="Saída 2 2 4 15" xfId="9074"/>
    <cellStyle name="Saída 2 2 4 15 2" xfId="9075"/>
    <cellStyle name="Saída 2 2 4 16" xfId="9076"/>
    <cellStyle name="Saída 2 2 4 2" xfId="9077"/>
    <cellStyle name="Saída 2 2 4 2 10" xfId="9078"/>
    <cellStyle name="Saída 2 2 4 2 10 2" xfId="9079"/>
    <cellStyle name="Saída 2 2 4 2 11" xfId="9080"/>
    <cellStyle name="Saída 2 2 4 2 11 2" xfId="9081"/>
    <cellStyle name="Saída 2 2 4 2 12" xfId="9082"/>
    <cellStyle name="Saída 2 2 4 2 12 2" xfId="9083"/>
    <cellStyle name="Saída 2 2 4 2 13" xfId="9084"/>
    <cellStyle name="Saída 2 2 4 2 13 2" xfId="9085"/>
    <cellStyle name="Saída 2 2 4 2 14" xfId="9086"/>
    <cellStyle name="Saída 2 2 4 2 2" xfId="9087"/>
    <cellStyle name="Saída 2 2 4 2 2 2" xfId="9088"/>
    <cellStyle name="Saída 2 2 4 2 3" xfId="9089"/>
    <cellStyle name="Saída 2 2 4 2 3 2" xfId="9090"/>
    <cellStyle name="Saída 2 2 4 2 4" xfId="9091"/>
    <cellStyle name="Saída 2 2 4 2 4 2" xfId="9092"/>
    <cellStyle name="Saída 2 2 4 2 5" xfId="9093"/>
    <cellStyle name="Saída 2 2 4 2 5 2" xfId="9094"/>
    <cellStyle name="Saída 2 2 4 2 6" xfId="9095"/>
    <cellStyle name="Saída 2 2 4 2 6 2" xfId="9096"/>
    <cellStyle name="Saída 2 2 4 2 7" xfId="9097"/>
    <cellStyle name="Saída 2 2 4 2 7 2" xfId="9098"/>
    <cellStyle name="Saída 2 2 4 2 8" xfId="9099"/>
    <cellStyle name="Saída 2 2 4 2 8 2" xfId="9100"/>
    <cellStyle name="Saída 2 2 4 2 9" xfId="9101"/>
    <cellStyle name="Saída 2 2 4 2 9 2" xfId="9102"/>
    <cellStyle name="Saída 2 2 4 3" xfId="9103"/>
    <cellStyle name="Saída 2 2 4 3 10" xfId="9104"/>
    <cellStyle name="Saída 2 2 4 3 10 2" xfId="9105"/>
    <cellStyle name="Saída 2 2 4 3 11" xfId="9106"/>
    <cellStyle name="Saída 2 2 4 3 11 2" xfId="9107"/>
    <cellStyle name="Saída 2 2 4 3 12" xfId="9108"/>
    <cellStyle name="Saída 2 2 4 3 12 2" xfId="9109"/>
    <cellStyle name="Saída 2 2 4 3 13" xfId="9110"/>
    <cellStyle name="Saída 2 2 4 3 13 2" xfId="9111"/>
    <cellStyle name="Saída 2 2 4 3 14" xfId="9112"/>
    <cellStyle name="Saída 2 2 4 3 2" xfId="9113"/>
    <cellStyle name="Saída 2 2 4 3 2 2" xfId="9114"/>
    <cellStyle name="Saída 2 2 4 3 3" xfId="9115"/>
    <cellStyle name="Saída 2 2 4 3 3 2" xfId="9116"/>
    <cellStyle name="Saída 2 2 4 3 4" xfId="9117"/>
    <cellStyle name="Saída 2 2 4 3 4 2" xfId="9118"/>
    <cellStyle name="Saída 2 2 4 3 5" xfId="9119"/>
    <cellStyle name="Saída 2 2 4 3 5 2" xfId="9120"/>
    <cellStyle name="Saída 2 2 4 3 6" xfId="9121"/>
    <cellStyle name="Saída 2 2 4 3 6 2" xfId="9122"/>
    <cellStyle name="Saída 2 2 4 3 7" xfId="9123"/>
    <cellStyle name="Saída 2 2 4 3 7 2" xfId="9124"/>
    <cellStyle name="Saída 2 2 4 3 8" xfId="9125"/>
    <cellStyle name="Saída 2 2 4 3 8 2" xfId="9126"/>
    <cellStyle name="Saída 2 2 4 3 9" xfId="9127"/>
    <cellStyle name="Saída 2 2 4 3 9 2" xfId="9128"/>
    <cellStyle name="Saída 2 2 4 4" xfId="9129"/>
    <cellStyle name="Saída 2 2 4 4 2" xfId="9130"/>
    <cellStyle name="Saída 2 2 4 5" xfId="9131"/>
    <cellStyle name="Saída 2 2 4 5 2" xfId="9132"/>
    <cellStyle name="Saída 2 2 4 6" xfId="9133"/>
    <cellStyle name="Saída 2 2 4 6 2" xfId="9134"/>
    <cellStyle name="Saída 2 2 4 7" xfId="9135"/>
    <cellStyle name="Saída 2 2 4 7 2" xfId="9136"/>
    <cellStyle name="Saída 2 2 4 8" xfId="9137"/>
    <cellStyle name="Saída 2 2 4 8 2" xfId="9138"/>
    <cellStyle name="Saída 2 2 4 9" xfId="9139"/>
    <cellStyle name="Saída 2 2 4 9 2" xfId="9140"/>
    <cellStyle name="Saída 2 2 5" xfId="517"/>
    <cellStyle name="Saída 2 2 5 10" xfId="9141"/>
    <cellStyle name="Saída 2 2 5 10 2" xfId="9142"/>
    <cellStyle name="Saída 2 2 5 11" xfId="9143"/>
    <cellStyle name="Saída 2 2 5 11 2" xfId="9144"/>
    <cellStyle name="Saída 2 2 5 12" xfId="9145"/>
    <cellStyle name="Saída 2 2 5 12 2" xfId="9146"/>
    <cellStyle name="Saída 2 2 5 13" xfId="9147"/>
    <cellStyle name="Saída 2 2 5 13 2" xfId="9148"/>
    <cellStyle name="Saída 2 2 5 14" xfId="9149"/>
    <cellStyle name="Saída 2 2 5 14 2" xfId="9150"/>
    <cellStyle name="Saída 2 2 5 15" xfId="9151"/>
    <cellStyle name="Saída 2 2 5 15 2" xfId="9152"/>
    <cellStyle name="Saída 2 2 5 16" xfId="9153"/>
    <cellStyle name="Saída 2 2 5 2" xfId="9154"/>
    <cellStyle name="Saída 2 2 5 2 10" xfId="9155"/>
    <cellStyle name="Saída 2 2 5 2 10 2" xfId="9156"/>
    <cellStyle name="Saída 2 2 5 2 11" xfId="9157"/>
    <cellStyle name="Saída 2 2 5 2 11 2" xfId="9158"/>
    <cellStyle name="Saída 2 2 5 2 12" xfId="9159"/>
    <cellStyle name="Saída 2 2 5 2 12 2" xfId="9160"/>
    <cellStyle name="Saída 2 2 5 2 13" xfId="9161"/>
    <cellStyle name="Saída 2 2 5 2 13 2" xfId="9162"/>
    <cellStyle name="Saída 2 2 5 2 14" xfId="9163"/>
    <cellStyle name="Saída 2 2 5 2 2" xfId="9164"/>
    <cellStyle name="Saída 2 2 5 2 2 2" xfId="9165"/>
    <cellStyle name="Saída 2 2 5 2 3" xfId="9166"/>
    <cellStyle name="Saída 2 2 5 2 3 2" xfId="9167"/>
    <cellStyle name="Saída 2 2 5 2 4" xfId="9168"/>
    <cellStyle name="Saída 2 2 5 2 4 2" xfId="9169"/>
    <cellStyle name="Saída 2 2 5 2 5" xfId="9170"/>
    <cellStyle name="Saída 2 2 5 2 5 2" xfId="9171"/>
    <cellStyle name="Saída 2 2 5 2 6" xfId="9172"/>
    <cellStyle name="Saída 2 2 5 2 6 2" xfId="9173"/>
    <cellStyle name="Saída 2 2 5 2 7" xfId="9174"/>
    <cellStyle name="Saída 2 2 5 2 7 2" xfId="9175"/>
    <cellStyle name="Saída 2 2 5 2 8" xfId="9176"/>
    <cellStyle name="Saída 2 2 5 2 8 2" xfId="9177"/>
    <cellStyle name="Saída 2 2 5 2 9" xfId="9178"/>
    <cellStyle name="Saída 2 2 5 2 9 2" xfId="9179"/>
    <cellStyle name="Saída 2 2 5 3" xfId="9180"/>
    <cellStyle name="Saída 2 2 5 3 10" xfId="9181"/>
    <cellStyle name="Saída 2 2 5 3 10 2" xfId="9182"/>
    <cellStyle name="Saída 2 2 5 3 11" xfId="9183"/>
    <cellStyle name="Saída 2 2 5 3 11 2" xfId="9184"/>
    <cellStyle name="Saída 2 2 5 3 12" xfId="9185"/>
    <cellStyle name="Saída 2 2 5 3 12 2" xfId="9186"/>
    <cellStyle name="Saída 2 2 5 3 13" xfId="9187"/>
    <cellStyle name="Saída 2 2 5 3 13 2" xfId="9188"/>
    <cellStyle name="Saída 2 2 5 3 14" xfId="9189"/>
    <cellStyle name="Saída 2 2 5 3 2" xfId="9190"/>
    <cellStyle name="Saída 2 2 5 3 2 2" xfId="9191"/>
    <cellStyle name="Saída 2 2 5 3 3" xfId="9192"/>
    <cellStyle name="Saída 2 2 5 3 3 2" xfId="9193"/>
    <cellStyle name="Saída 2 2 5 3 4" xfId="9194"/>
    <cellStyle name="Saída 2 2 5 3 4 2" xfId="9195"/>
    <cellStyle name="Saída 2 2 5 3 5" xfId="9196"/>
    <cellStyle name="Saída 2 2 5 3 5 2" xfId="9197"/>
    <cellStyle name="Saída 2 2 5 3 6" xfId="9198"/>
    <cellStyle name="Saída 2 2 5 3 6 2" xfId="9199"/>
    <cellStyle name="Saída 2 2 5 3 7" xfId="9200"/>
    <cellStyle name="Saída 2 2 5 3 7 2" xfId="9201"/>
    <cellStyle name="Saída 2 2 5 3 8" xfId="9202"/>
    <cellStyle name="Saída 2 2 5 3 8 2" xfId="9203"/>
    <cellStyle name="Saída 2 2 5 3 9" xfId="9204"/>
    <cellStyle name="Saída 2 2 5 3 9 2" xfId="9205"/>
    <cellStyle name="Saída 2 2 5 4" xfId="9206"/>
    <cellStyle name="Saída 2 2 5 4 2" xfId="9207"/>
    <cellStyle name="Saída 2 2 5 5" xfId="9208"/>
    <cellStyle name="Saída 2 2 5 5 2" xfId="9209"/>
    <cellStyle name="Saída 2 2 5 6" xfId="9210"/>
    <cellStyle name="Saída 2 2 5 6 2" xfId="9211"/>
    <cellStyle name="Saída 2 2 5 7" xfId="9212"/>
    <cellStyle name="Saída 2 2 5 7 2" xfId="9213"/>
    <cellStyle name="Saída 2 2 5 8" xfId="9214"/>
    <cellStyle name="Saída 2 2 5 8 2" xfId="9215"/>
    <cellStyle name="Saída 2 2 5 9" xfId="9216"/>
    <cellStyle name="Saída 2 2 5 9 2" xfId="9217"/>
    <cellStyle name="Saída 2 2 6" xfId="9218"/>
    <cellStyle name="Saída 2 2 6 10" xfId="9219"/>
    <cellStyle name="Saída 2 2 6 10 2" xfId="9220"/>
    <cellStyle name="Saída 2 2 6 11" xfId="9221"/>
    <cellStyle name="Saída 2 2 6 11 2" xfId="9222"/>
    <cellStyle name="Saída 2 2 6 12" xfId="9223"/>
    <cellStyle name="Saída 2 2 6 12 2" xfId="9224"/>
    <cellStyle name="Saída 2 2 6 13" xfId="9225"/>
    <cellStyle name="Saída 2 2 6 13 2" xfId="9226"/>
    <cellStyle name="Saída 2 2 6 14" xfId="9227"/>
    <cellStyle name="Saída 2 2 6 2" xfId="9228"/>
    <cellStyle name="Saída 2 2 6 2 2" xfId="9229"/>
    <cellStyle name="Saída 2 2 6 3" xfId="9230"/>
    <cellStyle name="Saída 2 2 6 3 2" xfId="9231"/>
    <cellStyle name="Saída 2 2 6 4" xfId="9232"/>
    <cellStyle name="Saída 2 2 6 4 2" xfId="9233"/>
    <cellStyle name="Saída 2 2 6 5" xfId="9234"/>
    <cellStyle name="Saída 2 2 6 5 2" xfId="9235"/>
    <cellStyle name="Saída 2 2 6 6" xfId="9236"/>
    <cellStyle name="Saída 2 2 6 6 2" xfId="9237"/>
    <cellStyle name="Saída 2 2 6 7" xfId="9238"/>
    <cellStyle name="Saída 2 2 6 7 2" xfId="9239"/>
    <cellStyle name="Saída 2 2 6 8" xfId="9240"/>
    <cellStyle name="Saída 2 2 6 8 2" xfId="9241"/>
    <cellStyle name="Saída 2 2 6 9" xfId="9242"/>
    <cellStyle name="Saída 2 2 6 9 2" xfId="9243"/>
    <cellStyle name="Saída 2 2 7" xfId="9244"/>
    <cellStyle name="Saída 2 2 7 10" xfId="9245"/>
    <cellStyle name="Saída 2 2 7 10 2" xfId="9246"/>
    <cellStyle name="Saída 2 2 7 11" xfId="9247"/>
    <cellStyle name="Saída 2 2 7 11 2" xfId="9248"/>
    <cellStyle name="Saída 2 2 7 12" xfId="9249"/>
    <cellStyle name="Saída 2 2 7 12 2" xfId="9250"/>
    <cellStyle name="Saída 2 2 7 13" xfId="9251"/>
    <cellStyle name="Saída 2 2 7 13 2" xfId="9252"/>
    <cellStyle name="Saída 2 2 7 14" xfId="9253"/>
    <cellStyle name="Saída 2 2 7 2" xfId="9254"/>
    <cellStyle name="Saída 2 2 7 2 2" xfId="9255"/>
    <cellStyle name="Saída 2 2 7 3" xfId="9256"/>
    <cellStyle name="Saída 2 2 7 3 2" xfId="9257"/>
    <cellStyle name="Saída 2 2 7 4" xfId="9258"/>
    <cellStyle name="Saída 2 2 7 4 2" xfId="9259"/>
    <cellStyle name="Saída 2 2 7 5" xfId="9260"/>
    <cellStyle name="Saída 2 2 7 5 2" xfId="9261"/>
    <cellStyle name="Saída 2 2 7 6" xfId="9262"/>
    <cellStyle name="Saída 2 2 7 6 2" xfId="9263"/>
    <cellStyle name="Saída 2 2 7 7" xfId="9264"/>
    <cellStyle name="Saída 2 2 7 7 2" xfId="9265"/>
    <cellStyle name="Saída 2 2 7 8" xfId="9266"/>
    <cellStyle name="Saída 2 2 7 8 2" xfId="9267"/>
    <cellStyle name="Saída 2 2 7 9" xfId="9268"/>
    <cellStyle name="Saída 2 2 7 9 2" xfId="9269"/>
    <cellStyle name="Saída 2 2 8" xfId="9270"/>
    <cellStyle name="Saída 2 2 8 2" xfId="9271"/>
    <cellStyle name="Saída 2 2 9" xfId="9272"/>
    <cellStyle name="Saída 2 2 9 2" xfId="9273"/>
    <cellStyle name="Saída 2 20" xfId="9274"/>
    <cellStyle name="Saída 2 20 2" xfId="9275"/>
    <cellStyle name="Saída 2 21" xfId="9276"/>
    <cellStyle name="Saída 2 21 2" xfId="9277"/>
    <cellStyle name="Saída 2 22" xfId="9278"/>
    <cellStyle name="Saída 2 3" xfId="518"/>
    <cellStyle name="Saída 2 3 10" xfId="9279"/>
    <cellStyle name="Saída 2 3 10 2" xfId="9280"/>
    <cellStyle name="Saída 2 3 11" xfId="9281"/>
    <cellStyle name="Saída 2 3 11 2" xfId="9282"/>
    <cellStyle name="Saída 2 3 12" xfId="9283"/>
    <cellStyle name="Saída 2 3 12 2" xfId="9284"/>
    <cellStyle name="Saída 2 3 13" xfId="9285"/>
    <cellStyle name="Saída 2 3 13 2" xfId="9286"/>
    <cellStyle name="Saída 2 3 14" xfId="9287"/>
    <cellStyle name="Saída 2 3 14 2" xfId="9288"/>
    <cellStyle name="Saída 2 3 15" xfId="9289"/>
    <cellStyle name="Saída 2 3 15 2" xfId="9290"/>
    <cellStyle name="Saída 2 3 16" xfId="9291"/>
    <cellStyle name="Saída 2 3 16 2" xfId="9292"/>
    <cellStyle name="Saída 2 3 17" xfId="9293"/>
    <cellStyle name="Saída 2 3 17 2" xfId="9294"/>
    <cellStyle name="Saída 2 3 18" xfId="9295"/>
    <cellStyle name="Saída 2 3 18 2" xfId="9296"/>
    <cellStyle name="Saída 2 3 19" xfId="9297"/>
    <cellStyle name="Saída 2 3 19 2" xfId="9298"/>
    <cellStyle name="Saída 2 3 2" xfId="519"/>
    <cellStyle name="Saída 2 3 2 10" xfId="9299"/>
    <cellStyle name="Saída 2 3 2 10 2" xfId="9300"/>
    <cellStyle name="Saída 2 3 2 11" xfId="9301"/>
    <cellStyle name="Saída 2 3 2 11 2" xfId="9302"/>
    <cellStyle name="Saída 2 3 2 12" xfId="9303"/>
    <cellStyle name="Saída 2 3 2 12 2" xfId="9304"/>
    <cellStyle name="Saída 2 3 2 13" xfId="9305"/>
    <cellStyle name="Saída 2 3 2 13 2" xfId="9306"/>
    <cellStyle name="Saída 2 3 2 14" xfId="9307"/>
    <cellStyle name="Saída 2 3 2 14 2" xfId="9308"/>
    <cellStyle name="Saída 2 3 2 15" xfId="9309"/>
    <cellStyle name="Saída 2 3 2 15 2" xfId="9310"/>
    <cellStyle name="Saída 2 3 2 16" xfId="9311"/>
    <cellStyle name="Saída 2 3 2 2" xfId="9312"/>
    <cellStyle name="Saída 2 3 2 2 10" xfId="9313"/>
    <cellStyle name="Saída 2 3 2 2 10 2" xfId="9314"/>
    <cellStyle name="Saída 2 3 2 2 11" xfId="9315"/>
    <cellStyle name="Saída 2 3 2 2 11 2" xfId="9316"/>
    <cellStyle name="Saída 2 3 2 2 12" xfId="9317"/>
    <cellStyle name="Saída 2 3 2 2 12 2" xfId="9318"/>
    <cellStyle name="Saída 2 3 2 2 13" xfId="9319"/>
    <cellStyle name="Saída 2 3 2 2 13 2" xfId="9320"/>
    <cellStyle name="Saída 2 3 2 2 14" xfId="9321"/>
    <cellStyle name="Saída 2 3 2 2 2" xfId="9322"/>
    <cellStyle name="Saída 2 3 2 2 2 2" xfId="9323"/>
    <cellStyle name="Saída 2 3 2 2 3" xfId="9324"/>
    <cellStyle name="Saída 2 3 2 2 3 2" xfId="9325"/>
    <cellStyle name="Saída 2 3 2 2 4" xfId="9326"/>
    <cellStyle name="Saída 2 3 2 2 4 2" xfId="9327"/>
    <cellStyle name="Saída 2 3 2 2 5" xfId="9328"/>
    <cellStyle name="Saída 2 3 2 2 5 2" xfId="9329"/>
    <cellStyle name="Saída 2 3 2 2 6" xfId="9330"/>
    <cellStyle name="Saída 2 3 2 2 6 2" xfId="9331"/>
    <cellStyle name="Saída 2 3 2 2 7" xfId="9332"/>
    <cellStyle name="Saída 2 3 2 2 7 2" xfId="9333"/>
    <cellStyle name="Saída 2 3 2 2 8" xfId="9334"/>
    <cellStyle name="Saída 2 3 2 2 8 2" xfId="9335"/>
    <cellStyle name="Saída 2 3 2 2 9" xfId="9336"/>
    <cellStyle name="Saída 2 3 2 2 9 2" xfId="9337"/>
    <cellStyle name="Saída 2 3 2 3" xfId="9338"/>
    <cellStyle name="Saída 2 3 2 3 10" xfId="9339"/>
    <cellStyle name="Saída 2 3 2 3 10 2" xfId="9340"/>
    <cellStyle name="Saída 2 3 2 3 11" xfId="9341"/>
    <cellStyle name="Saída 2 3 2 3 11 2" xfId="9342"/>
    <cellStyle name="Saída 2 3 2 3 12" xfId="9343"/>
    <cellStyle name="Saída 2 3 2 3 12 2" xfId="9344"/>
    <cellStyle name="Saída 2 3 2 3 13" xfId="9345"/>
    <cellStyle name="Saída 2 3 2 3 13 2" xfId="9346"/>
    <cellStyle name="Saída 2 3 2 3 14" xfId="9347"/>
    <cellStyle name="Saída 2 3 2 3 2" xfId="9348"/>
    <cellStyle name="Saída 2 3 2 3 2 2" xfId="9349"/>
    <cellStyle name="Saída 2 3 2 3 3" xfId="9350"/>
    <cellStyle name="Saída 2 3 2 3 3 2" xfId="9351"/>
    <cellStyle name="Saída 2 3 2 3 4" xfId="9352"/>
    <cellStyle name="Saída 2 3 2 3 4 2" xfId="9353"/>
    <cellStyle name="Saída 2 3 2 3 5" xfId="9354"/>
    <cellStyle name="Saída 2 3 2 3 5 2" xfId="9355"/>
    <cellStyle name="Saída 2 3 2 3 6" xfId="9356"/>
    <cellStyle name="Saída 2 3 2 3 6 2" xfId="9357"/>
    <cellStyle name="Saída 2 3 2 3 7" xfId="9358"/>
    <cellStyle name="Saída 2 3 2 3 7 2" xfId="9359"/>
    <cellStyle name="Saída 2 3 2 3 8" xfId="9360"/>
    <cellStyle name="Saída 2 3 2 3 8 2" xfId="9361"/>
    <cellStyle name="Saída 2 3 2 3 9" xfId="9362"/>
    <cellStyle name="Saída 2 3 2 3 9 2" xfId="9363"/>
    <cellStyle name="Saída 2 3 2 4" xfId="9364"/>
    <cellStyle name="Saída 2 3 2 4 2" xfId="9365"/>
    <cellStyle name="Saída 2 3 2 5" xfId="9366"/>
    <cellStyle name="Saída 2 3 2 5 2" xfId="9367"/>
    <cellStyle name="Saída 2 3 2 6" xfId="9368"/>
    <cellStyle name="Saída 2 3 2 6 2" xfId="9369"/>
    <cellStyle name="Saída 2 3 2 7" xfId="9370"/>
    <cellStyle name="Saída 2 3 2 7 2" xfId="9371"/>
    <cellStyle name="Saída 2 3 2 8" xfId="9372"/>
    <cellStyle name="Saída 2 3 2 8 2" xfId="9373"/>
    <cellStyle name="Saída 2 3 2 9" xfId="9374"/>
    <cellStyle name="Saída 2 3 2 9 2" xfId="9375"/>
    <cellStyle name="Saída 2 3 20" xfId="9376"/>
    <cellStyle name="Saída 2 3 3" xfId="520"/>
    <cellStyle name="Saída 2 3 3 10" xfId="9377"/>
    <cellStyle name="Saída 2 3 3 10 2" xfId="9378"/>
    <cellStyle name="Saída 2 3 3 11" xfId="9379"/>
    <cellStyle name="Saída 2 3 3 11 2" xfId="9380"/>
    <cellStyle name="Saída 2 3 3 12" xfId="9381"/>
    <cellStyle name="Saída 2 3 3 12 2" xfId="9382"/>
    <cellStyle name="Saída 2 3 3 13" xfId="9383"/>
    <cellStyle name="Saída 2 3 3 13 2" xfId="9384"/>
    <cellStyle name="Saída 2 3 3 14" xfId="9385"/>
    <cellStyle name="Saída 2 3 3 14 2" xfId="9386"/>
    <cellStyle name="Saída 2 3 3 15" xfId="9387"/>
    <cellStyle name="Saída 2 3 3 15 2" xfId="9388"/>
    <cellStyle name="Saída 2 3 3 16" xfId="9389"/>
    <cellStyle name="Saída 2 3 3 2" xfId="9390"/>
    <cellStyle name="Saída 2 3 3 2 10" xfId="9391"/>
    <cellStyle name="Saída 2 3 3 2 10 2" xfId="9392"/>
    <cellStyle name="Saída 2 3 3 2 11" xfId="9393"/>
    <cellStyle name="Saída 2 3 3 2 11 2" xfId="9394"/>
    <cellStyle name="Saída 2 3 3 2 12" xfId="9395"/>
    <cellStyle name="Saída 2 3 3 2 12 2" xfId="9396"/>
    <cellStyle name="Saída 2 3 3 2 13" xfId="9397"/>
    <cellStyle name="Saída 2 3 3 2 13 2" xfId="9398"/>
    <cellStyle name="Saída 2 3 3 2 14" xfId="9399"/>
    <cellStyle name="Saída 2 3 3 2 2" xfId="9400"/>
    <cellStyle name="Saída 2 3 3 2 2 2" xfId="9401"/>
    <cellStyle name="Saída 2 3 3 2 3" xfId="9402"/>
    <cellStyle name="Saída 2 3 3 2 3 2" xfId="9403"/>
    <cellStyle name="Saída 2 3 3 2 4" xfId="9404"/>
    <cellStyle name="Saída 2 3 3 2 4 2" xfId="9405"/>
    <cellStyle name="Saída 2 3 3 2 5" xfId="9406"/>
    <cellStyle name="Saída 2 3 3 2 5 2" xfId="9407"/>
    <cellStyle name="Saída 2 3 3 2 6" xfId="9408"/>
    <cellStyle name="Saída 2 3 3 2 6 2" xfId="9409"/>
    <cellStyle name="Saída 2 3 3 2 7" xfId="9410"/>
    <cellStyle name="Saída 2 3 3 2 7 2" xfId="9411"/>
    <cellStyle name="Saída 2 3 3 2 8" xfId="9412"/>
    <cellStyle name="Saída 2 3 3 2 8 2" xfId="9413"/>
    <cellStyle name="Saída 2 3 3 2 9" xfId="9414"/>
    <cellStyle name="Saída 2 3 3 2 9 2" xfId="9415"/>
    <cellStyle name="Saída 2 3 3 3" xfId="9416"/>
    <cellStyle name="Saída 2 3 3 3 10" xfId="9417"/>
    <cellStyle name="Saída 2 3 3 3 10 2" xfId="9418"/>
    <cellStyle name="Saída 2 3 3 3 11" xfId="9419"/>
    <cellStyle name="Saída 2 3 3 3 11 2" xfId="9420"/>
    <cellStyle name="Saída 2 3 3 3 12" xfId="9421"/>
    <cellStyle name="Saída 2 3 3 3 12 2" xfId="9422"/>
    <cellStyle name="Saída 2 3 3 3 13" xfId="9423"/>
    <cellStyle name="Saída 2 3 3 3 13 2" xfId="9424"/>
    <cellStyle name="Saída 2 3 3 3 14" xfId="9425"/>
    <cellStyle name="Saída 2 3 3 3 2" xfId="9426"/>
    <cellStyle name="Saída 2 3 3 3 2 2" xfId="9427"/>
    <cellStyle name="Saída 2 3 3 3 3" xfId="9428"/>
    <cellStyle name="Saída 2 3 3 3 3 2" xfId="9429"/>
    <cellStyle name="Saída 2 3 3 3 4" xfId="9430"/>
    <cellStyle name="Saída 2 3 3 3 4 2" xfId="9431"/>
    <cellStyle name="Saída 2 3 3 3 5" xfId="9432"/>
    <cellStyle name="Saída 2 3 3 3 5 2" xfId="9433"/>
    <cellStyle name="Saída 2 3 3 3 6" xfId="9434"/>
    <cellStyle name="Saída 2 3 3 3 6 2" xfId="9435"/>
    <cellStyle name="Saída 2 3 3 3 7" xfId="9436"/>
    <cellStyle name="Saída 2 3 3 3 7 2" xfId="9437"/>
    <cellStyle name="Saída 2 3 3 3 8" xfId="9438"/>
    <cellStyle name="Saída 2 3 3 3 8 2" xfId="9439"/>
    <cellStyle name="Saída 2 3 3 3 9" xfId="9440"/>
    <cellStyle name="Saída 2 3 3 3 9 2" xfId="9441"/>
    <cellStyle name="Saída 2 3 3 4" xfId="9442"/>
    <cellStyle name="Saída 2 3 3 4 2" xfId="9443"/>
    <cellStyle name="Saída 2 3 3 5" xfId="9444"/>
    <cellStyle name="Saída 2 3 3 5 2" xfId="9445"/>
    <cellStyle name="Saída 2 3 3 6" xfId="9446"/>
    <cellStyle name="Saída 2 3 3 6 2" xfId="9447"/>
    <cellStyle name="Saída 2 3 3 7" xfId="9448"/>
    <cellStyle name="Saída 2 3 3 7 2" xfId="9449"/>
    <cellStyle name="Saída 2 3 3 8" xfId="9450"/>
    <cellStyle name="Saída 2 3 3 8 2" xfId="9451"/>
    <cellStyle name="Saída 2 3 3 9" xfId="9452"/>
    <cellStyle name="Saída 2 3 3 9 2" xfId="9453"/>
    <cellStyle name="Saída 2 3 4" xfId="521"/>
    <cellStyle name="Saída 2 3 4 10" xfId="9454"/>
    <cellStyle name="Saída 2 3 4 10 2" xfId="9455"/>
    <cellStyle name="Saída 2 3 4 11" xfId="9456"/>
    <cellStyle name="Saída 2 3 4 11 2" xfId="9457"/>
    <cellStyle name="Saída 2 3 4 12" xfId="9458"/>
    <cellStyle name="Saída 2 3 4 12 2" xfId="9459"/>
    <cellStyle name="Saída 2 3 4 13" xfId="9460"/>
    <cellStyle name="Saída 2 3 4 13 2" xfId="9461"/>
    <cellStyle name="Saída 2 3 4 14" xfId="9462"/>
    <cellStyle name="Saída 2 3 4 14 2" xfId="9463"/>
    <cellStyle name="Saída 2 3 4 15" xfId="9464"/>
    <cellStyle name="Saída 2 3 4 15 2" xfId="9465"/>
    <cellStyle name="Saída 2 3 4 16" xfId="9466"/>
    <cellStyle name="Saída 2 3 4 2" xfId="9467"/>
    <cellStyle name="Saída 2 3 4 2 10" xfId="9468"/>
    <cellStyle name="Saída 2 3 4 2 10 2" xfId="9469"/>
    <cellStyle name="Saída 2 3 4 2 11" xfId="9470"/>
    <cellStyle name="Saída 2 3 4 2 11 2" xfId="9471"/>
    <cellStyle name="Saída 2 3 4 2 12" xfId="9472"/>
    <cellStyle name="Saída 2 3 4 2 12 2" xfId="9473"/>
    <cellStyle name="Saída 2 3 4 2 13" xfId="9474"/>
    <cellStyle name="Saída 2 3 4 2 13 2" xfId="9475"/>
    <cellStyle name="Saída 2 3 4 2 14" xfId="9476"/>
    <cellStyle name="Saída 2 3 4 2 2" xfId="9477"/>
    <cellStyle name="Saída 2 3 4 2 2 2" xfId="9478"/>
    <cellStyle name="Saída 2 3 4 2 3" xfId="9479"/>
    <cellStyle name="Saída 2 3 4 2 3 2" xfId="9480"/>
    <cellStyle name="Saída 2 3 4 2 4" xfId="9481"/>
    <cellStyle name="Saída 2 3 4 2 4 2" xfId="9482"/>
    <cellStyle name="Saída 2 3 4 2 5" xfId="9483"/>
    <cellStyle name="Saída 2 3 4 2 5 2" xfId="9484"/>
    <cellStyle name="Saída 2 3 4 2 6" xfId="9485"/>
    <cellStyle name="Saída 2 3 4 2 6 2" xfId="9486"/>
    <cellStyle name="Saída 2 3 4 2 7" xfId="9487"/>
    <cellStyle name="Saída 2 3 4 2 7 2" xfId="9488"/>
    <cellStyle name="Saída 2 3 4 2 8" xfId="9489"/>
    <cellStyle name="Saída 2 3 4 2 8 2" xfId="9490"/>
    <cellStyle name="Saída 2 3 4 2 9" xfId="9491"/>
    <cellStyle name="Saída 2 3 4 2 9 2" xfId="9492"/>
    <cellStyle name="Saída 2 3 4 3" xfId="9493"/>
    <cellStyle name="Saída 2 3 4 3 10" xfId="9494"/>
    <cellStyle name="Saída 2 3 4 3 10 2" xfId="9495"/>
    <cellStyle name="Saída 2 3 4 3 11" xfId="9496"/>
    <cellStyle name="Saída 2 3 4 3 11 2" xfId="9497"/>
    <cellStyle name="Saída 2 3 4 3 12" xfId="9498"/>
    <cellStyle name="Saída 2 3 4 3 12 2" xfId="9499"/>
    <cellStyle name="Saída 2 3 4 3 13" xfId="9500"/>
    <cellStyle name="Saída 2 3 4 3 13 2" xfId="9501"/>
    <cellStyle name="Saída 2 3 4 3 14" xfId="9502"/>
    <cellStyle name="Saída 2 3 4 3 2" xfId="9503"/>
    <cellStyle name="Saída 2 3 4 3 2 2" xfId="9504"/>
    <cellStyle name="Saída 2 3 4 3 3" xfId="9505"/>
    <cellStyle name="Saída 2 3 4 3 3 2" xfId="9506"/>
    <cellStyle name="Saída 2 3 4 3 4" xfId="9507"/>
    <cellStyle name="Saída 2 3 4 3 4 2" xfId="9508"/>
    <cellStyle name="Saída 2 3 4 3 5" xfId="9509"/>
    <cellStyle name="Saída 2 3 4 3 5 2" xfId="9510"/>
    <cellStyle name="Saída 2 3 4 3 6" xfId="9511"/>
    <cellStyle name="Saída 2 3 4 3 6 2" xfId="9512"/>
    <cellStyle name="Saída 2 3 4 3 7" xfId="9513"/>
    <cellStyle name="Saída 2 3 4 3 7 2" xfId="9514"/>
    <cellStyle name="Saída 2 3 4 3 8" xfId="9515"/>
    <cellStyle name="Saída 2 3 4 3 8 2" xfId="9516"/>
    <cellStyle name="Saída 2 3 4 3 9" xfId="9517"/>
    <cellStyle name="Saída 2 3 4 3 9 2" xfId="9518"/>
    <cellStyle name="Saída 2 3 4 4" xfId="9519"/>
    <cellStyle name="Saída 2 3 4 4 2" xfId="9520"/>
    <cellStyle name="Saída 2 3 4 5" xfId="9521"/>
    <cellStyle name="Saída 2 3 4 5 2" xfId="9522"/>
    <cellStyle name="Saída 2 3 4 6" xfId="9523"/>
    <cellStyle name="Saída 2 3 4 6 2" xfId="9524"/>
    <cellStyle name="Saída 2 3 4 7" xfId="9525"/>
    <cellStyle name="Saída 2 3 4 7 2" xfId="9526"/>
    <cellStyle name="Saída 2 3 4 8" xfId="9527"/>
    <cellStyle name="Saída 2 3 4 8 2" xfId="9528"/>
    <cellStyle name="Saída 2 3 4 9" xfId="9529"/>
    <cellStyle name="Saída 2 3 4 9 2" xfId="9530"/>
    <cellStyle name="Saída 2 3 5" xfId="522"/>
    <cellStyle name="Saída 2 3 5 10" xfId="9531"/>
    <cellStyle name="Saída 2 3 5 10 2" xfId="9532"/>
    <cellStyle name="Saída 2 3 5 11" xfId="9533"/>
    <cellStyle name="Saída 2 3 5 11 2" xfId="9534"/>
    <cellStyle name="Saída 2 3 5 12" xfId="9535"/>
    <cellStyle name="Saída 2 3 5 12 2" xfId="9536"/>
    <cellStyle name="Saída 2 3 5 13" xfId="9537"/>
    <cellStyle name="Saída 2 3 5 13 2" xfId="9538"/>
    <cellStyle name="Saída 2 3 5 14" xfId="9539"/>
    <cellStyle name="Saída 2 3 5 14 2" xfId="9540"/>
    <cellStyle name="Saída 2 3 5 15" xfId="9541"/>
    <cellStyle name="Saída 2 3 5 15 2" xfId="9542"/>
    <cellStyle name="Saída 2 3 5 16" xfId="9543"/>
    <cellStyle name="Saída 2 3 5 2" xfId="9544"/>
    <cellStyle name="Saída 2 3 5 2 10" xfId="9545"/>
    <cellStyle name="Saída 2 3 5 2 10 2" xfId="9546"/>
    <cellStyle name="Saída 2 3 5 2 11" xfId="9547"/>
    <cellStyle name="Saída 2 3 5 2 11 2" xfId="9548"/>
    <cellStyle name="Saída 2 3 5 2 12" xfId="9549"/>
    <cellStyle name="Saída 2 3 5 2 12 2" xfId="9550"/>
    <cellStyle name="Saída 2 3 5 2 13" xfId="9551"/>
    <cellStyle name="Saída 2 3 5 2 13 2" xfId="9552"/>
    <cellStyle name="Saída 2 3 5 2 14" xfId="9553"/>
    <cellStyle name="Saída 2 3 5 2 2" xfId="9554"/>
    <cellStyle name="Saída 2 3 5 2 2 2" xfId="9555"/>
    <cellStyle name="Saída 2 3 5 2 3" xfId="9556"/>
    <cellStyle name="Saída 2 3 5 2 3 2" xfId="9557"/>
    <cellStyle name="Saída 2 3 5 2 4" xfId="9558"/>
    <cellStyle name="Saída 2 3 5 2 4 2" xfId="9559"/>
    <cellStyle name="Saída 2 3 5 2 5" xfId="9560"/>
    <cellStyle name="Saída 2 3 5 2 5 2" xfId="9561"/>
    <cellStyle name="Saída 2 3 5 2 6" xfId="9562"/>
    <cellStyle name="Saída 2 3 5 2 6 2" xfId="9563"/>
    <cellStyle name="Saída 2 3 5 2 7" xfId="9564"/>
    <cellStyle name="Saída 2 3 5 2 7 2" xfId="9565"/>
    <cellStyle name="Saída 2 3 5 2 8" xfId="9566"/>
    <cellStyle name="Saída 2 3 5 2 8 2" xfId="9567"/>
    <cellStyle name="Saída 2 3 5 2 9" xfId="9568"/>
    <cellStyle name="Saída 2 3 5 2 9 2" xfId="9569"/>
    <cellStyle name="Saída 2 3 5 3" xfId="9570"/>
    <cellStyle name="Saída 2 3 5 3 10" xfId="9571"/>
    <cellStyle name="Saída 2 3 5 3 10 2" xfId="9572"/>
    <cellStyle name="Saída 2 3 5 3 11" xfId="9573"/>
    <cellStyle name="Saída 2 3 5 3 11 2" xfId="9574"/>
    <cellStyle name="Saída 2 3 5 3 12" xfId="9575"/>
    <cellStyle name="Saída 2 3 5 3 12 2" xfId="9576"/>
    <cellStyle name="Saída 2 3 5 3 13" xfId="9577"/>
    <cellStyle name="Saída 2 3 5 3 13 2" xfId="9578"/>
    <cellStyle name="Saída 2 3 5 3 14" xfId="9579"/>
    <cellStyle name="Saída 2 3 5 3 2" xfId="9580"/>
    <cellStyle name="Saída 2 3 5 3 2 2" xfId="9581"/>
    <cellStyle name="Saída 2 3 5 3 3" xfId="9582"/>
    <cellStyle name="Saída 2 3 5 3 3 2" xfId="9583"/>
    <cellStyle name="Saída 2 3 5 3 4" xfId="9584"/>
    <cellStyle name="Saída 2 3 5 3 4 2" xfId="9585"/>
    <cellStyle name="Saída 2 3 5 3 5" xfId="9586"/>
    <cellStyle name="Saída 2 3 5 3 5 2" xfId="9587"/>
    <cellStyle name="Saída 2 3 5 3 6" xfId="9588"/>
    <cellStyle name="Saída 2 3 5 3 6 2" xfId="9589"/>
    <cellStyle name="Saída 2 3 5 3 7" xfId="9590"/>
    <cellStyle name="Saída 2 3 5 3 7 2" xfId="9591"/>
    <cellStyle name="Saída 2 3 5 3 8" xfId="9592"/>
    <cellStyle name="Saída 2 3 5 3 8 2" xfId="9593"/>
    <cellStyle name="Saída 2 3 5 3 9" xfId="9594"/>
    <cellStyle name="Saída 2 3 5 3 9 2" xfId="9595"/>
    <cellStyle name="Saída 2 3 5 4" xfId="9596"/>
    <cellStyle name="Saída 2 3 5 4 2" xfId="9597"/>
    <cellStyle name="Saída 2 3 5 5" xfId="9598"/>
    <cellStyle name="Saída 2 3 5 5 2" xfId="9599"/>
    <cellStyle name="Saída 2 3 5 6" xfId="9600"/>
    <cellStyle name="Saída 2 3 5 6 2" xfId="9601"/>
    <cellStyle name="Saída 2 3 5 7" xfId="9602"/>
    <cellStyle name="Saída 2 3 5 7 2" xfId="9603"/>
    <cellStyle name="Saída 2 3 5 8" xfId="9604"/>
    <cellStyle name="Saída 2 3 5 8 2" xfId="9605"/>
    <cellStyle name="Saída 2 3 5 9" xfId="9606"/>
    <cellStyle name="Saída 2 3 5 9 2" xfId="9607"/>
    <cellStyle name="Saída 2 3 6" xfId="9608"/>
    <cellStyle name="Saída 2 3 6 10" xfId="9609"/>
    <cellStyle name="Saída 2 3 6 10 2" xfId="9610"/>
    <cellStyle name="Saída 2 3 6 11" xfId="9611"/>
    <cellStyle name="Saída 2 3 6 11 2" xfId="9612"/>
    <cellStyle name="Saída 2 3 6 12" xfId="9613"/>
    <cellStyle name="Saída 2 3 6 12 2" xfId="9614"/>
    <cellStyle name="Saída 2 3 6 13" xfId="9615"/>
    <cellStyle name="Saída 2 3 6 13 2" xfId="9616"/>
    <cellStyle name="Saída 2 3 6 14" xfId="9617"/>
    <cellStyle name="Saída 2 3 6 2" xfId="9618"/>
    <cellStyle name="Saída 2 3 6 2 2" xfId="9619"/>
    <cellStyle name="Saída 2 3 6 3" xfId="9620"/>
    <cellStyle name="Saída 2 3 6 3 2" xfId="9621"/>
    <cellStyle name="Saída 2 3 6 4" xfId="9622"/>
    <cellStyle name="Saída 2 3 6 4 2" xfId="9623"/>
    <cellStyle name="Saída 2 3 6 5" xfId="9624"/>
    <cellStyle name="Saída 2 3 6 5 2" xfId="9625"/>
    <cellStyle name="Saída 2 3 6 6" xfId="9626"/>
    <cellStyle name="Saída 2 3 6 6 2" xfId="9627"/>
    <cellStyle name="Saída 2 3 6 7" xfId="9628"/>
    <cellStyle name="Saída 2 3 6 7 2" xfId="9629"/>
    <cellStyle name="Saída 2 3 6 8" xfId="9630"/>
    <cellStyle name="Saída 2 3 6 8 2" xfId="9631"/>
    <cellStyle name="Saída 2 3 6 9" xfId="9632"/>
    <cellStyle name="Saída 2 3 6 9 2" xfId="9633"/>
    <cellStyle name="Saída 2 3 7" xfId="9634"/>
    <cellStyle name="Saída 2 3 7 10" xfId="9635"/>
    <cellStyle name="Saída 2 3 7 10 2" xfId="9636"/>
    <cellStyle name="Saída 2 3 7 11" xfId="9637"/>
    <cellStyle name="Saída 2 3 7 11 2" xfId="9638"/>
    <cellStyle name="Saída 2 3 7 12" xfId="9639"/>
    <cellStyle name="Saída 2 3 7 12 2" xfId="9640"/>
    <cellStyle name="Saída 2 3 7 13" xfId="9641"/>
    <cellStyle name="Saída 2 3 7 13 2" xfId="9642"/>
    <cellStyle name="Saída 2 3 7 14" xfId="9643"/>
    <cellStyle name="Saída 2 3 7 2" xfId="9644"/>
    <cellStyle name="Saída 2 3 7 2 2" xfId="9645"/>
    <cellStyle name="Saída 2 3 7 3" xfId="9646"/>
    <cellStyle name="Saída 2 3 7 3 2" xfId="9647"/>
    <cellStyle name="Saída 2 3 7 4" xfId="9648"/>
    <cellStyle name="Saída 2 3 7 4 2" xfId="9649"/>
    <cellStyle name="Saída 2 3 7 5" xfId="9650"/>
    <cellStyle name="Saída 2 3 7 5 2" xfId="9651"/>
    <cellStyle name="Saída 2 3 7 6" xfId="9652"/>
    <cellStyle name="Saída 2 3 7 6 2" xfId="9653"/>
    <cellStyle name="Saída 2 3 7 7" xfId="9654"/>
    <cellStyle name="Saída 2 3 7 7 2" xfId="9655"/>
    <cellStyle name="Saída 2 3 7 8" xfId="9656"/>
    <cellStyle name="Saída 2 3 7 8 2" xfId="9657"/>
    <cellStyle name="Saída 2 3 7 9" xfId="9658"/>
    <cellStyle name="Saída 2 3 7 9 2" xfId="9659"/>
    <cellStyle name="Saída 2 3 8" xfId="9660"/>
    <cellStyle name="Saída 2 3 8 2" xfId="9661"/>
    <cellStyle name="Saída 2 3 9" xfId="9662"/>
    <cellStyle name="Saída 2 3 9 2" xfId="9663"/>
    <cellStyle name="Saída 2 4" xfId="523"/>
    <cellStyle name="Saída 2 4 10" xfId="9664"/>
    <cellStyle name="Saída 2 4 10 2" xfId="9665"/>
    <cellStyle name="Saída 2 4 11" xfId="9666"/>
    <cellStyle name="Saída 2 4 11 2" xfId="9667"/>
    <cellStyle name="Saída 2 4 12" xfId="9668"/>
    <cellStyle name="Saída 2 4 12 2" xfId="9669"/>
    <cellStyle name="Saída 2 4 13" xfId="9670"/>
    <cellStyle name="Saída 2 4 13 2" xfId="9671"/>
    <cellStyle name="Saída 2 4 14" xfId="9672"/>
    <cellStyle name="Saída 2 4 14 2" xfId="9673"/>
    <cellStyle name="Saída 2 4 15" xfId="9674"/>
    <cellStyle name="Saída 2 4 15 2" xfId="9675"/>
    <cellStyle name="Saída 2 4 16" xfId="9676"/>
    <cellStyle name="Saída 2 4 16 2" xfId="9677"/>
    <cellStyle name="Saída 2 4 17" xfId="9678"/>
    <cellStyle name="Saída 2 4 17 2" xfId="9679"/>
    <cellStyle name="Saída 2 4 18" xfId="9680"/>
    <cellStyle name="Saída 2 4 18 2" xfId="9681"/>
    <cellStyle name="Saída 2 4 19" xfId="9682"/>
    <cellStyle name="Saída 2 4 19 2" xfId="9683"/>
    <cellStyle name="Saída 2 4 2" xfId="524"/>
    <cellStyle name="Saída 2 4 2 10" xfId="9684"/>
    <cellStyle name="Saída 2 4 2 10 2" xfId="9685"/>
    <cellStyle name="Saída 2 4 2 11" xfId="9686"/>
    <cellStyle name="Saída 2 4 2 11 2" xfId="9687"/>
    <cellStyle name="Saída 2 4 2 12" xfId="9688"/>
    <cellStyle name="Saída 2 4 2 12 2" xfId="9689"/>
    <cellStyle name="Saída 2 4 2 13" xfId="9690"/>
    <cellStyle name="Saída 2 4 2 13 2" xfId="9691"/>
    <cellStyle name="Saída 2 4 2 14" xfId="9692"/>
    <cellStyle name="Saída 2 4 2 14 2" xfId="9693"/>
    <cellStyle name="Saída 2 4 2 15" xfId="9694"/>
    <cellStyle name="Saída 2 4 2 15 2" xfId="9695"/>
    <cellStyle name="Saída 2 4 2 16" xfId="9696"/>
    <cellStyle name="Saída 2 4 2 2" xfId="9697"/>
    <cellStyle name="Saída 2 4 2 2 10" xfId="9698"/>
    <cellStyle name="Saída 2 4 2 2 10 2" xfId="9699"/>
    <cellStyle name="Saída 2 4 2 2 11" xfId="9700"/>
    <cellStyle name="Saída 2 4 2 2 11 2" xfId="9701"/>
    <cellStyle name="Saída 2 4 2 2 12" xfId="9702"/>
    <cellStyle name="Saída 2 4 2 2 12 2" xfId="9703"/>
    <cellStyle name="Saída 2 4 2 2 13" xfId="9704"/>
    <cellStyle name="Saída 2 4 2 2 13 2" xfId="9705"/>
    <cellStyle name="Saída 2 4 2 2 14" xfId="9706"/>
    <cellStyle name="Saída 2 4 2 2 2" xfId="9707"/>
    <cellStyle name="Saída 2 4 2 2 2 2" xfId="9708"/>
    <cellStyle name="Saída 2 4 2 2 3" xfId="9709"/>
    <cellStyle name="Saída 2 4 2 2 3 2" xfId="9710"/>
    <cellStyle name="Saída 2 4 2 2 4" xfId="9711"/>
    <cellStyle name="Saída 2 4 2 2 4 2" xfId="9712"/>
    <cellStyle name="Saída 2 4 2 2 5" xfId="9713"/>
    <cellStyle name="Saída 2 4 2 2 5 2" xfId="9714"/>
    <cellStyle name="Saída 2 4 2 2 6" xfId="9715"/>
    <cellStyle name="Saída 2 4 2 2 6 2" xfId="9716"/>
    <cellStyle name="Saída 2 4 2 2 7" xfId="9717"/>
    <cellStyle name="Saída 2 4 2 2 7 2" xfId="9718"/>
    <cellStyle name="Saída 2 4 2 2 8" xfId="9719"/>
    <cellStyle name="Saída 2 4 2 2 8 2" xfId="9720"/>
    <cellStyle name="Saída 2 4 2 2 9" xfId="9721"/>
    <cellStyle name="Saída 2 4 2 2 9 2" xfId="9722"/>
    <cellStyle name="Saída 2 4 2 3" xfId="9723"/>
    <cellStyle name="Saída 2 4 2 3 10" xfId="9724"/>
    <cellStyle name="Saída 2 4 2 3 10 2" xfId="9725"/>
    <cellStyle name="Saída 2 4 2 3 11" xfId="9726"/>
    <cellStyle name="Saída 2 4 2 3 11 2" xfId="9727"/>
    <cellStyle name="Saída 2 4 2 3 12" xfId="9728"/>
    <cellStyle name="Saída 2 4 2 3 12 2" xfId="9729"/>
    <cellStyle name="Saída 2 4 2 3 13" xfId="9730"/>
    <cellStyle name="Saída 2 4 2 3 13 2" xfId="9731"/>
    <cellStyle name="Saída 2 4 2 3 14" xfId="9732"/>
    <cellStyle name="Saída 2 4 2 3 2" xfId="9733"/>
    <cellStyle name="Saída 2 4 2 3 2 2" xfId="9734"/>
    <cellStyle name="Saída 2 4 2 3 3" xfId="9735"/>
    <cellStyle name="Saída 2 4 2 3 3 2" xfId="9736"/>
    <cellStyle name="Saída 2 4 2 3 4" xfId="9737"/>
    <cellStyle name="Saída 2 4 2 3 4 2" xfId="9738"/>
    <cellStyle name="Saída 2 4 2 3 5" xfId="9739"/>
    <cellStyle name="Saída 2 4 2 3 5 2" xfId="9740"/>
    <cellStyle name="Saída 2 4 2 3 6" xfId="9741"/>
    <cellStyle name="Saída 2 4 2 3 6 2" xfId="9742"/>
    <cellStyle name="Saída 2 4 2 3 7" xfId="9743"/>
    <cellStyle name="Saída 2 4 2 3 7 2" xfId="9744"/>
    <cellStyle name="Saída 2 4 2 3 8" xfId="9745"/>
    <cellStyle name="Saída 2 4 2 3 8 2" xfId="9746"/>
    <cellStyle name="Saída 2 4 2 3 9" xfId="9747"/>
    <cellStyle name="Saída 2 4 2 3 9 2" xfId="9748"/>
    <cellStyle name="Saída 2 4 2 4" xfId="9749"/>
    <cellStyle name="Saída 2 4 2 4 2" xfId="9750"/>
    <cellStyle name="Saída 2 4 2 5" xfId="9751"/>
    <cellStyle name="Saída 2 4 2 5 2" xfId="9752"/>
    <cellStyle name="Saída 2 4 2 6" xfId="9753"/>
    <cellStyle name="Saída 2 4 2 6 2" xfId="9754"/>
    <cellStyle name="Saída 2 4 2 7" xfId="9755"/>
    <cellStyle name="Saída 2 4 2 7 2" xfId="9756"/>
    <cellStyle name="Saída 2 4 2 8" xfId="9757"/>
    <cellStyle name="Saída 2 4 2 8 2" xfId="9758"/>
    <cellStyle name="Saída 2 4 2 9" xfId="9759"/>
    <cellStyle name="Saída 2 4 2 9 2" xfId="9760"/>
    <cellStyle name="Saída 2 4 20" xfId="9761"/>
    <cellStyle name="Saída 2 4 3" xfId="525"/>
    <cellStyle name="Saída 2 4 3 10" xfId="9762"/>
    <cellStyle name="Saída 2 4 3 10 2" xfId="9763"/>
    <cellStyle name="Saída 2 4 3 11" xfId="9764"/>
    <cellStyle name="Saída 2 4 3 11 2" xfId="9765"/>
    <cellStyle name="Saída 2 4 3 12" xfId="9766"/>
    <cellStyle name="Saída 2 4 3 12 2" xfId="9767"/>
    <cellStyle name="Saída 2 4 3 13" xfId="9768"/>
    <cellStyle name="Saída 2 4 3 13 2" xfId="9769"/>
    <cellStyle name="Saída 2 4 3 14" xfId="9770"/>
    <cellStyle name="Saída 2 4 3 14 2" xfId="9771"/>
    <cellStyle name="Saída 2 4 3 15" xfId="9772"/>
    <cellStyle name="Saída 2 4 3 15 2" xfId="9773"/>
    <cellStyle name="Saída 2 4 3 16" xfId="9774"/>
    <cellStyle name="Saída 2 4 3 2" xfId="9775"/>
    <cellStyle name="Saída 2 4 3 2 10" xfId="9776"/>
    <cellStyle name="Saída 2 4 3 2 10 2" xfId="9777"/>
    <cellStyle name="Saída 2 4 3 2 11" xfId="9778"/>
    <cellStyle name="Saída 2 4 3 2 11 2" xfId="9779"/>
    <cellStyle name="Saída 2 4 3 2 12" xfId="9780"/>
    <cellStyle name="Saída 2 4 3 2 12 2" xfId="9781"/>
    <cellStyle name="Saída 2 4 3 2 13" xfId="9782"/>
    <cellStyle name="Saída 2 4 3 2 13 2" xfId="9783"/>
    <cellStyle name="Saída 2 4 3 2 14" xfId="9784"/>
    <cellStyle name="Saída 2 4 3 2 2" xfId="9785"/>
    <cellStyle name="Saída 2 4 3 2 2 2" xfId="9786"/>
    <cellStyle name="Saída 2 4 3 2 3" xfId="9787"/>
    <cellStyle name="Saída 2 4 3 2 3 2" xfId="9788"/>
    <cellStyle name="Saída 2 4 3 2 4" xfId="9789"/>
    <cellStyle name="Saída 2 4 3 2 4 2" xfId="9790"/>
    <cellStyle name="Saída 2 4 3 2 5" xfId="9791"/>
    <cellStyle name="Saída 2 4 3 2 5 2" xfId="9792"/>
    <cellStyle name="Saída 2 4 3 2 6" xfId="9793"/>
    <cellStyle name="Saída 2 4 3 2 6 2" xfId="9794"/>
    <cellStyle name="Saída 2 4 3 2 7" xfId="9795"/>
    <cellStyle name="Saída 2 4 3 2 7 2" xfId="9796"/>
    <cellStyle name="Saída 2 4 3 2 8" xfId="9797"/>
    <cellStyle name="Saída 2 4 3 2 8 2" xfId="9798"/>
    <cellStyle name="Saída 2 4 3 2 9" xfId="9799"/>
    <cellStyle name="Saída 2 4 3 2 9 2" xfId="9800"/>
    <cellStyle name="Saída 2 4 3 3" xfId="9801"/>
    <cellStyle name="Saída 2 4 3 3 10" xfId="9802"/>
    <cellStyle name="Saída 2 4 3 3 10 2" xfId="9803"/>
    <cellStyle name="Saída 2 4 3 3 11" xfId="9804"/>
    <cellStyle name="Saída 2 4 3 3 11 2" xfId="9805"/>
    <cellStyle name="Saída 2 4 3 3 12" xfId="9806"/>
    <cellStyle name="Saída 2 4 3 3 12 2" xfId="9807"/>
    <cellStyle name="Saída 2 4 3 3 13" xfId="9808"/>
    <cellStyle name="Saída 2 4 3 3 13 2" xfId="9809"/>
    <cellStyle name="Saída 2 4 3 3 14" xfId="9810"/>
    <cellStyle name="Saída 2 4 3 3 2" xfId="9811"/>
    <cellStyle name="Saída 2 4 3 3 2 2" xfId="9812"/>
    <cellStyle name="Saída 2 4 3 3 3" xfId="9813"/>
    <cellStyle name="Saída 2 4 3 3 3 2" xfId="9814"/>
    <cellStyle name="Saída 2 4 3 3 4" xfId="9815"/>
    <cellStyle name="Saída 2 4 3 3 4 2" xfId="9816"/>
    <cellStyle name="Saída 2 4 3 3 5" xfId="9817"/>
    <cellStyle name="Saída 2 4 3 3 5 2" xfId="9818"/>
    <cellStyle name="Saída 2 4 3 3 6" xfId="9819"/>
    <cellStyle name="Saída 2 4 3 3 6 2" xfId="9820"/>
    <cellStyle name="Saída 2 4 3 3 7" xfId="9821"/>
    <cellStyle name="Saída 2 4 3 3 7 2" xfId="9822"/>
    <cellStyle name="Saída 2 4 3 3 8" xfId="9823"/>
    <cellStyle name="Saída 2 4 3 3 8 2" xfId="9824"/>
    <cellStyle name="Saída 2 4 3 3 9" xfId="9825"/>
    <cellStyle name="Saída 2 4 3 3 9 2" xfId="9826"/>
    <cellStyle name="Saída 2 4 3 4" xfId="9827"/>
    <cellStyle name="Saída 2 4 3 4 2" xfId="9828"/>
    <cellStyle name="Saída 2 4 3 5" xfId="9829"/>
    <cellStyle name="Saída 2 4 3 5 2" xfId="9830"/>
    <cellStyle name="Saída 2 4 3 6" xfId="9831"/>
    <cellStyle name="Saída 2 4 3 6 2" xfId="9832"/>
    <cellStyle name="Saída 2 4 3 7" xfId="9833"/>
    <cellStyle name="Saída 2 4 3 7 2" xfId="9834"/>
    <cellStyle name="Saída 2 4 3 8" xfId="9835"/>
    <cellStyle name="Saída 2 4 3 8 2" xfId="9836"/>
    <cellStyle name="Saída 2 4 3 9" xfId="9837"/>
    <cellStyle name="Saída 2 4 3 9 2" xfId="9838"/>
    <cellStyle name="Saída 2 4 4" xfId="526"/>
    <cellStyle name="Saída 2 4 4 10" xfId="9839"/>
    <cellStyle name="Saída 2 4 4 10 2" xfId="9840"/>
    <cellStyle name="Saída 2 4 4 11" xfId="9841"/>
    <cellStyle name="Saída 2 4 4 11 2" xfId="9842"/>
    <cellStyle name="Saída 2 4 4 12" xfId="9843"/>
    <cellStyle name="Saída 2 4 4 12 2" xfId="9844"/>
    <cellStyle name="Saída 2 4 4 13" xfId="9845"/>
    <cellStyle name="Saída 2 4 4 13 2" xfId="9846"/>
    <cellStyle name="Saída 2 4 4 14" xfId="9847"/>
    <cellStyle name="Saída 2 4 4 14 2" xfId="9848"/>
    <cellStyle name="Saída 2 4 4 15" xfId="9849"/>
    <cellStyle name="Saída 2 4 4 15 2" xfId="9850"/>
    <cellStyle name="Saída 2 4 4 16" xfId="9851"/>
    <cellStyle name="Saída 2 4 4 2" xfId="9852"/>
    <cellStyle name="Saída 2 4 4 2 10" xfId="9853"/>
    <cellStyle name="Saída 2 4 4 2 10 2" xfId="9854"/>
    <cellStyle name="Saída 2 4 4 2 11" xfId="9855"/>
    <cellStyle name="Saída 2 4 4 2 11 2" xfId="9856"/>
    <cellStyle name="Saída 2 4 4 2 12" xfId="9857"/>
    <cellStyle name="Saída 2 4 4 2 12 2" xfId="9858"/>
    <cellStyle name="Saída 2 4 4 2 13" xfId="9859"/>
    <cellStyle name="Saída 2 4 4 2 13 2" xfId="9860"/>
    <cellStyle name="Saída 2 4 4 2 14" xfId="9861"/>
    <cellStyle name="Saída 2 4 4 2 2" xfId="9862"/>
    <cellStyle name="Saída 2 4 4 2 2 2" xfId="9863"/>
    <cellStyle name="Saída 2 4 4 2 3" xfId="9864"/>
    <cellStyle name="Saída 2 4 4 2 3 2" xfId="9865"/>
    <cellStyle name="Saída 2 4 4 2 4" xfId="9866"/>
    <cellStyle name="Saída 2 4 4 2 4 2" xfId="9867"/>
    <cellStyle name="Saída 2 4 4 2 5" xfId="9868"/>
    <cellStyle name="Saída 2 4 4 2 5 2" xfId="9869"/>
    <cellStyle name="Saída 2 4 4 2 6" xfId="9870"/>
    <cellStyle name="Saída 2 4 4 2 6 2" xfId="9871"/>
    <cellStyle name="Saída 2 4 4 2 7" xfId="9872"/>
    <cellStyle name="Saída 2 4 4 2 7 2" xfId="9873"/>
    <cellStyle name="Saída 2 4 4 2 8" xfId="9874"/>
    <cellStyle name="Saída 2 4 4 2 8 2" xfId="9875"/>
    <cellStyle name="Saída 2 4 4 2 9" xfId="9876"/>
    <cellStyle name="Saída 2 4 4 2 9 2" xfId="9877"/>
    <cellStyle name="Saída 2 4 4 3" xfId="9878"/>
    <cellStyle name="Saída 2 4 4 3 10" xfId="9879"/>
    <cellStyle name="Saída 2 4 4 3 10 2" xfId="9880"/>
    <cellStyle name="Saída 2 4 4 3 11" xfId="9881"/>
    <cellStyle name="Saída 2 4 4 3 11 2" xfId="9882"/>
    <cellStyle name="Saída 2 4 4 3 12" xfId="9883"/>
    <cellStyle name="Saída 2 4 4 3 12 2" xfId="9884"/>
    <cellStyle name="Saída 2 4 4 3 13" xfId="9885"/>
    <cellStyle name="Saída 2 4 4 3 13 2" xfId="9886"/>
    <cellStyle name="Saída 2 4 4 3 14" xfId="9887"/>
    <cellStyle name="Saída 2 4 4 3 2" xfId="9888"/>
    <cellStyle name="Saída 2 4 4 3 2 2" xfId="9889"/>
    <cellStyle name="Saída 2 4 4 3 3" xfId="9890"/>
    <cellStyle name="Saída 2 4 4 3 3 2" xfId="9891"/>
    <cellStyle name="Saída 2 4 4 3 4" xfId="9892"/>
    <cellStyle name="Saída 2 4 4 3 4 2" xfId="9893"/>
    <cellStyle name="Saída 2 4 4 3 5" xfId="9894"/>
    <cellStyle name="Saída 2 4 4 3 5 2" xfId="9895"/>
    <cellStyle name="Saída 2 4 4 3 6" xfId="9896"/>
    <cellStyle name="Saída 2 4 4 3 6 2" xfId="9897"/>
    <cellStyle name="Saída 2 4 4 3 7" xfId="9898"/>
    <cellStyle name="Saída 2 4 4 3 7 2" xfId="9899"/>
    <cellStyle name="Saída 2 4 4 3 8" xfId="9900"/>
    <cellStyle name="Saída 2 4 4 3 8 2" xfId="9901"/>
    <cellStyle name="Saída 2 4 4 3 9" xfId="9902"/>
    <cellStyle name="Saída 2 4 4 3 9 2" xfId="9903"/>
    <cellStyle name="Saída 2 4 4 4" xfId="9904"/>
    <cellStyle name="Saída 2 4 4 4 2" xfId="9905"/>
    <cellStyle name="Saída 2 4 4 5" xfId="9906"/>
    <cellStyle name="Saída 2 4 4 5 2" xfId="9907"/>
    <cellStyle name="Saída 2 4 4 6" xfId="9908"/>
    <cellStyle name="Saída 2 4 4 6 2" xfId="9909"/>
    <cellStyle name="Saída 2 4 4 7" xfId="9910"/>
    <cellStyle name="Saída 2 4 4 7 2" xfId="9911"/>
    <cellStyle name="Saída 2 4 4 8" xfId="9912"/>
    <cellStyle name="Saída 2 4 4 8 2" xfId="9913"/>
    <cellStyle name="Saída 2 4 4 9" xfId="9914"/>
    <cellStyle name="Saída 2 4 4 9 2" xfId="9915"/>
    <cellStyle name="Saída 2 4 5" xfId="527"/>
    <cellStyle name="Saída 2 4 5 10" xfId="9916"/>
    <cellStyle name="Saída 2 4 5 10 2" xfId="9917"/>
    <cellStyle name="Saída 2 4 5 11" xfId="9918"/>
    <cellStyle name="Saída 2 4 5 11 2" xfId="9919"/>
    <cellStyle name="Saída 2 4 5 12" xfId="9920"/>
    <cellStyle name="Saída 2 4 5 12 2" xfId="9921"/>
    <cellStyle name="Saída 2 4 5 13" xfId="9922"/>
    <cellStyle name="Saída 2 4 5 13 2" xfId="9923"/>
    <cellStyle name="Saída 2 4 5 14" xfId="9924"/>
    <cellStyle name="Saída 2 4 5 14 2" xfId="9925"/>
    <cellStyle name="Saída 2 4 5 15" xfId="9926"/>
    <cellStyle name="Saída 2 4 5 15 2" xfId="9927"/>
    <cellStyle name="Saída 2 4 5 16" xfId="9928"/>
    <cellStyle name="Saída 2 4 5 2" xfId="9929"/>
    <cellStyle name="Saída 2 4 5 2 10" xfId="9930"/>
    <cellStyle name="Saída 2 4 5 2 10 2" xfId="9931"/>
    <cellStyle name="Saída 2 4 5 2 11" xfId="9932"/>
    <cellStyle name="Saída 2 4 5 2 11 2" xfId="9933"/>
    <cellStyle name="Saída 2 4 5 2 12" xfId="9934"/>
    <cellStyle name="Saída 2 4 5 2 12 2" xfId="9935"/>
    <cellStyle name="Saída 2 4 5 2 13" xfId="9936"/>
    <cellStyle name="Saída 2 4 5 2 13 2" xfId="9937"/>
    <cellStyle name="Saída 2 4 5 2 14" xfId="9938"/>
    <cellStyle name="Saída 2 4 5 2 2" xfId="9939"/>
    <cellStyle name="Saída 2 4 5 2 2 2" xfId="9940"/>
    <cellStyle name="Saída 2 4 5 2 3" xfId="9941"/>
    <cellStyle name="Saída 2 4 5 2 3 2" xfId="9942"/>
    <cellStyle name="Saída 2 4 5 2 4" xfId="9943"/>
    <cellStyle name="Saída 2 4 5 2 4 2" xfId="9944"/>
    <cellStyle name="Saída 2 4 5 2 5" xfId="9945"/>
    <cellStyle name="Saída 2 4 5 2 5 2" xfId="9946"/>
    <cellStyle name="Saída 2 4 5 2 6" xfId="9947"/>
    <cellStyle name="Saída 2 4 5 2 6 2" xfId="9948"/>
    <cellStyle name="Saída 2 4 5 2 7" xfId="9949"/>
    <cellStyle name="Saída 2 4 5 2 7 2" xfId="9950"/>
    <cellStyle name="Saída 2 4 5 2 8" xfId="9951"/>
    <cellStyle name="Saída 2 4 5 2 8 2" xfId="9952"/>
    <cellStyle name="Saída 2 4 5 2 9" xfId="9953"/>
    <cellStyle name="Saída 2 4 5 2 9 2" xfId="9954"/>
    <cellStyle name="Saída 2 4 5 3" xfId="9955"/>
    <cellStyle name="Saída 2 4 5 3 10" xfId="9956"/>
    <cellStyle name="Saída 2 4 5 3 10 2" xfId="9957"/>
    <cellStyle name="Saída 2 4 5 3 11" xfId="9958"/>
    <cellStyle name="Saída 2 4 5 3 11 2" xfId="9959"/>
    <cellStyle name="Saída 2 4 5 3 12" xfId="9960"/>
    <cellStyle name="Saída 2 4 5 3 12 2" xfId="9961"/>
    <cellStyle name="Saída 2 4 5 3 13" xfId="9962"/>
    <cellStyle name="Saída 2 4 5 3 13 2" xfId="9963"/>
    <cellStyle name="Saída 2 4 5 3 14" xfId="9964"/>
    <cellStyle name="Saída 2 4 5 3 2" xfId="9965"/>
    <cellStyle name="Saída 2 4 5 3 2 2" xfId="9966"/>
    <cellStyle name="Saída 2 4 5 3 3" xfId="9967"/>
    <cellStyle name="Saída 2 4 5 3 3 2" xfId="9968"/>
    <cellStyle name="Saída 2 4 5 3 4" xfId="9969"/>
    <cellStyle name="Saída 2 4 5 3 4 2" xfId="9970"/>
    <cellStyle name="Saída 2 4 5 3 5" xfId="9971"/>
    <cellStyle name="Saída 2 4 5 3 5 2" xfId="9972"/>
    <cellStyle name="Saída 2 4 5 3 6" xfId="9973"/>
    <cellStyle name="Saída 2 4 5 3 6 2" xfId="9974"/>
    <cellStyle name="Saída 2 4 5 3 7" xfId="9975"/>
    <cellStyle name="Saída 2 4 5 3 7 2" xfId="9976"/>
    <cellStyle name="Saída 2 4 5 3 8" xfId="9977"/>
    <cellStyle name="Saída 2 4 5 3 8 2" xfId="9978"/>
    <cellStyle name="Saída 2 4 5 3 9" xfId="9979"/>
    <cellStyle name="Saída 2 4 5 3 9 2" xfId="9980"/>
    <cellStyle name="Saída 2 4 5 4" xfId="9981"/>
    <cellStyle name="Saída 2 4 5 4 2" xfId="9982"/>
    <cellStyle name="Saída 2 4 5 5" xfId="9983"/>
    <cellStyle name="Saída 2 4 5 5 2" xfId="9984"/>
    <cellStyle name="Saída 2 4 5 6" xfId="9985"/>
    <cellStyle name="Saída 2 4 5 6 2" xfId="9986"/>
    <cellStyle name="Saída 2 4 5 7" xfId="9987"/>
    <cellStyle name="Saída 2 4 5 7 2" xfId="9988"/>
    <cellStyle name="Saída 2 4 5 8" xfId="9989"/>
    <cellStyle name="Saída 2 4 5 8 2" xfId="9990"/>
    <cellStyle name="Saída 2 4 5 9" xfId="9991"/>
    <cellStyle name="Saída 2 4 5 9 2" xfId="9992"/>
    <cellStyle name="Saída 2 4 6" xfId="9993"/>
    <cellStyle name="Saída 2 4 6 10" xfId="9994"/>
    <cellStyle name="Saída 2 4 6 10 2" xfId="9995"/>
    <cellStyle name="Saída 2 4 6 11" xfId="9996"/>
    <cellStyle name="Saída 2 4 6 11 2" xfId="9997"/>
    <cellStyle name="Saída 2 4 6 12" xfId="9998"/>
    <cellStyle name="Saída 2 4 6 12 2" xfId="9999"/>
    <cellStyle name="Saída 2 4 6 13" xfId="10000"/>
    <cellStyle name="Saída 2 4 6 13 2" xfId="10001"/>
    <cellStyle name="Saída 2 4 6 14" xfId="10002"/>
    <cellStyle name="Saída 2 4 6 2" xfId="10003"/>
    <cellStyle name="Saída 2 4 6 2 2" xfId="10004"/>
    <cellStyle name="Saída 2 4 6 3" xfId="10005"/>
    <cellStyle name="Saída 2 4 6 3 2" xfId="10006"/>
    <cellStyle name="Saída 2 4 6 4" xfId="10007"/>
    <cellStyle name="Saída 2 4 6 4 2" xfId="10008"/>
    <cellStyle name="Saída 2 4 6 5" xfId="10009"/>
    <cellStyle name="Saída 2 4 6 5 2" xfId="10010"/>
    <cellStyle name="Saída 2 4 6 6" xfId="10011"/>
    <cellStyle name="Saída 2 4 6 6 2" xfId="10012"/>
    <cellStyle name="Saída 2 4 6 7" xfId="10013"/>
    <cellStyle name="Saída 2 4 6 7 2" xfId="10014"/>
    <cellStyle name="Saída 2 4 6 8" xfId="10015"/>
    <cellStyle name="Saída 2 4 6 8 2" xfId="10016"/>
    <cellStyle name="Saída 2 4 6 9" xfId="10017"/>
    <cellStyle name="Saída 2 4 6 9 2" xfId="10018"/>
    <cellStyle name="Saída 2 4 7" xfId="10019"/>
    <cellStyle name="Saída 2 4 7 10" xfId="10020"/>
    <cellStyle name="Saída 2 4 7 10 2" xfId="10021"/>
    <cellStyle name="Saída 2 4 7 11" xfId="10022"/>
    <cellStyle name="Saída 2 4 7 11 2" xfId="10023"/>
    <cellStyle name="Saída 2 4 7 12" xfId="10024"/>
    <cellStyle name="Saída 2 4 7 12 2" xfId="10025"/>
    <cellStyle name="Saída 2 4 7 13" xfId="10026"/>
    <cellStyle name="Saída 2 4 7 13 2" xfId="10027"/>
    <cellStyle name="Saída 2 4 7 14" xfId="10028"/>
    <cellStyle name="Saída 2 4 7 2" xfId="10029"/>
    <cellStyle name="Saída 2 4 7 2 2" xfId="10030"/>
    <cellStyle name="Saída 2 4 7 3" xfId="10031"/>
    <cellStyle name="Saída 2 4 7 3 2" xfId="10032"/>
    <cellStyle name="Saída 2 4 7 4" xfId="10033"/>
    <cellStyle name="Saída 2 4 7 4 2" xfId="10034"/>
    <cellStyle name="Saída 2 4 7 5" xfId="10035"/>
    <cellStyle name="Saída 2 4 7 5 2" xfId="10036"/>
    <cellStyle name="Saída 2 4 7 6" xfId="10037"/>
    <cellStyle name="Saída 2 4 7 6 2" xfId="10038"/>
    <cellStyle name="Saída 2 4 7 7" xfId="10039"/>
    <cellStyle name="Saída 2 4 7 7 2" xfId="10040"/>
    <cellStyle name="Saída 2 4 7 8" xfId="10041"/>
    <cellStyle name="Saída 2 4 7 8 2" xfId="10042"/>
    <cellStyle name="Saída 2 4 7 9" xfId="10043"/>
    <cellStyle name="Saída 2 4 7 9 2" xfId="10044"/>
    <cellStyle name="Saída 2 4 8" xfId="10045"/>
    <cellStyle name="Saída 2 4 8 2" xfId="10046"/>
    <cellStyle name="Saída 2 4 9" xfId="10047"/>
    <cellStyle name="Saída 2 4 9 2" xfId="10048"/>
    <cellStyle name="Saída 2 5" xfId="528"/>
    <cellStyle name="Saída 2 5 10" xfId="10049"/>
    <cellStyle name="Saída 2 5 10 2" xfId="10050"/>
    <cellStyle name="Saída 2 5 11" xfId="10051"/>
    <cellStyle name="Saída 2 5 11 2" xfId="10052"/>
    <cellStyle name="Saída 2 5 12" xfId="10053"/>
    <cellStyle name="Saída 2 5 12 2" xfId="10054"/>
    <cellStyle name="Saída 2 5 13" xfId="10055"/>
    <cellStyle name="Saída 2 5 13 2" xfId="10056"/>
    <cellStyle name="Saída 2 5 14" xfId="10057"/>
    <cellStyle name="Saída 2 5 14 2" xfId="10058"/>
    <cellStyle name="Saída 2 5 15" xfId="10059"/>
    <cellStyle name="Saída 2 5 15 2" xfId="10060"/>
    <cellStyle name="Saída 2 5 16" xfId="10061"/>
    <cellStyle name="Saída 2 5 16 2" xfId="10062"/>
    <cellStyle name="Saída 2 5 17" xfId="10063"/>
    <cellStyle name="Saída 2 5 17 2" xfId="10064"/>
    <cellStyle name="Saída 2 5 18" xfId="10065"/>
    <cellStyle name="Saída 2 5 18 2" xfId="10066"/>
    <cellStyle name="Saída 2 5 19" xfId="10067"/>
    <cellStyle name="Saída 2 5 19 2" xfId="10068"/>
    <cellStyle name="Saída 2 5 2" xfId="529"/>
    <cellStyle name="Saída 2 5 2 10" xfId="10069"/>
    <cellStyle name="Saída 2 5 2 10 2" xfId="10070"/>
    <cellStyle name="Saída 2 5 2 11" xfId="10071"/>
    <cellStyle name="Saída 2 5 2 11 2" xfId="10072"/>
    <cellStyle name="Saída 2 5 2 12" xfId="10073"/>
    <cellStyle name="Saída 2 5 2 12 2" xfId="10074"/>
    <cellStyle name="Saída 2 5 2 13" xfId="10075"/>
    <cellStyle name="Saída 2 5 2 13 2" xfId="10076"/>
    <cellStyle name="Saída 2 5 2 14" xfId="10077"/>
    <cellStyle name="Saída 2 5 2 14 2" xfId="10078"/>
    <cellStyle name="Saída 2 5 2 15" xfId="10079"/>
    <cellStyle name="Saída 2 5 2 15 2" xfId="10080"/>
    <cellStyle name="Saída 2 5 2 16" xfId="10081"/>
    <cellStyle name="Saída 2 5 2 2" xfId="10082"/>
    <cellStyle name="Saída 2 5 2 2 10" xfId="10083"/>
    <cellStyle name="Saída 2 5 2 2 10 2" xfId="10084"/>
    <cellStyle name="Saída 2 5 2 2 11" xfId="10085"/>
    <cellStyle name="Saída 2 5 2 2 11 2" xfId="10086"/>
    <cellStyle name="Saída 2 5 2 2 12" xfId="10087"/>
    <cellStyle name="Saída 2 5 2 2 12 2" xfId="10088"/>
    <cellStyle name="Saída 2 5 2 2 13" xfId="10089"/>
    <cellStyle name="Saída 2 5 2 2 13 2" xfId="10090"/>
    <cellStyle name="Saída 2 5 2 2 14" xfId="10091"/>
    <cellStyle name="Saída 2 5 2 2 2" xfId="10092"/>
    <cellStyle name="Saída 2 5 2 2 2 2" xfId="10093"/>
    <cellStyle name="Saída 2 5 2 2 3" xfId="10094"/>
    <cellStyle name="Saída 2 5 2 2 3 2" xfId="10095"/>
    <cellStyle name="Saída 2 5 2 2 4" xfId="10096"/>
    <cellStyle name="Saída 2 5 2 2 4 2" xfId="10097"/>
    <cellStyle name="Saída 2 5 2 2 5" xfId="10098"/>
    <cellStyle name="Saída 2 5 2 2 5 2" xfId="10099"/>
    <cellStyle name="Saída 2 5 2 2 6" xfId="10100"/>
    <cellStyle name="Saída 2 5 2 2 6 2" xfId="10101"/>
    <cellStyle name="Saída 2 5 2 2 7" xfId="10102"/>
    <cellStyle name="Saída 2 5 2 2 7 2" xfId="10103"/>
    <cellStyle name="Saída 2 5 2 2 8" xfId="10104"/>
    <cellStyle name="Saída 2 5 2 2 8 2" xfId="10105"/>
    <cellStyle name="Saída 2 5 2 2 9" xfId="10106"/>
    <cellStyle name="Saída 2 5 2 2 9 2" xfId="10107"/>
    <cellStyle name="Saída 2 5 2 3" xfId="10108"/>
    <cellStyle name="Saída 2 5 2 3 10" xfId="10109"/>
    <cellStyle name="Saída 2 5 2 3 10 2" xfId="10110"/>
    <cellStyle name="Saída 2 5 2 3 11" xfId="10111"/>
    <cellStyle name="Saída 2 5 2 3 11 2" xfId="10112"/>
    <cellStyle name="Saída 2 5 2 3 12" xfId="10113"/>
    <cellStyle name="Saída 2 5 2 3 12 2" xfId="10114"/>
    <cellStyle name="Saída 2 5 2 3 13" xfId="10115"/>
    <cellStyle name="Saída 2 5 2 3 13 2" xfId="10116"/>
    <cellStyle name="Saída 2 5 2 3 14" xfId="10117"/>
    <cellStyle name="Saída 2 5 2 3 2" xfId="10118"/>
    <cellStyle name="Saída 2 5 2 3 2 2" xfId="10119"/>
    <cellStyle name="Saída 2 5 2 3 3" xfId="10120"/>
    <cellStyle name="Saída 2 5 2 3 3 2" xfId="10121"/>
    <cellStyle name="Saída 2 5 2 3 4" xfId="10122"/>
    <cellStyle name="Saída 2 5 2 3 4 2" xfId="10123"/>
    <cellStyle name="Saída 2 5 2 3 5" xfId="10124"/>
    <cellStyle name="Saída 2 5 2 3 5 2" xfId="10125"/>
    <cellStyle name="Saída 2 5 2 3 6" xfId="10126"/>
    <cellStyle name="Saída 2 5 2 3 6 2" xfId="10127"/>
    <cellStyle name="Saída 2 5 2 3 7" xfId="10128"/>
    <cellStyle name="Saída 2 5 2 3 7 2" xfId="10129"/>
    <cellStyle name="Saída 2 5 2 3 8" xfId="10130"/>
    <cellStyle name="Saída 2 5 2 3 8 2" xfId="10131"/>
    <cellStyle name="Saída 2 5 2 3 9" xfId="10132"/>
    <cellStyle name="Saída 2 5 2 3 9 2" xfId="10133"/>
    <cellStyle name="Saída 2 5 2 4" xfId="10134"/>
    <cellStyle name="Saída 2 5 2 4 2" xfId="10135"/>
    <cellStyle name="Saída 2 5 2 5" xfId="10136"/>
    <cellStyle name="Saída 2 5 2 5 2" xfId="10137"/>
    <cellStyle name="Saída 2 5 2 6" xfId="10138"/>
    <cellStyle name="Saída 2 5 2 6 2" xfId="10139"/>
    <cellStyle name="Saída 2 5 2 7" xfId="10140"/>
    <cellStyle name="Saída 2 5 2 7 2" xfId="10141"/>
    <cellStyle name="Saída 2 5 2 8" xfId="10142"/>
    <cellStyle name="Saída 2 5 2 8 2" xfId="10143"/>
    <cellStyle name="Saída 2 5 2 9" xfId="10144"/>
    <cellStyle name="Saída 2 5 2 9 2" xfId="10145"/>
    <cellStyle name="Saída 2 5 20" xfId="10146"/>
    <cellStyle name="Saída 2 5 3" xfId="530"/>
    <cellStyle name="Saída 2 5 3 10" xfId="10147"/>
    <cellStyle name="Saída 2 5 3 10 2" xfId="10148"/>
    <cellStyle name="Saída 2 5 3 11" xfId="10149"/>
    <cellStyle name="Saída 2 5 3 11 2" xfId="10150"/>
    <cellStyle name="Saída 2 5 3 12" xfId="10151"/>
    <cellStyle name="Saída 2 5 3 12 2" xfId="10152"/>
    <cellStyle name="Saída 2 5 3 13" xfId="10153"/>
    <cellStyle name="Saída 2 5 3 13 2" xfId="10154"/>
    <cellStyle name="Saída 2 5 3 14" xfId="10155"/>
    <cellStyle name="Saída 2 5 3 14 2" xfId="10156"/>
    <cellStyle name="Saída 2 5 3 15" xfId="10157"/>
    <cellStyle name="Saída 2 5 3 15 2" xfId="10158"/>
    <cellStyle name="Saída 2 5 3 16" xfId="10159"/>
    <cellStyle name="Saída 2 5 3 2" xfId="10160"/>
    <cellStyle name="Saída 2 5 3 2 10" xfId="10161"/>
    <cellStyle name="Saída 2 5 3 2 10 2" xfId="10162"/>
    <cellStyle name="Saída 2 5 3 2 11" xfId="10163"/>
    <cellStyle name="Saída 2 5 3 2 11 2" xfId="10164"/>
    <cellStyle name="Saída 2 5 3 2 12" xfId="10165"/>
    <cellStyle name="Saída 2 5 3 2 12 2" xfId="10166"/>
    <cellStyle name="Saída 2 5 3 2 13" xfId="10167"/>
    <cellStyle name="Saída 2 5 3 2 13 2" xfId="10168"/>
    <cellStyle name="Saída 2 5 3 2 14" xfId="10169"/>
    <cellStyle name="Saída 2 5 3 2 2" xfId="10170"/>
    <cellStyle name="Saída 2 5 3 2 2 2" xfId="10171"/>
    <cellStyle name="Saída 2 5 3 2 3" xfId="10172"/>
    <cellStyle name="Saída 2 5 3 2 3 2" xfId="10173"/>
    <cellStyle name="Saída 2 5 3 2 4" xfId="10174"/>
    <cellStyle name="Saída 2 5 3 2 4 2" xfId="10175"/>
    <cellStyle name="Saída 2 5 3 2 5" xfId="10176"/>
    <cellStyle name="Saída 2 5 3 2 5 2" xfId="10177"/>
    <cellStyle name="Saída 2 5 3 2 6" xfId="10178"/>
    <cellStyle name="Saída 2 5 3 2 6 2" xfId="10179"/>
    <cellStyle name="Saída 2 5 3 2 7" xfId="10180"/>
    <cellStyle name="Saída 2 5 3 2 7 2" xfId="10181"/>
    <cellStyle name="Saída 2 5 3 2 8" xfId="10182"/>
    <cellStyle name="Saída 2 5 3 2 8 2" xfId="10183"/>
    <cellStyle name="Saída 2 5 3 2 9" xfId="10184"/>
    <cellStyle name="Saída 2 5 3 2 9 2" xfId="10185"/>
    <cellStyle name="Saída 2 5 3 3" xfId="10186"/>
    <cellStyle name="Saída 2 5 3 3 10" xfId="10187"/>
    <cellStyle name="Saída 2 5 3 3 10 2" xfId="10188"/>
    <cellStyle name="Saída 2 5 3 3 11" xfId="10189"/>
    <cellStyle name="Saída 2 5 3 3 11 2" xfId="10190"/>
    <cellStyle name="Saída 2 5 3 3 12" xfId="10191"/>
    <cellStyle name="Saída 2 5 3 3 12 2" xfId="10192"/>
    <cellStyle name="Saída 2 5 3 3 13" xfId="10193"/>
    <cellStyle name="Saída 2 5 3 3 13 2" xfId="10194"/>
    <cellStyle name="Saída 2 5 3 3 14" xfId="10195"/>
    <cellStyle name="Saída 2 5 3 3 2" xfId="10196"/>
    <cellStyle name="Saída 2 5 3 3 2 2" xfId="10197"/>
    <cellStyle name="Saída 2 5 3 3 3" xfId="10198"/>
    <cellStyle name="Saída 2 5 3 3 3 2" xfId="10199"/>
    <cellStyle name="Saída 2 5 3 3 4" xfId="10200"/>
    <cellStyle name="Saída 2 5 3 3 4 2" xfId="10201"/>
    <cellStyle name="Saída 2 5 3 3 5" xfId="10202"/>
    <cellStyle name="Saída 2 5 3 3 5 2" xfId="10203"/>
    <cellStyle name="Saída 2 5 3 3 6" xfId="10204"/>
    <cellStyle name="Saída 2 5 3 3 6 2" xfId="10205"/>
    <cellStyle name="Saída 2 5 3 3 7" xfId="10206"/>
    <cellStyle name="Saída 2 5 3 3 7 2" xfId="10207"/>
    <cellStyle name="Saída 2 5 3 3 8" xfId="10208"/>
    <cellStyle name="Saída 2 5 3 3 8 2" xfId="10209"/>
    <cellStyle name="Saída 2 5 3 3 9" xfId="10210"/>
    <cellStyle name="Saída 2 5 3 3 9 2" xfId="10211"/>
    <cellStyle name="Saída 2 5 3 4" xfId="10212"/>
    <cellStyle name="Saída 2 5 3 4 2" xfId="10213"/>
    <cellStyle name="Saída 2 5 3 5" xfId="10214"/>
    <cellStyle name="Saída 2 5 3 5 2" xfId="10215"/>
    <cellStyle name="Saída 2 5 3 6" xfId="10216"/>
    <cellStyle name="Saída 2 5 3 6 2" xfId="10217"/>
    <cellStyle name="Saída 2 5 3 7" xfId="10218"/>
    <cellStyle name="Saída 2 5 3 7 2" xfId="10219"/>
    <cellStyle name="Saída 2 5 3 8" xfId="10220"/>
    <cellStyle name="Saída 2 5 3 8 2" xfId="10221"/>
    <cellStyle name="Saída 2 5 3 9" xfId="10222"/>
    <cellStyle name="Saída 2 5 3 9 2" xfId="10223"/>
    <cellStyle name="Saída 2 5 4" xfId="531"/>
    <cellStyle name="Saída 2 5 4 10" xfId="10224"/>
    <cellStyle name="Saída 2 5 4 10 2" xfId="10225"/>
    <cellStyle name="Saída 2 5 4 11" xfId="10226"/>
    <cellStyle name="Saída 2 5 4 11 2" xfId="10227"/>
    <cellStyle name="Saída 2 5 4 12" xfId="10228"/>
    <cellStyle name="Saída 2 5 4 12 2" xfId="10229"/>
    <cellStyle name="Saída 2 5 4 13" xfId="10230"/>
    <cellStyle name="Saída 2 5 4 13 2" xfId="10231"/>
    <cellStyle name="Saída 2 5 4 14" xfId="10232"/>
    <cellStyle name="Saída 2 5 4 14 2" xfId="10233"/>
    <cellStyle name="Saída 2 5 4 15" xfId="10234"/>
    <cellStyle name="Saída 2 5 4 15 2" xfId="10235"/>
    <cellStyle name="Saída 2 5 4 16" xfId="10236"/>
    <cellStyle name="Saída 2 5 4 2" xfId="10237"/>
    <cellStyle name="Saída 2 5 4 2 10" xfId="10238"/>
    <cellStyle name="Saída 2 5 4 2 10 2" xfId="10239"/>
    <cellStyle name="Saída 2 5 4 2 11" xfId="10240"/>
    <cellStyle name="Saída 2 5 4 2 11 2" xfId="10241"/>
    <cellStyle name="Saída 2 5 4 2 12" xfId="10242"/>
    <cellStyle name="Saída 2 5 4 2 12 2" xfId="10243"/>
    <cellStyle name="Saída 2 5 4 2 13" xfId="10244"/>
    <cellStyle name="Saída 2 5 4 2 13 2" xfId="10245"/>
    <cellStyle name="Saída 2 5 4 2 14" xfId="10246"/>
    <cellStyle name="Saída 2 5 4 2 2" xfId="10247"/>
    <cellStyle name="Saída 2 5 4 2 2 2" xfId="10248"/>
    <cellStyle name="Saída 2 5 4 2 3" xfId="10249"/>
    <cellStyle name="Saída 2 5 4 2 3 2" xfId="10250"/>
    <cellStyle name="Saída 2 5 4 2 4" xfId="10251"/>
    <cellStyle name="Saída 2 5 4 2 4 2" xfId="10252"/>
    <cellStyle name="Saída 2 5 4 2 5" xfId="10253"/>
    <cellStyle name="Saída 2 5 4 2 5 2" xfId="10254"/>
    <cellStyle name="Saída 2 5 4 2 6" xfId="10255"/>
    <cellStyle name="Saída 2 5 4 2 6 2" xfId="10256"/>
    <cellStyle name="Saída 2 5 4 2 7" xfId="10257"/>
    <cellStyle name="Saída 2 5 4 2 7 2" xfId="10258"/>
    <cellStyle name="Saída 2 5 4 2 8" xfId="10259"/>
    <cellStyle name="Saída 2 5 4 2 8 2" xfId="10260"/>
    <cellStyle name="Saída 2 5 4 2 9" xfId="10261"/>
    <cellStyle name="Saída 2 5 4 2 9 2" xfId="10262"/>
    <cellStyle name="Saída 2 5 4 3" xfId="10263"/>
    <cellStyle name="Saída 2 5 4 3 10" xfId="10264"/>
    <cellStyle name="Saída 2 5 4 3 10 2" xfId="10265"/>
    <cellStyle name="Saída 2 5 4 3 11" xfId="10266"/>
    <cellStyle name="Saída 2 5 4 3 11 2" xfId="10267"/>
    <cellStyle name="Saída 2 5 4 3 12" xfId="10268"/>
    <cellStyle name="Saída 2 5 4 3 12 2" xfId="10269"/>
    <cellStyle name="Saída 2 5 4 3 13" xfId="10270"/>
    <cellStyle name="Saída 2 5 4 3 13 2" xfId="10271"/>
    <cellStyle name="Saída 2 5 4 3 14" xfId="10272"/>
    <cellStyle name="Saída 2 5 4 3 2" xfId="10273"/>
    <cellStyle name="Saída 2 5 4 3 2 2" xfId="10274"/>
    <cellStyle name="Saída 2 5 4 3 3" xfId="10275"/>
    <cellStyle name="Saída 2 5 4 3 3 2" xfId="10276"/>
    <cellStyle name="Saída 2 5 4 3 4" xfId="10277"/>
    <cellStyle name="Saída 2 5 4 3 4 2" xfId="10278"/>
    <cellStyle name="Saída 2 5 4 3 5" xfId="10279"/>
    <cellStyle name="Saída 2 5 4 3 5 2" xfId="10280"/>
    <cellStyle name="Saída 2 5 4 3 6" xfId="10281"/>
    <cellStyle name="Saída 2 5 4 3 6 2" xfId="10282"/>
    <cellStyle name="Saída 2 5 4 3 7" xfId="10283"/>
    <cellStyle name="Saída 2 5 4 3 7 2" xfId="10284"/>
    <cellStyle name="Saída 2 5 4 3 8" xfId="10285"/>
    <cellStyle name="Saída 2 5 4 3 8 2" xfId="10286"/>
    <cellStyle name="Saída 2 5 4 3 9" xfId="10287"/>
    <cellStyle name="Saída 2 5 4 3 9 2" xfId="10288"/>
    <cellStyle name="Saída 2 5 4 4" xfId="10289"/>
    <cellStyle name="Saída 2 5 4 4 2" xfId="10290"/>
    <cellStyle name="Saída 2 5 4 5" xfId="10291"/>
    <cellStyle name="Saída 2 5 4 5 2" xfId="10292"/>
    <cellStyle name="Saída 2 5 4 6" xfId="10293"/>
    <cellStyle name="Saída 2 5 4 6 2" xfId="10294"/>
    <cellStyle name="Saída 2 5 4 7" xfId="10295"/>
    <cellStyle name="Saída 2 5 4 7 2" xfId="10296"/>
    <cellStyle name="Saída 2 5 4 8" xfId="10297"/>
    <cellStyle name="Saída 2 5 4 8 2" xfId="10298"/>
    <cellStyle name="Saída 2 5 4 9" xfId="10299"/>
    <cellStyle name="Saída 2 5 4 9 2" xfId="10300"/>
    <cellStyle name="Saída 2 5 5" xfId="532"/>
    <cellStyle name="Saída 2 5 5 10" xfId="10301"/>
    <cellStyle name="Saída 2 5 5 10 2" xfId="10302"/>
    <cellStyle name="Saída 2 5 5 11" xfId="10303"/>
    <cellStyle name="Saída 2 5 5 11 2" xfId="10304"/>
    <cellStyle name="Saída 2 5 5 12" xfId="10305"/>
    <cellStyle name="Saída 2 5 5 12 2" xfId="10306"/>
    <cellStyle name="Saída 2 5 5 13" xfId="10307"/>
    <cellStyle name="Saída 2 5 5 13 2" xfId="10308"/>
    <cellStyle name="Saída 2 5 5 14" xfId="10309"/>
    <cellStyle name="Saída 2 5 5 14 2" xfId="10310"/>
    <cellStyle name="Saída 2 5 5 15" xfId="10311"/>
    <cellStyle name="Saída 2 5 5 15 2" xfId="10312"/>
    <cellStyle name="Saída 2 5 5 16" xfId="10313"/>
    <cellStyle name="Saída 2 5 5 2" xfId="10314"/>
    <cellStyle name="Saída 2 5 5 2 10" xfId="10315"/>
    <cellStyle name="Saída 2 5 5 2 10 2" xfId="10316"/>
    <cellStyle name="Saída 2 5 5 2 11" xfId="10317"/>
    <cellStyle name="Saída 2 5 5 2 11 2" xfId="10318"/>
    <cellStyle name="Saída 2 5 5 2 12" xfId="10319"/>
    <cellStyle name="Saída 2 5 5 2 12 2" xfId="10320"/>
    <cellStyle name="Saída 2 5 5 2 13" xfId="10321"/>
    <cellStyle name="Saída 2 5 5 2 13 2" xfId="10322"/>
    <cellStyle name="Saída 2 5 5 2 14" xfId="10323"/>
    <cellStyle name="Saída 2 5 5 2 2" xfId="10324"/>
    <cellStyle name="Saída 2 5 5 2 2 2" xfId="10325"/>
    <cellStyle name="Saída 2 5 5 2 3" xfId="10326"/>
    <cellStyle name="Saída 2 5 5 2 3 2" xfId="10327"/>
    <cellStyle name="Saída 2 5 5 2 4" xfId="10328"/>
    <cellStyle name="Saída 2 5 5 2 4 2" xfId="10329"/>
    <cellStyle name="Saída 2 5 5 2 5" xfId="10330"/>
    <cellStyle name="Saída 2 5 5 2 5 2" xfId="10331"/>
    <cellStyle name="Saída 2 5 5 2 6" xfId="10332"/>
    <cellStyle name="Saída 2 5 5 2 6 2" xfId="10333"/>
    <cellStyle name="Saída 2 5 5 2 7" xfId="10334"/>
    <cellStyle name="Saída 2 5 5 2 7 2" xfId="10335"/>
    <cellStyle name="Saída 2 5 5 2 8" xfId="10336"/>
    <cellStyle name="Saída 2 5 5 2 8 2" xfId="10337"/>
    <cellStyle name="Saída 2 5 5 2 9" xfId="10338"/>
    <cellStyle name="Saída 2 5 5 2 9 2" xfId="10339"/>
    <cellStyle name="Saída 2 5 5 3" xfId="10340"/>
    <cellStyle name="Saída 2 5 5 3 10" xfId="10341"/>
    <cellStyle name="Saída 2 5 5 3 10 2" xfId="10342"/>
    <cellStyle name="Saída 2 5 5 3 11" xfId="10343"/>
    <cellStyle name="Saída 2 5 5 3 11 2" xfId="10344"/>
    <cellStyle name="Saída 2 5 5 3 12" xfId="10345"/>
    <cellStyle name="Saída 2 5 5 3 12 2" xfId="10346"/>
    <cellStyle name="Saída 2 5 5 3 13" xfId="10347"/>
    <cellStyle name="Saída 2 5 5 3 13 2" xfId="10348"/>
    <cellStyle name="Saída 2 5 5 3 14" xfId="10349"/>
    <cellStyle name="Saída 2 5 5 3 2" xfId="10350"/>
    <cellStyle name="Saída 2 5 5 3 2 2" xfId="10351"/>
    <cellStyle name="Saída 2 5 5 3 3" xfId="10352"/>
    <cellStyle name="Saída 2 5 5 3 3 2" xfId="10353"/>
    <cellStyle name="Saída 2 5 5 3 4" xfId="10354"/>
    <cellStyle name="Saída 2 5 5 3 4 2" xfId="10355"/>
    <cellStyle name="Saída 2 5 5 3 5" xfId="10356"/>
    <cellStyle name="Saída 2 5 5 3 5 2" xfId="10357"/>
    <cellStyle name="Saída 2 5 5 3 6" xfId="10358"/>
    <cellStyle name="Saída 2 5 5 3 6 2" xfId="10359"/>
    <cellStyle name="Saída 2 5 5 3 7" xfId="10360"/>
    <cellStyle name="Saída 2 5 5 3 7 2" xfId="10361"/>
    <cellStyle name="Saída 2 5 5 3 8" xfId="10362"/>
    <cellStyle name="Saída 2 5 5 3 8 2" xfId="10363"/>
    <cellStyle name="Saída 2 5 5 3 9" xfId="10364"/>
    <cellStyle name="Saída 2 5 5 3 9 2" xfId="10365"/>
    <cellStyle name="Saída 2 5 5 4" xfId="10366"/>
    <cellStyle name="Saída 2 5 5 4 2" xfId="10367"/>
    <cellStyle name="Saída 2 5 5 5" xfId="10368"/>
    <cellStyle name="Saída 2 5 5 5 2" xfId="10369"/>
    <cellStyle name="Saída 2 5 5 6" xfId="10370"/>
    <cellStyle name="Saída 2 5 5 6 2" xfId="10371"/>
    <cellStyle name="Saída 2 5 5 7" xfId="10372"/>
    <cellStyle name="Saída 2 5 5 7 2" xfId="10373"/>
    <cellStyle name="Saída 2 5 5 8" xfId="10374"/>
    <cellStyle name="Saída 2 5 5 8 2" xfId="10375"/>
    <cellStyle name="Saída 2 5 5 9" xfId="10376"/>
    <cellStyle name="Saída 2 5 5 9 2" xfId="10377"/>
    <cellStyle name="Saída 2 5 6" xfId="10378"/>
    <cellStyle name="Saída 2 5 6 10" xfId="10379"/>
    <cellStyle name="Saída 2 5 6 10 2" xfId="10380"/>
    <cellStyle name="Saída 2 5 6 11" xfId="10381"/>
    <cellStyle name="Saída 2 5 6 11 2" xfId="10382"/>
    <cellStyle name="Saída 2 5 6 12" xfId="10383"/>
    <cellStyle name="Saída 2 5 6 12 2" xfId="10384"/>
    <cellStyle name="Saída 2 5 6 13" xfId="10385"/>
    <cellStyle name="Saída 2 5 6 13 2" xfId="10386"/>
    <cellStyle name="Saída 2 5 6 14" xfId="10387"/>
    <cellStyle name="Saída 2 5 6 2" xfId="10388"/>
    <cellStyle name="Saída 2 5 6 2 2" xfId="10389"/>
    <cellStyle name="Saída 2 5 6 3" xfId="10390"/>
    <cellStyle name="Saída 2 5 6 3 2" xfId="10391"/>
    <cellStyle name="Saída 2 5 6 4" xfId="10392"/>
    <cellStyle name="Saída 2 5 6 4 2" xfId="10393"/>
    <cellStyle name="Saída 2 5 6 5" xfId="10394"/>
    <cellStyle name="Saída 2 5 6 5 2" xfId="10395"/>
    <cellStyle name="Saída 2 5 6 6" xfId="10396"/>
    <cellStyle name="Saída 2 5 6 6 2" xfId="10397"/>
    <cellStyle name="Saída 2 5 6 7" xfId="10398"/>
    <cellStyle name="Saída 2 5 6 7 2" xfId="10399"/>
    <cellStyle name="Saída 2 5 6 8" xfId="10400"/>
    <cellStyle name="Saída 2 5 6 8 2" xfId="10401"/>
    <cellStyle name="Saída 2 5 6 9" xfId="10402"/>
    <cellStyle name="Saída 2 5 6 9 2" xfId="10403"/>
    <cellStyle name="Saída 2 5 7" xfId="10404"/>
    <cellStyle name="Saída 2 5 7 10" xfId="10405"/>
    <cellStyle name="Saída 2 5 7 10 2" xfId="10406"/>
    <cellStyle name="Saída 2 5 7 11" xfId="10407"/>
    <cellStyle name="Saída 2 5 7 11 2" xfId="10408"/>
    <cellStyle name="Saída 2 5 7 12" xfId="10409"/>
    <cellStyle name="Saída 2 5 7 12 2" xfId="10410"/>
    <cellStyle name="Saída 2 5 7 13" xfId="10411"/>
    <cellStyle name="Saída 2 5 7 13 2" xfId="10412"/>
    <cellStyle name="Saída 2 5 7 14" xfId="10413"/>
    <cellStyle name="Saída 2 5 7 2" xfId="10414"/>
    <cellStyle name="Saída 2 5 7 2 2" xfId="10415"/>
    <cellStyle name="Saída 2 5 7 3" xfId="10416"/>
    <cellStyle name="Saída 2 5 7 3 2" xfId="10417"/>
    <cellStyle name="Saída 2 5 7 4" xfId="10418"/>
    <cellStyle name="Saída 2 5 7 4 2" xfId="10419"/>
    <cellStyle name="Saída 2 5 7 5" xfId="10420"/>
    <cellStyle name="Saída 2 5 7 5 2" xfId="10421"/>
    <cellStyle name="Saída 2 5 7 6" xfId="10422"/>
    <cellStyle name="Saída 2 5 7 6 2" xfId="10423"/>
    <cellStyle name="Saída 2 5 7 7" xfId="10424"/>
    <cellStyle name="Saída 2 5 7 7 2" xfId="10425"/>
    <cellStyle name="Saída 2 5 7 8" xfId="10426"/>
    <cellStyle name="Saída 2 5 7 8 2" xfId="10427"/>
    <cellStyle name="Saída 2 5 7 9" xfId="10428"/>
    <cellStyle name="Saída 2 5 7 9 2" xfId="10429"/>
    <cellStyle name="Saída 2 5 8" xfId="10430"/>
    <cellStyle name="Saída 2 5 8 2" xfId="10431"/>
    <cellStyle name="Saída 2 5 9" xfId="10432"/>
    <cellStyle name="Saída 2 5 9 2" xfId="10433"/>
    <cellStyle name="Saída 2 6" xfId="533"/>
    <cellStyle name="Saída 2 6 10" xfId="10434"/>
    <cellStyle name="Saída 2 6 10 2" xfId="10435"/>
    <cellStyle name="Saída 2 6 11" xfId="10436"/>
    <cellStyle name="Saída 2 6 11 2" xfId="10437"/>
    <cellStyle name="Saída 2 6 12" xfId="10438"/>
    <cellStyle name="Saída 2 6 12 2" xfId="10439"/>
    <cellStyle name="Saída 2 6 13" xfId="10440"/>
    <cellStyle name="Saída 2 6 13 2" xfId="10441"/>
    <cellStyle name="Saída 2 6 14" xfId="10442"/>
    <cellStyle name="Saída 2 6 14 2" xfId="10443"/>
    <cellStyle name="Saída 2 6 15" xfId="10444"/>
    <cellStyle name="Saída 2 6 15 2" xfId="10445"/>
    <cellStyle name="Saída 2 6 16" xfId="10446"/>
    <cellStyle name="Saída 2 6 16 2" xfId="10447"/>
    <cellStyle name="Saída 2 6 17" xfId="10448"/>
    <cellStyle name="Saída 2 6 17 2" xfId="10449"/>
    <cellStyle name="Saída 2 6 18" xfId="10450"/>
    <cellStyle name="Saída 2 6 18 2" xfId="10451"/>
    <cellStyle name="Saída 2 6 19" xfId="10452"/>
    <cellStyle name="Saída 2 6 19 2" xfId="10453"/>
    <cellStyle name="Saída 2 6 2" xfId="534"/>
    <cellStyle name="Saída 2 6 2 10" xfId="10454"/>
    <cellStyle name="Saída 2 6 2 10 2" xfId="10455"/>
    <cellStyle name="Saída 2 6 2 11" xfId="10456"/>
    <cellStyle name="Saída 2 6 2 11 2" xfId="10457"/>
    <cellStyle name="Saída 2 6 2 12" xfId="10458"/>
    <cellStyle name="Saída 2 6 2 12 2" xfId="10459"/>
    <cellStyle name="Saída 2 6 2 13" xfId="10460"/>
    <cellStyle name="Saída 2 6 2 13 2" xfId="10461"/>
    <cellStyle name="Saída 2 6 2 14" xfId="10462"/>
    <cellStyle name="Saída 2 6 2 14 2" xfId="10463"/>
    <cellStyle name="Saída 2 6 2 15" xfId="10464"/>
    <cellStyle name="Saída 2 6 2 15 2" xfId="10465"/>
    <cellStyle name="Saída 2 6 2 16" xfId="10466"/>
    <cellStyle name="Saída 2 6 2 2" xfId="10467"/>
    <cellStyle name="Saída 2 6 2 2 10" xfId="10468"/>
    <cellStyle name="Saída 2 6 2 2 10 2" xfId="10469"/>
    <cellStyle name="Saída 2 6 2 2 11" xfId="10470"/>
    <cellStyle name="Saída 2 6 2 2 11 2" xfId="10471"/>
    <cellStyle name="Saída 2 6 2 2 12" xfId="10472"/>
    <cellStyle name="Saída 2 6 2 2 12 2" xfId="10473"/>
    <cellStyle name="Saída 2 6 2 2 13" xfId="10474"/>
    <cellStyle name="Saída 2 6 2 2 13 2" xfId="10475"/>
    <cellStyle name="Saída 2 6 2 2 14" xfId="10476"/>
    <cellStyle name="Saída 2 6 2 2 2" xfId="10477"/>
    <cellStyle name="Saída 2 6 2 2 2 2" xfId="10478"/>
    <cellStyle name="Saída 2 6 2 2 3" xfId="10479"/>
    <cellStyle name="Saída 2 6 2 2 3 2" xfId="10480"/>
    <cellStyle name="Saída 2 6 2 2 4" xfId="10481"/>
    <cellStyle name="Saída 2 6 2 2 4 2" xfId="10482"/>
    <cellStyle name="Saída 2 6 2 2 5" xfId="10483"/>
    <cellStyle name="Saída 2 6 2 2 5 2" xfId="10484"/>
    <cellStyle name="Saída 2 6 2 2 6" xfId="10485"/>
    <cellStyle name="Saída 2 6 2 2 6 2" xfId="10486"/>
    <cellStyle name="Saída 2 6 2 2 7" xfId="10487"/>
    <cellStyle name="Saída 2 6 2 2 7 2" xfId="10488"/>
    <cellStyle name="Saída 2 6 2 2 8" xfId="10489"/>
    <cellStyle name="Saída 2 6 2 2 8 2" xfId="10490"/>
    <cellStyle name="Saída 2 6 2 2 9" xfId="10491"/>
    <cellStyle name="Saída 2 6 2 2 9 2" xfId="10492"/>
    <cellStyle name="Saída 2 6 2 3" xfId="10493"/>
    <cellStyle name="Saída 2 6 2 3 10" xfId="10494"/>
    <cellStyle name="Saída 2 6 2 3 10 2" xfId="10495"/>
    <cellStyle name="Saída 2 6 2 3 11" xfId="10496"/>
    <cellStyle name="Saída 2 6 2 3 11 2" xfId="10497"/>
    <cellStyle name="Saída 2 6 2 3 12" xfId="10498"/>
    <cellStyle name="Saída 2 6 2 3 12 2" xfId="10499"/>
    <cellStyle name="Saída 2 6 2 3 13" xfId="10500"/>
    <cellStyle name="Saída 2 6 2 3 13 2" xfId="10501"/>
    <cellStyle name="Saída 2 6 2 3 14" xfId="10502"/>
    <cellStyle name="Saída 2 6 2 3 2" xfId="10503"/>
    <cellStyle name="Saída 2 6 2 3 2 2" xfId="10504"/>
    <cellStyle name="Saída 2 6 2 3 3" xfId="10505"/>
    <cellStyle name="Saída 2 6 2 3 3 2" xfId="10506"/>
    <cellStyle name="Saída 2 6 2 3 4" xfId="10507"/>
    <cellStyle name="Saída 2 6 2 3 4 2" xfId="10508"/>
    <cellStyle name="Saída 2 6 2 3 5" xfId="10509"/>
    <cellStyle name="Saída 2 6 2 3 5 2" xfId="10510"/>
    <cellStyle name="Saída 2 6 2 3 6" xfId="10511"/>
    <cellStyle name="Saída 2 6 2 3 6 2" xfId="10512"/>
    <cellStyle name="Saída 2 6 2 3 7" xfId="10513"/>
    <cellStyle name="Saída 2 6 2 3 7 2" xfId="10514"/>
    <cellStyle name="Saída 2 6 2 3 8" xfId="10515"/>
    <cellStyle name="Saída 2 6 2 3 8 2" xfId="10516"/>
    <cellStyle name="Saída 2 6 2 3 9" xfId="10517"/>
    <cellStyle name="Saída 2 6 2 3 9 2" xfId="10518"/>
    <cellStyle name="Saída 2 6 2 4" xfId="10519"/>
    <cellStyle name="Saída 2 6 2 4 2" xfId="10520"/>
    <cellStyle name="Saída 2 6 2 5" xfId="10521"/>
    <cellStyle name="Saída 2 6 2 5 2" xfId="10522"/>
    <cellStyle name="Saída 2 6 2 6" xfId="10523"/>
    <cellStyle name="Saída 2 6 2 6 2" xfId="10524"/>
    <cellStyle name="Saída 2 6 2 7" xfId="10525"/>
    <cellStyle name="Saída 2 6 2 7 2" xfId="10526"/>
    <cellStyle name="Saída 2 6 2 8" xfId="10527"/>
    <cellStyle name="Saída 2 6 2 8 2" xfId="10528"/>
    <cellStyle name="Saída 2 6 2 9" xfId="10529"/>
    <cellStyle name="Saída 2 6 2 9 2" xfId="10530"/>
    <cellStyle name="Saída 2 6 20" xfId="10531"/>
    <cellStyle name="Saída 2 6 3" xfId="535"/>
    <cellStyle name="Saída 2 6 3 10" xfId="10532"/>
    <cellStyle name="Saída 2 6 3 10 2" xfId="10533"/>
    <cellStyle name="Saída 2 6 3 11" xfId="10534"/>
    <cellStyle name="Saída 2 6 3 11 2" xfId="10535"/>
    <cellStyle name="Saída 2 6 3 12" xfId="10536"/>
    <cellStyle name="Saída 2 6 3 12 2" xfId="10537"/>
    <cellStyle name="Saída 2 6 3 13" xfId="10538"/>
    <cellStyle name="Saída 2 6 3 13 2" xfId="10539"/>
    <cellStyle name="Saída 2 6 3 14" xfId="10540"/>
    <cellStyle name="Saída 2 6 3 14 2" xfId="10541"/>
    <cellStyle name="Saída 2 6 3 15" xfId="10542"/>
    <cellStyle name="Saída 2 6 3 15 2" xfId="10543"/>
    <cellStyle name="Saída 2 6 3 16" xfId="10544"/>
    <cellStyle name="Saída 2 6 3 2" xfId="10545"/>
    <cellStyle name="Saída 2 6 3 2 10" xfId="10546"/>
    <cellStyle name="Saída 2 6 3 2 10 2" xfId="10547"/>
    <cellStyle name="Saída 2 6 3 2 11" xfId="10548"/>
    <cellStyle name="Saída 2 6 3 2 11 2" xfId="10549"/>
    <cellStyle name="Saída 2 6 3 2 12" xfId="10550"/>
    <cellStyle name="Saída 2 6 3 2 12 2" xfId="10551"/>
    <cellStyle name="Saída 2 6 3 2 13" xfId="10552"/>
    <cellStyle name="Saída 2 6 3 2 13 2" xfId="10553"/>
    <cellStyle name="Saída 2 6 3 2 14" xfId="10554"/>
    <cellStyle name="Saída 2 6 3 2 2" xfId="10555"/>
    <cellStyle name="Saída 2 6 3 2 2 2" xfId="10556"/>
    <cellStyle name="Saída 2 6 3 2 3" xfId="10557"/>
    <cellStyle name="Saída 2 6 3 2 3 2" xfId="10558"/>
    <cellStyle name="Saída 2 6 3 2 4" xfId="10559"/>
    <cellStyle name="Saída 2 6 3 2 4 2" xfId="10560"/>
    <cellStyle name="Saída 2 6 3 2 5" xfId="10561"/>
    <cellStyle name="Saída 2 6 3 2 5 2" xfId="10562"/>
    <cellStyle name="Saída 2 6 3 2 6" xfId="10563"/>
    <cellStyle name="Saída 2 6 3 2 6 2" xfId="10564"/>
    <cellStyle name="Saída 2 6 3 2 7" xfId="10565"/>
    <cellStyle name="Saída 2 6 3 2 7 2" xfId="10566"/>
    <cellStyle name="Saída 2 6 3 2 8" xfId="10567"/>
    <cellStyle name="Saída 2 6 3 2 8 2" xfId="10568"/>
    <cellStyle name="Saída 2 6 3 2 9" xfId="10569"/>
    <cellStyle name="Saída 2 6 3 2 9 2" xfId="10570"/>
    <cellStyle name="Saída 2 6 3 3" xfId="10571"/>
    <cellStyle name="Saída 2 6 3 3 10" xfId="10572"/>
    <cellStyle name="Saída 2 6 3 3 10 2" xfId="10573"/>
    <cellStyle name="Saída 2 6 3 3 11" xfId="10574"/>
    <cellStyle name="Saída 2 6 3 3 11 2" xfId="10575"/>
    <cellStyle name="Saída 2 6 3 3 12" xfId="10576"/>
    <cellStyle name="Saída 2 6 3 3 12 2" xfId="10577"/>
    <cellStyle name="Saída 2 6 3 3 13" xfId="10578"/>
    <cellStyle name="Saída 2 6 3 3 13 2" xfId="10579"/>
    <cellStyle name="Saída 2 6 3 3 14" xfId="10580"/>
    <cellStyle name="Saída 2 6 3 3 2" xfId="10581"/>
    <cellStyle name="Saída 2 6 3 3 2 2" xfId="10582"/>
    <cellStyle name="Saída 2 6 3 3 3" xfId="10583"/>
    <cellStyle name="Saída 2 6 3 3 3 2" xfId="10584"/>
    <cellStyle name="Saída 2 6 3 3 4" xfId="10585"/>
    <cellStyle name="Saída 2 6 3 3 4 2" xfId="10586"/>
    <cellStyle name="Saída 2 6 3 3 5" xfId="10587"/>
    <cellStyle name="Saída 2 6 3 3 5 2" xfId="10588"/>
    <cellStyle name="Saída 2 6 3 3 6" xfId="10589"/>
    <cellStyle name="Saída 2 6 3 3 6 2" xfId="10590"/>
    <cellStyle name="Saída 2 6 3 3 7" xfId="10591"/>
    <cellStyle name="Saída 2 6 3 3 7 2" xfId="10592"/>
    <cellStyle name="Saída 2 6 3 3 8" xfId="10593"/>
    <cellStyle name="Saída 2 6 3 3 8 2" xfId="10594"/>
    <cellStyle name="Saída 2 6 3 3 9" xfId="10595"/>
    <cellStyle name="Saída 2 6 3 3 9 2" xfId="10596"/>
    <cellStyle name="Saída 2 6 3 4" xfId="10597"/>
    <cellStyle name="Saída 2 6 3 4 2" xfId="10598"/>
    <cellStyle name="Saída 2 6 3 5" xfId="10599"/>
    <cellStyle name="Saída 2 6 3 5 2" xfId="10600"/>
    <cellStyle name="Saída 2 6 3 6" xfId="10601"/>
    <cellStyle name="Saída 2 6 3 6 2" xfId="10602"/>
    <cellStyle name="Saída 2 6 3 7" xfId="10603"/>
    <cellStyle name="Saída 2 6 3 7 2" xfId="10604"/>
    <cellStyle name="Saída 2 6 3 8" xfId="10605"/>
    <cellStyle name="Saída 2 6 3 8 2" xfId="10606"/>
    <cellStyle name="Saída 2 6 3 9" xfId="10607"/>
    <cellStyle name="Saída 2 6 3 9 2" xfId="10608"/>
    <cellStyle name="Saída 2 6 4" xfId="536"/>
    <cellStyle name="Saída 2 6 4 10" xfId="10609"/>
    <cellStyle name="Saída 2 6 4 10 2" xfId="10610"/>
    <cellStyle name="Saída 2 6 4 11" xfId="10611"/>
    <cellStyle name="Saída 2 6 4 11 2" xfId="10612"/>
    <cellStyle name="Saída 2 6 4 12" xfId="10613"/>
    <cellStyle name="Saída 2 6 4 12 2" xfId="10614"/>
    <cellStyle name="Saída 2 6 4 13" xfId="10615"/>
    <cellStyle name="Saída 2 6 4 13 2" xfId="10616"/>
    <cellStyle name="Saída 2 6 4 14" xfId="10617"/>
    <cellStyle name="Saída 2 6 4 14 2" xfId="10618"/>
    <cellStyle name="Saída 2 6 4 15" xfId="10619"/>
    <cellStyle name="Saída 2 6 4 15 2" xfId="10620"/>
    <cellStyle name="Saída 2 6 4 16" xfId="10621"/>
    <cellStyle name="Saída 2 6 4 2" xfId="10622"/>
    <cellStyle name="Saída 2 6 4 2 10" xfId="10623"/>
    <cellStyle name="Saída 2 6 4 2 10 2" xfId="10624"/>
    <cellStyle name="Saída 2 6 4 2 11" xfId="10625"/>
    <cellStyle name="Saída 2 6 4 2 11 2" xfId="10626"/>
    <cellStyle name="Saída 2 6 4 2 12" xfId="10627"/>
    <cellStyle name="Saída 2 6 4 2 12 2" xfId="10628"/>
    <cellStyle name="Saída 2 6 4 2 13" xfId="10629"/>
    <cellStyle name="Saída 2 6 4 2 13 2" xfId="10630"/>
    <cellStyle name="Saída 2 6 4 2 14" xfId="10631"/>
    <cellStyle name="Saída 2 6 4 2 2" xfId="10632"/>
    <cellStyle name="Saída 2 6 4 2 2 2" xfId="10633"/>
    <cellStyle name="Saída 2 6 4 2 3" xfId="10634"/>
    <cellStyle name="Saída 2 6 4 2 3 2" xfId="10635"/>
    <cellStyle name="Saída 2 6 4 2 4" xfId="10636"/>
    <cellStyle name="Saída 2 6 4 2 4 2" xfId="10637"/>
    <cellStyle name="Saída 2 6 4 2 5" xfId="10638"/>
    <cellStyle name="Saída 2 6 4 2 5 2" xfId="10639"/>
    <cellStyle name="Saída 2 6 4 2 6" xfId="10640"/>
    <cellStyle name="Saída 2 6 4 2 6 2" xfId="10641"/>
    <cellStyle name="Saída 2 6 4 2 7" xfId="10642"/>
    <cellStyle name="Saída 2 6 4 2 7 2" xfId="10643"/>
    <cellStyle name="Saída 2 6 4 2 8" xfId="10644"/>
    <cellStyle name="Saída 2 6 4 2 8 2" xfId="10645"/>
    <cellStyle name="Saída 2 6 4 2 9" xfId="10646"/>
    <cellStyle name="Saída 2 6 4 2 9 2" xfId="10647"/>
    <cellStyle name="Saída 2 6 4 3" xfId="10648"/>
    <cellStyle name="Saída 2 6 4 3 10" xfId="10649"/>
    <cellStyle name="Saída 2 6 4 3 10 2" xfId="10650"/>
    <cellStyle name="Saída 2 6 4 3 11" xfId="10651"/>
    <cellStyle name="Saída 2 6 4 3 11 2" xfId="10652"/>
    <cellStyle name="Saída 2 6 4 3 12" xfId="10653"/>
    <cellStyle name="Saída 2 6 4 3 12 2" xfId="10654"/>
    <cellStyle name="Saída 2 6 4 3 13" xfId="10655"/>
    <cellStyle name="Saída 2 6 4 3 13 2" xfId="10656"/>
    <cellStyle name="Saída 2 6 4 3 14" xfId="10657"/>
    <cellStyle name="Saída 2 6 4 3 2" xfId="10658"/>
    <cellStyle name="Saída 2 6 4 3 2 2" xfId="10659"/>
    <cellStyle name="Saída 2 6 4 3 3" xfId="10660"/>
    <cellStyle name="Saída 2 6 4 3 3 2" xfId="10661"/>
    <cellStyle name="Saída 2 6 4 3 4" xfId="10662"/>
    <cellStyle name="Saída 2 6 4 3 4 2" xfId="10663"/>
    <cellStyle name="Saída 2 6 4 3 5" xfId="10664"/>
    <cellStyle name="Saída 2 6 4 3 5 2" xfId="10665"/>
    <cellStyle name="Saída 2 6 4 3 6" xfId="10666"/>
    <cellStyle name="Saída 2 6 4 3 6 2" xfId="10667"/>
    <cellStyle name="Saída 2 6 4 3 7" xfId="10668"/>
    <cellStyle name="Saída 2 6 4 3 7 2" xfId="10669"/>
    <cellStyle name="Saída 2 6 4 3 8" xfId="10670"/>
    <cellStyle name="Saída 2 6 4 3 8 2" xfId="10671"/>
    <cellStyle name="Saída 2 6 4 3 9" xfId="10672"/>
    <cellStyle name="Saída 2 6 4 3 9 2" xfId="10673"/>
    <cellStyle name="Saída 2 6 4 4" xfId="10674"/>
    <cellStyle name="Saída 2 6 4 4 2" xfId="10675"/>
    <cellStyle name="Saída 2 6 4 5" xfId="10676"/>
    <cellStyle name="Saída 2 6 4 5 2" xfId="10677"/>
    <cellStyle name="Saída 2 6 4 6" xfId="10678"/>
    <cellStyle name="Saída 2 6 4 6 2" xfId="10679"/>
    <cellStyle name="Saída 2 6 4 7" xfId="10680"/>
    <cellStyle name="Saída 2 6 4 7 2" xfId="10681"/>
    <cellStyle name="Saída 2 6 4 8" xfId="10682"/>
    <cellStyle name="Saída 2 6 4 8 2" xfId="10683"/>
    <cellStyle name="Saída 2 6 4 9" xfId="10684"/>
    <cellStyle name="Saída 2 6 4 9 2" xfId="10685"/>
    <cellStyle name="Saída 2 6 5" xfId="537"/>
    <cellStyle name="Saída 2 6 5 10" xfId="10686"/>
    <cellStyle name="Saída 2 6 5 10 2" xfId="10687"/>
    <cellStyle name="Saída 2 6 5 11" xfId="10688"/>
    <cellStyle name="Saída 2 6 5 11 2" xfId="10689"/>
    <cellStyle name="Saída 2 6 5 12" xfId="10690"/>
    <cellStyle name="Saída 2 6 5 12 2" xfId="10691"/>
    <cellStyle name="Saída 2 6 5 13" xfId="10692"/>
    <cellStyle name="Saída 2 6 5 13 2" xfId="10693"/>
    <cellStyle name="Saída 2 6 5 14" xfId="10694"/>
    <cellStyle name="Saída 2 6 5 14 2" xfId="10695"/>
    <cellStyle name="Saída 2 6 5 15" xfId="10696"/>
    <cellStyle name="Saída 2 6 5 15 2" xfId="10697"/>
    <cellStyle name="Saída 2 6 5 16" xfId="10698"/>
    <cellStyle name="Saída 2 6 5 2" xfId="10699"/>
    <cellStyle name="Saída 2 6 5 2 10" xfId="10700"/>
    <cellStyle name="Saída 2 6 5 2 10 2" xfId="10701"/>
    <cellStyle name="Saída 2 6 5 2 11" xfId="10702"/>
    <cellStyle name="Saída 2 6 5 2 11 2" xfId="10703"/>
    <cellStyle name="Saída 2 6 5 2 12" xfId="10704"/>
    <cellStyle name="Saída 2 6 5 2 12 2" xfId="10705"/>
    <cellStyle name="Saída 2 6 5 2 13" xfId="10706"/>
    <cellStyle name="Saída 2 6 5 2 13 2" xfId="10707"/>
    <cellStyle name="Saída 2 6 5 2 14" xfId="10708"/>
    <cellStyle name="Saída 2 6 5 2 2" xfId="10709"/>
    <cellStyle name="Saída 2 6 5 2 2 2" xfId="10710"/>
    <cellStyle name="Saída 2 6 5 2 3" xfId="10711"/>
    <cellStyle name="Saída 2 6 5 2 3 2" xfId="10712"/>
    <cellStyle name="Saída 2 6 5 2 4" xfId="10713"/>
    <cellStyle name="Saída 2 6 5 2 4 2" xfId="10714"/>
    <cellStyle name="Saída 2 6 5 2 5" xfId="10715"/>
    <cellStyle name="Saída 2 6 5 2 5 2" xfId="10716"/>
    <cellStyle name="Saída 2 6 5 2 6" xfId="10717"/>
    <cellStyle name="Saída 2 6 5 2 6 2" xfId="10718"/>
    <cellStyle name="Saída 2 6 5 2 7" xfId="10719"/>
    <cellStyle name="Saída 2 6 5 2 7 2" xfId="10720"/>
    <cellStyle name="Saída 2 6 5 2 8" xfId="10721"/>
    <cellStyle name="Saída 2 6 5 2 8 2" xfId="10722"/>
    <cellStyle name="Saída 2 6 5 2 9" xfId="10723"/>
    <cellStyle name="Saída 2 6 5 2 9 2" xfId="10724"/>
    <cellStyle name="Saída 2 6 5 3" xfId="10725"/>
    <cellStyle name="Saída 2 6 5 3 10" xfId="10726"/>
    <cellStyle name="Saída 2 6 5 3 10 2" xfId="10727"/>
    <cellStyle name="Saída 2 6 5 3 11" xfId="10728"/>
    <cellStyle name="Saída 2 6 5 3 11 2" xfId="10729"/>
    <cellStyle name="Saída 2 6 5 3 12" xfId="10730"/>
    <cellStyle name="Saída 2 6 5 3 12 2" xfId="10731"/>
    <cellStyle name="Saída 2 6 5 3 13" xfId="10732"/>
    <cellStyle name="Saída 2 6 5 3 13 2" xfId="10733"/>
    <cellStyle name="Saída 2 6 5 3 14" xfId="10734"/>
    <cellStyle name="Saída 2 6 5 3 2" xfId="10735"/>
    <cellStyle name="Saída 2 6 5 3 2 2" xfId="10736"/>
    <cellStyle name="Saída 2 6 5 3 3" xfId="10737"/>
    <cellStyle name="Saída 2 6 5 3 3 2" xfId="10738"/>
    <cellStyle name="Saída 2 6 5 3 4" xfId="10739"/>
    <cellStyle name="Saída 2 6 5 3 4 2" xfId="10740"/>
    <cellStyle name="Saída 2 6 5 3 5" xfId="10741"/>
    <cellStyle name="Saída 2 6 5 3 5 2" xfId="10742"/>
    <cellStyle name="Saída 2 6 5 3 6" xfId="10743"/>
    <cellStyle name="Saída 2 6 5 3 6 2" xfId="10744"/>
    <cellStyle name="Saída 2 6 5 3 7" xfId="10745"/>
    <cellStyle name="Saída 2 6 5 3 7 2" xfId="10746"/>
    <cellStyle name="Saída 2 6 5 3 8" xfId="10747"/>
    <cellStyle name="Saída 2 6 5 3 8 2" xfId="10748"/>
    <cellStyle name="Saída 2 6 5 3 9" xfId="10749"/>
    <cellStyle name="Saída 2 6 5 3 9 2" xfId="10750"/>
    <cellStyle name="Saída 2 6 5 4" xfId="10751"/>
    <cellStyle name="Saída 2 6 5 4 2" xfId="10752"/>
    <cellStyle name="Saída 2 6 5 5" xfId="10753"/>
    <cellStyle name="Saída 2 6 5 5 2" xfId="10754"/>
    <cellStyle name="Saída 2 6 5 6" xfId="10755"/>
    <cellStyle name="Saída 2 6 5 6 2" xfId="10756"/>
    <cellStyle name="Saída 2 6 5 7" xfId="10757"/>
    <cellStyle name="Saída 2 6 5 7 2" xfId="10758"/>
    <cellStyle name="Saída 2 6 5 8" xfId="10759"/>
    <cellStyle name="Saída 2 6 5 8 2" xfId="10760"/>
    <cellStyle name="Saída 2 6 5 9" xfId="10761"/>
    <cellStyle name="Saída 2 6 5 9 2" xfId="10762"/>
    <cellStyle name="Saída 2 6 6" xfId="10763"/>
    <cellStyle name="Saída 2 6 6 10" xfId="10764"/>
    <cellStyle name="Saída 2 6 6 10 2" xfId="10765"/>
    <cellStyle name="Saída 2 6 6 11" xfId="10766"/>
    <cellStyle name="Saída 2 6 6 11 2" xfId="10767"/>
    <cellStyle name="Saída 2 6 6 12" xfId="10768"/>
    <cellStyle name="Saída 2 6 6 12 2" xfId="10769"/>
    <cellStyle name="Saída 2 6 6 13" xfId="10770"/>
    <cellStyle name="Saída 2 6 6 13 2" xfId="10771"/>
    <cellStyle name="Saída 2 6 6 14" xfId="10772"/>
    <cellStyle name="Saída 2 6 6 2" xfId="10773"/>
    <cellStyle name="Saída 2 6 6 2 2" xfId="10774"/>
    <cellStyle name="Saída 2 6 6 3" xfId="10775"/>
    <cellStyle name="Saída 2 6 6 3 2" xfId="10776"/>
    <cellStyle name="Saída 2 6 6 4" xfId="10777"/>
    <cellStyle name="Saída 2 6 6 4 2" xfId="10778"/>
    <cellStyle name="Saída 2 6 6 5" xfId="10779"/>
    <cellStyle name="Saída 2 6 6 5 2" xfId="10780"/>
    <cellStyle name="Saída 2 6 6 6" xfId="10781"/>
    <cellStyle name="Saída 2 6 6 6 2" xfId="10782"/>
    <cellStyle name="Saída 2 6 6 7" xfId="10783"/>
    <cellStyle name="Saída 2 6 6 7 2" xfId="10784"/>
    <cellStyle name="Saída 2 6 6 8" xfId="10785"/>
    <cellStyle name="Saída 2 6 6 8 2" xfId="10786"/>
    <cellStyle name="Saída 2 6 6 9" xfId="10787"/>
    <cellStyle name="Saída 2 6 6 9 2" xfId="10788"/>
    <cellStyle name="Saída 2 6 7" xfId="10789"/>
    <cellStyle name="Saída 2 6 7 10" xfId="10790"/>
    <cellStyle name="Saída 2 6 7 10 2" xfId="10791"/>
    <cellStyle name="Saída 2 6 7 11" xfId="10792"/>
    <cellStyle name="Saída 2 6 7 11 2" xfId="10793"/>
    <cellStyle name="Saída 2 6 7 12" xfId="10794"/>
    <cellStyle name="Saída 2 6 7 12 2" xfId="10795"/>
    <cellStyle name="Saída 2 6 7 13" xfId="10796"/>
    <cellStyle name="Saída 2 6 7 13 2" xfId="10797"/>
    <cellStyle name="Saída 2 6 7 14" xfId="10798"/>
    <cellStyle name="Saída 2 6 7 2" xfId="10799"/>
    <cellStyle name="Saída 2 6 7 2 2" xfId="10800"/>
    <cellStyle name="Saída 2 6 7 3" xfId="10801"/>
    <cellStyle name="Saída 2 6 7 3 2" xfId="10802"/>
    <cellStyle name="Saída 2 6 7 4" xfId="10803"/>
    <cellStyle name="Saída 2 6 7 4 2" xfId="10804"/>
    <cellStyle name="Saída 2 6 7 5" xfId="10805"/>
    <cellStyle name="Saída 2 6 7 5 2" xfId="10806"/>
    <cellStyle name="Saída 2 6 7 6" xfId="10807"/>
    <cellStyle name="Saída 2 6 7 6 2" xfId="10808"/>
    <cellStyle name="Saída 2 6 7 7" xfId="10809"/>
    <cellStyle name="Saída 2 6 7 7 2" xfId="10810"/>
    <cellStyle name="Saída 2 6 7 8" xfId="10811"/>
    <cellStyle name="Saída 2 6 7 8 2" xfId="10812"/>
    <cellStyle name="Saída 2 6 7 9" xfId="10813"/>
    <cellStyle name="Saída 2 6 7 9 2" xfId="10814"/>
    <cellStyle name="Saída 2 6 8" xfId="10815"/>
    <cellStyle name="Saída 2 6 8 2" xfId="10816"/>
    <cellStyle name="Saída 2 6 9" xfId="10817"/>
    <cellStyle name="Saída 2 6 9 2" xfId="10818"/>
    <cellStyle name="Saída 2 7" xfId="538"/>
    <cellStyle name="Saída 2 7 10" xfId="10819"/>
    <cellStyle name="Saída 2 7 10 2" xfId="10820"/>
    <cellStyle name="Saída 2 7 11" xfId="10821"/>
    <cellStyle name="Saída 2 7 11 2" xfId="10822"/>
    <cellStyle name="Saída 2 7 12" xfId="10823"/>
    <cellStyle name="Saída 2 7 12 2" xfId="10824"/>
    <cellStyle name="Saída 2 7 13" xfId="10825"/>
    <cellStyle name="Saída 2 7 13 2" xfId="10826"/>
    <cellStyle name="Saída 2 7 14" xfId="10827"/>
    <cellStyle name="Saída 2 7 14 2" xfId="10828"/>
    <cellStyle name="Saída 2 7 15" xfId="10829"/>
    <cellStyle name="Saída 2 7 15 2" xfId="10830"/>
    <cellStyle name="Saída 2 7 16" xfId="10831"/>
    <cellStyle name="Saída 2 7 16 2" xfId="10832"/>
    <cellStyle name="Saída 2 7 17" xfId="10833"/>
    <cellStyle name="Saída 2 7 17 2" xfId="10834"/>
    <cellStyle name="Saída 2 7 18" xfId="10835"/>
    <cellStyle name="Saída 2 7 18 2" xfId="10836"/>
    <cellStyle name="Saída 2 7 19" xfId="10837"/>
    <cellStyle name="Saída 2 7 19 2" xfId="10838"/>
    <cellStyle name="Saída 2 7 2" xfId="539"/>
    <cellStyle name="Saída 2 7 2 10" xfId="10839"/>
    <cellStyle name="Saída 2 7 2 10 2" xfId="10840"/>
    <cellStyle name="Saída 2 7 2 11" xfId="10841"/>
    <cellStyle name="Saída 2 7 2 11 2" xfId="10842"/>
    <cellStyle name="Saída 2 7 2 12" xfId="10843"/>
    <cellStyle name="Saída 2 7 2 12 2" xfId="10844"/>
    <cellStyle name="Saída 2 7 2 13" xfId="10845"/>
    <cellStyle name="Saída 2 7 2 13 2" xfId="10846"/>
    <cellStyle name="Saída 2 7 2 14" xfId="10847"/>
    <cellStyle name="Saída 2 7 2 14 2" xfId="10848"/>
    <cellStyle name="Saída 2 7 2 15" xfId="10849"/>
    <cellStyle name="Saída 2 7 2 15 2" xfId="10850"/>
    <cellStyle name="Saída 2 7 2 16" xfId="10851"/>
    <cellStyle name="Saída 2 7 2 2" xfId="10852"/>
    <cellStyle name="Saída 2 7 2 2 10" xfId="10853"/>
    <cellStyle name="Saída 2 7 2 2 10 2" xfId="10854"/>
    <cellStyle name="Saída 2 7 2 2 11" xfId="10855"/>
    <cellStyle name="Saída 2 7 2 2 11 2" xfId="10856"/>
    <cellStyle name="Saída 2 7 2 2 12" xfId="10857"/>
    <cellStyle name="Saída 2 7 2 2 12 2" xfId="10858"/>
    <cellStyle name="Saída 2 7 2 2 13" xfId="10859"/>
    <cellStyle name="Saída 2 7 2 2 13 2" xfId="10860"/>
    <cellStyle name="Saída 2 7 2 2 14" xfId="10861"/>
    <cellStyle name="Saída 2 7 2 2 2" xfId="10862"/>
    <cellStyle name="Saída 2 7 2 2 2 2" xfId="10863"/>
    <cellStyle name="Saída 2 7 2 2 3" xfId="10864"/>
    <cellStyle name="Saída 2 7 2 2 3 2" xfId="10865"/>
    <cellStyle name="Saída 2 7 2 2 4" xfId="10866"/>
    <cellStyle name="Saída 2 7 2 2 4 2" xfId="10867"/>
    <cellStyle name="Saída 2 7 2 2 5" xfId="10868"/>
    <cellStyle name="Saída 2 7 2 2 5 2" xfId="10869"/>
    <cellStyle name="Saída 2 7 2 2 6" xfId="10870"/>
    <cellStyle name="Saída 2 7 2 2 6 2" xfId="10871"/>
    <cellStyle name="Saída 2 7 2 2 7" xfId="10872"/>
    <cellStyle name="Saída 2 7 2 2 7 2" xfId="10873"/>
    <cellStyle name="Saída 2 7 2 2 8" xfId="10874"/>
    <cellStyle name="Saída 2 7 2 2 8 2" xfId="10875"/>
    <cellStyle name="Saída 2 7 2 2 9" xfId="10876"/>
    <cellStyle name="Saída 2 7 2 2 9 2" xfId="10877"/>
    <cellStyle name="Saída 2 7 2 3" xfId="10878"/>
    <cellStyle name="Saída 2 7 2 3 10" xfId="10879"/>
    <cellStyle name="Saída 2 7 2 3 10 2" xfId="10880"/>
    <cellStyle name="Saída 2 7 2 3 11" xfId="10881"/>
    <cellStyle name="Saída 2 7 2 3 11 2" xfId="10882"/>
    <cellStyle name="Saída 2 7 2 3 12" xfId="10883"/>
    <cellStyle name="Saída 2 7 2 3 12 2" xfId="10884"/>
    <cellStyle name="Saída 2 7 2 3 13" xfId="10885"/>
    <cellStyle name="Saída 2 7 2 3 13 2" xfId="10886"/>
    <cellStyle name="Saída 2 7 2 3 14" xfId="10887"/>
    <cellStyle name="Saída 2 7 2 3 2" xfId="10888"/>
    <cellStyle name="Saída 2 7 2 3 2 2" xfId="10889"/>
    <cellStyle name="Saída 2 7 2 3 3" xfId="10890"/>
    <cellStyle name="Saída 2 7 2 3 3 2" xfId="10891"/>
    <cellStyle name="Saída 2 7 2 3 4" xfId="10892"/>
    <cellStyle name="Saída 2 7 2 3 4 2" xfId="10893"/>
    <cellStyle name="Saída 2 7 2 3 5" xfId="10894"/>
    <cellStyle name="Saída 2 7 2 3 5 2" xfId="10895"/>
    <cellStyle name="Saída 2 7 2 3 6" xfId="10896"/>
    <cellStyle name="Saída 2 7 2 3 6 2" xfId="10897"/>
    <cellStyle name="Saída 2 7 2 3 7" xfId="10898"/>
    <cellStyle name="Saída 2 7 2 3 7 2" xfId="10899"/>
    <cellStyle name="Saída 2 7 2 3 8" xfId="10900"/>
    <cellStyle name="Saída 2 7 2 3 8 2" xfId="10901"/>
    <cellStyle name="Saída 2 7 2 3 9" xfId="10902"/>
    <cellStyle name="Saída 2 7 2 3 9 2" xfId="10903"/>
    <cellStyle name="Saída 2 7 2 4" xfId="10904"/>
    <cellStyle name="Saída 2 7 2 4 2" xfId="10905"/>
    <cellStyle name="Saída 2 7 2 5" xfId="10906"/>
    <cellStyle name="Saída 2 7 2 5 2" xfId="10907"/>
    <cellStyle name="Saída 2 7 2 6" xfId="10908"/>
    <cellStyle name="Saída 2 7 2 6 2" xfId="10909"/>
    <cellStyle name="Saída 2 7 2 7" xfId="10910"/>
    <cellStyle name="Saída 2 7 2 7 2" xfId="10911"/>
    <cellStyle name="Saída 2 7 2 8" xfId="10912"/>
    <cellStyle name="Saída 2 7 2 8 2" xfId="10913"/>
    <cellStyle name="Saída 2 7 2 9" xfId="10914"/>
    <cellStyle name="Saída 2 7 2 9 2" xfId="10915"/>
    <cellStyle name="Saída 2 7 20" xfId="10916"/>
    <cellStyle name="Saída 2 7 3" xfId="540"/>
    <cellStyle name="Saída 2 7 3 10" xfId="10917"/>
    <cellStyle name="Saída 2 7 3 10 2" xfId="10918"/>
    <cellStyle name="Saída 2 7 3 11" xfId="10919"/>
    <cellStyle name="Saída 2 7 3 11 2" xfId="10920"/>
    <cellStyle name="Saída 2 7 3 12" xfId="10921"/>
    <cellStyle name="Saída 2 7 3 12 2" xfId="10922"/>
    <cellStyle name="Saída 2 7 3 13" xfId="10923"/>
    <cellStyle name="Saída 2 7 3 13 2" xfId="10924"/>
    <cellStyle name="Saída 2 7 3 14" xfId="10925"/>
    <cellStyle name="Saída 2 7 3 14 2" xfId="10926"/>
    <cellStyle name="Saída 2 7 3 15" xfId="10927"/>
    <cellStyle name="Saída 2 7 3 15 2" xfId="10928"/>
    <cellStyle name="Saída 2 7 3 16" xfId="10929"/>
    <cellStyle name="Saída 2 7 3 2" xfId="10930"/>
    <cellStyle name="Saída 2 7 3 2 10" xfId="10931"/>
    <cellStyle name="Saída 2 7 3 2 10 2" xfId="10932"/>
    <cellStyle name="Saída 2 7 3 2 11" xfId="10933"/>
    <cellStyle name="Saída 2 7 3 2 11 2" xfId="10934"/>
    <cellStyle name="Saída 2 7 3 2 12" xfId="10935"/>
    <cellStyle name="Saída 2 7 3 2 12 2" xfId="10936"/>
    <cellStyle name="Saída 2 7 3 2 13" xfId="10937"/>
    <cellStyle name="Saída 2 7 3 2 13 2" xfId="10938"/>
    <cellStyle name="Saída 2 7 3 2 14" xfId="10939"/>
    <cellStyle name="Saída 2 7 3 2 2" xfId="10940"/>
    <cellStyle name="Saída 2 7 3 2 2 2" xfId="10941"/>
    <cellStyle name="Saída 2 7 3 2 3" xfId="10942"/>
    <cellStyle name="Saída 2 7 3 2 3 2" xfId="10943"/>
    <cellStyle name="Saída 2 7 3 2 4" xfId="10944"/>
    <cellStyle name="Saída 2 7 3 2 4 2" xfId="10945"/>
    <cellStyle name="Saída 2 7 3 2 5" xfId="10946"/>
    <cellStyle name="Saída 2 7 3 2 5 2" xfId="10947"/>
    <cellStyle name="Saída 2 7 3 2 6" xfId="10948"/>
    <cellStyle name="Saída 2 7 3 2 6 2" xfId="10949"/>
    <cellStyle name="Saída 2 7 3 2 7" xfId="10950"/>
    <cellStyle name="Saída 2 7 3 2 7 2" xfId="10951"/>
    <cellStyle name="Saída 2 7 3 2 8" xfId="10952"/>
    <cellStyle name="Saída 2 7 3 2 8 2" xfId="10953"/>
    <cellStyle name="Saída 2 7 3 2 9" xfId="10954"/>
    <cellStyle name="Saída 2 7 3 2 9 2" xfId="10955"/>
    <cellStyle name="Saída 2 7 3 3" xfId="10956"/>
    <cellStyle name="Saída 2 7 3 3 10" xfId="10957"/>
    <cellStyle name="Saída 2 7 3 3 10 2" xfId="10958"/>
    <cellStyle name="Saída 2 7 3 3 11" xfId="10959"/>
    <cellStyle name="Saída 2 7 3 3 11 2" xfId="10960"/>
    <cellStyle name="Saída 2 7 3 3 12" xfId="10961"/>
    <cellStyle name="Saída 2 7 3 3 12 2" xfId="10962"/>
    <cellStyle name="Saída 2 7 3 3 13" xfId="10963"/>
    <cellStyle name="Saída 2 7 3 3 13 2" xfId="10964"/>
    <cellStyle name="Saída 2 7 3 3 14" xfId="10965"/>
    <cellStyle name="Saída 2 7 3 3 2" xfId="10966"/>
    <cellStyle name="Saída 2 7 3 3 2 2" xfId="10967"/>
    <cellStyle name="Saída 2 7 3 3 3" xfId="10968"/>
    <cellStyle name="Saída 2 7 3 3 3 2" xfId="10969"/>
    <cellStyle name="Saída 2 7 3 3 4" xfId="10970"/>
    <cellStyle name="Saída 2 7 3 3 4 2" xfId="10971"/>
    <cellStyle name="Saída 2 7 3 3 5" xfId="10972"/>
    <cellStyle name="Saída 2 7 3 3 5 2" xfId="10973"/>
    <cellStyle name="Saída 2 7 3 3 6" xfId="10974"/>
    <cellStyle name="Saída 2 7 3 3 6 2" xfId="10975"/>
    <cellStyle name="Saída 2 7 3 3 7" xfId="10976"/>
    <cellStyle name="Saída 2 7 3 3 7 2" xfId="10977"/>
    <cellStyle name="Saída 2 7 3 3 8" xfId="10978"/>
    <cellStyle name="Saída 2 7 3 3 8 2" xfId="10979"/>
    <cellStyle name="Saída 2 7 3 3 9" xfId="10980"/>
    <cellStyle name="Saída 2 7 3 3 9 2" xfId="10981"/>
    <cellStyle name="Saída 2 7 3 4" xfId="10982"/>
    <cellStyle name="Saída 2 7 3 4 2" xfId="10983"/>
    <cellStyle name="Saída 2 7 3 5" xfId="10984"/>
    <cellStyle name="Saída 2 7 3 5 2" xfId="10985"/>
    <cellStyle name="Saída 2 7 3 6" xfId="10986"/>
    <cellStyle name="Saída 2 7 3 6 2" xfId="10987"/>
    <cellStyle name="Saída 2 7 3 7" xfId="10988"/>
    <cellStyle name="Saída 2 7 3 7 2" xfId="10989"/>
    <cellStyle name="Saída 2 7 3 8" xfId="10990"/>
    <cellStyle name="Saída 2 7 3 8 2" xfId="10991"/>
    <cellStyle name="Saída 2 7 3 9" xfId="10992"/>
    <cellStyle name="Saída 2 7 3 9 2" xfId="10993"/>
    <cellStyle name="Saída 2 7 4" xfId="541"/>
    <cellStyle name="Saída 2 7 4 10" xfId="10994"/>
    <cellStyle name="Saída 2 7 4 10 2" xfId="10995"/>
    <cellStyle name="Saída 2 7 4 11" xfId="10996"/>
    <cellStyle name="Saída 2 7 4 11 2" xfId="10997"/>
    <cellStyle name="Saída 2 7 4 12" xfId="10998"/>
    <cellStyle name="Saída 2 7 4 12 2" xfId="10999"/>
    <cellStyle name="Saída 2 7 4 13" xfId="11000"/>
    <cellStyle name="Saída 2 7 4 13 2" xfId="11001"/>
    <cellStyle name="Saída 2 7 4 14" xfId="11002"/>
    <cellStyle name="Saída 2 7 4 14 2" xfId="11003"/>
    <cellStyle name="Saída 2 7 4 15" xfId="11004"/>
    <cellStyle name="Saída 2 7 4 15 2" xfId="11005"/>
    <cellStyle name="Saída 2 7 4 16" xfId="11006"/>
    <cellStyle name="Saída 2 7 4 2" xfId="11007"/>
    <cellStyle name="Saída 2 7 4 2 10" xfId="11008"/>
    <cellStyle name="Saída 2 7 4 2 10 2" xfId="11009"/>
    <cellStyle name="Saída 2 7 4 2 11" xfId="11010"/>
    <cellStyle name="Saída 2 7 4 2 11 2" xfId="11011"/>
    <cellStyle name="Saída 2 7 4 2 12" xfId="11012"/>
    <cellStyle name="Saída 2 7 4 2 12 2" xfId="11013"/>
    <cellStyle name="Saída 2 7 4 2 13" xfId="11014"/>
    <cellStyle name="Saída 2 7 4 2 13 2" xfId="11015"/>
    <cellStyle name="Saída 2 7 4 2 14" xfId="11016"/>
    <cellStyle name="Saída 2 7 4 2 2" xfId="11017"/>
    <cellStyle name="Saída 2 7 4 2 2 2" xfId="11018"/>
    <cellStyle name="Saída 2 7 4 2 3" xfId="11019"/>
    <cellStyle name="Saída 2 7 4 2 3 2" xfId="11020"/>
    <cellStyle name="Saída 2 7 4 2 4" xfId="11021"/>
    <cellStyle name="Saída 2 7 4 2 4 2" xfId="11022"/>
    <cellStyle name="Saída 2 7 4 2 5" xfId="11023"/>
    <cellStyle name="Saída 2 7 4 2 5 2" xfId="11024"/>
    <cellStyle name="Saída 2 7 4 2 6" xfId="11025"/>
    <cellStyle name="Saída 2 7 4 2 6 2" xfId="11026"/>
    <cellStyle name="Saída 2 7 4 2 7" xfId="11027"/>
    <cellStyle name="Saída 2 7 4 2 7 2" xfId="11028"/>
    <cellStyle name="Saída 2 7 4 2 8" xfId="11029"/>
    <cellStyle name="Saída 2 7 4 2 8 2" xfId="11030"/>
    <cellStyle name="Saída 2 7 4 2 9" xfId="11031"/>
    <cellStyle name="Saída 2 7 4 2 9 2" xfId="11032"/>
    <cellStyle name="Saída 2 7 4 3" xfId="11033"/>
    <cellStyle name="Saída 2 7 4 3 10" xfId="11034"/>
    <cellStyle name="Saída 2 7 4 3 10 2" xfId="11035"/>
    <cellStyle name="Saída 2 7 4 3 11" xfId="11036"/>
    <cellStyle name="Saída 2 7 4 3 11 2" xfId="11037"/>
    <cellStyle name="Saída 2 7 4 3 12" xfId="11038"/>
    <cellStyle name="Saída 2 7 4 3 12 2" xfId="11039"/>
    <cellStyle name="Saída 2 7 4 3 13" xfId="11040"/>
    <cellStyle name="Saída 2 7 4 3 13 2" xfId="11041"/>
    <cellStyle name="Saída 2 7 4 3 14" xfId="11042"/>
    <cellStyle name="Saída 2 7 4 3 2" xfId="11043"/>
    <cellStyle name="Saída 2 7 4 3 2 2" xfId="11044"/>
    <cellStyle name="Saída 2 7 4 3 3" xfId="11045"/>
    <cellStyle name="Saída 2 7 4 3 3 2" xfId="11046"/>
    <cellStyle name="Saída 2 7 4 3 4" xfId="11047"/>
    <cellStyle name="Saída 2 7 4 3 4 2" xfId="11048"/>
    <cellStyle name="Saída 2 7 4 3 5" xfId="11049"/>
    <cellStyle name="Saída 2 7 4 3 5 2" xfId="11050"/>
    <cellStyle name="Saída 2 7 4 3 6" xfId="11051"/>
    <cellStyle name="Saída 2 7 4 3 6 2" xfId="11052"/>
    <cellStyle name="Saída 2 7 4 3 7" xfId="11053"/>
    <cellStyle name="Saída 2 7 4 3 7 2" xfId="11054"/>
    <cellStyle name="Saída 2 7 4 3 8" xfId="11055"/>
    <cellStyle name="Saída 2 7 4 3 8 2" xfId="11056"/>
    <cellStyle name="Saída 2 7 4 3 9" xfId="11057"/>
    <cellStyle name="Saída 2 7 4 3 9 2" xfId="11058"/>
    <cellStyle name="Saída 2 7 4 4" xfId="11059"/>
    <cellStyle name="Saída 2 7 4 4 2" xfId="11060"/>
    <cellStyle name="Saída 2 7 4 5" xfId="11061"/>
    <cellStyle name="Saída 2 7 4 5 2" xfId="11062"/>
    <cellStyle name="Saída 2 7 4 6" xfId="11063"/>
    <cellStyle name="Saída 2 7 4 6 2" xfId="11064"/>
    <cellStyle name="Saída 2 7 4 7" xfId="11065"/>
    <cellStyle name="Saída 2 7 4 7 2" xfId="11066"/>
    <cellStyle name="Saída 2 7 4 8" xfId="11067"/>
    <cellStyle name="Saída 2 7 4 8 2" xfId="11068"/>
    <cellStyle name="Saída 2 7 4 9" xfId="11069"/>
    <cellStyle name="Saída 2 7 4 9 2" xfId="11070"/>
    <cellStyle name="Saída 2 7 5" xfId="542"/>
    <cellStyle name="Saída 2 7 5 10" xfId="11071"/>
    <cellStyle name="Saída 2 7 5 10 2" xfId="11072"/>
    <cellStyle name="Saída 2 7 5 11" xfId="11073"/>
    <cellStyle name="Saída 2 7 5 11 2" xfId="11074"/>
    <cellStyle name="Saída 2 7 5 12" xfId="11075"/>
    <cellStyle name="Saída 2 7 5 12 2" xfId="11076"/>
    <cellStyle name="Saída 2 7 5 13" xfId="11077"/>
    <cellStyle name="Saída 2 7 5 13 2" xfId="11078"/>
    <cellStyle name="Saída 2 7 5 14" xfId="11079"/>
    <cellStyle name="Saída 2 7 5 14 2" xfId="11080"/>
    <cellStyle name="Saída 2 7 5 15" xfId="11081"/>
    <cellStyle name="Saída 2 7 5 15 2" xfId="11082"/>
    <cellStyle name="Saída 2 7 5 16" xfId="11083"/>
    <cellStyle name="Saída 2 7 5 2" xfId="11084"/>
    <cellStyle name="Saída 2 7 5 2 10" xfId="11085"/>
    <cellStyle name="Saída 2 7 5 2 10 2" xfId="11086"/>
    <cellStyle name="Saída 2 7 5 2 11" xfId="11087"/>
    <cellStyle name="Saída 2 7 5 2 11 2" xfId="11088"/>
    <cellStyle name="Saída 2 7 5 2 12" xfId="11089"/>
    <cellStyle name="Saída 2 7 5 2 12 2" xfId="11090"/>
    <cellStyle name="Saída 2 7 5 2 13" xfId="11091"/>
    <cellStyle name="Saída 2 7 5 2 13 2" xfId="11092"/>
    <cellStyle name="Saída 2 7 5 2 14" xfId="11093"/>
    <cellStyle name="Saída 2 7 5 2 2" xfId="11094"/>
    <cellStyle name="Saída 2 7 5 2 2 2" xfId="11095"/>
    <cellStyle name="Saída 2 7 5 2 3" xfId="11096"/>
    <cellStyle name="Saída 2 7 5 2 3 2" xfId="11097"/>
    <cellStyle name="Saída 2 7 5 2 4" xfId="11098"/>
    <cellStyle name="Saída 2 7 5 2 4 2" xfId="11099"/>
    <cellStyle name="Saída 2 7 5 2 5" xfId="11100"/>
    <cellStyle name="Saída 2 7 5 2 5 2" xfId="11101"/>
    <cellStyle name="Saída 2 7 5 2 6" xfId="11102"/>
    <cellStyle name="Saída 2 7 5 2 6 2" xfId="11103"/>
    <cellStyle name="Saída 2 7 5 2 7" xfId="11104"/>
    <cellStyle name="Saída 2 7 5 2 7 2" xfId="11105"/>
    <cellStyle name="Saída 2 7 5 2 8" xfId="11106"/>
    <cellStyle name="Saída 2 7 5 2 8 2" xfId="11107"/>
    <cellStyle name="Saída 2 7 5 2 9" xfId="11108"/>
    <cellStyle name="Saída 2 7 5 2 9 2" xfId="11109"/>
    <cellStyle name="Saída 2 7 5 3" xfId="11110"/>
    <cellStyle name="Saída 2 7 5 3 10" xfId="11111"/>
    <cellStyle name="Saída 2 7 5 3 10 2" xfId="11112"/>
    <cellStyle name="Saída 2 7 5 3 11" xfId="11113"/>
    <cellStyle name="Saída 2 7 5 3 11 2" xfId="11114"/>
    <cellStyle name="Saída 2 7 5 3 12" xfId="11115"/>
    <cellStyle name="Saída 2 7 5 3 12 2" xfId="11116"/>
    <cellStyle name="Saída 2 7 5 3 13" xfId="11117"/>
    <cellStyle name="Saída 2 7 5 3 13 2" xfId="11118"/>
    <cellStyle name="Saída 2 7 5 3 14" xfId="11119"/>
    <cellStyle name="Saída 2 7 5 3 2" xfId="11120"/>
    <cellStyle name="Saída 2 7 5 3 2 2" xfId="11121"/>
    <cellStyle name="Saída 2 7 5 3 3" xfId="11122"/>
    <cellStyle name="Saída 2 7 5 3 3 2" xfId="11123"/>
    <cellStyle name="Saída 2 7 5 3 4" xfId="11124"/>
    <cellStyle name="Saída 2 7 5 3 4 2" xfId="11125"/>
    <cellStyle name="Saída 2 7 5 3 5" xfId="11126"/>
    <cellStyle name="Saída 2 7 5 3 5 2" xfId="11127"/>
    <cellStyle name="Saída 2 7 5 3 6" xfId="11128"/>
    <cellStyle name="Saída 2 7 5 3 6 2" xfId="11129"/>
    <cellStyle name="Saída 2 7 5 3 7" xfId="11130"/>
    <cellStyle name="Saída 2 7 5 3 7 2" xfId="11131"/>
    <cellStyle name="Saída 2 7 5 3 8" xfId="11132"/>
    <cellStyle name="Saída 2 7 5 3 8 2" xfId="11133"/>
    <cellStyle name="Saída 2 7 5 3 9" xfId="11134"/>
    <cellStyle name="Saída 2 7 5 3 9 2" xfId="11135"/>
    <cellStyle name="Saída 2 7 5 4" xfId="11136"/>
    <cellStyle name="Saída 2 7 5 4 2" xfId="11137"/>
    <cellStyle name="Saída 2 7 5 5" xfId="11138"/>
    <cellStyle name="Saída 2 7 5 5 2" xfId="11139"/>
    <cellStyle name="Saída 2 7 5 6" xfId="11140"/>
    <cellStyle name="Saída 2 7 5 6 2" xfId="11141"/>
    <cellStyle name="Saída 2 7 5 7" xfId="11142"/>
    <cellStyle name="Saída 2 7 5 7 2" xfId="11143"/>
    <cellStyle name="Saída 2 7 5 8" xfId="11144"/>
    <cellStyle name="Saída 2 7 5 8 2" xfId="11145"/>
    <cellStyle name="Saída 2 7 5 9" xfId="11146"/>
    <cellStyle name="Saída 2 7 5 9 2" xfId="11147"/>
    <cellStyle name="Saída 2 7 6" xfId="11148"/>
    <cellStyle name="Saída 2 7 6 10" xfId="11149"/>
    <cellStyle name="Saída 2 7 6 10 2" xfId="11150"/>
    <cellStyle name="Saída 2 7 6 11" xfId="11151"/>
    <cellStyle name="Saída 2 7 6 11 2" xfId="11152"/>
    <cellStyle name="Saída 2 7 6 12" xfId="11153"/>
    <cellStyle name="Saída 2 7 6 12 2" xfId="11154"/>
    <cellStyle name="Saída 2 7 6 13" xfId="11155"/>
    <cellStyle name="Saída 2 7 6 13 2" xfId="11156"/>
    <cellStyle name="Saída 2 7 6 14" xfId="11157"/>
    <cellStyle name="Saída 2 7 6 2" xfId="11158"/>
    <cellStyle name="Saída 2 7 6 2 2" xfId="11159"/>
    <cellStyle name="Saída 2 7 6 3" xfId="11160"/>
    <cellStyle name="Saída 2 7 6 3 2" xfId="11161"/>
    <cellStyle name="Saída 2 7 6 4" xfId="11162"/>
    <cellStyle name="Saída 2 7 6 4 2" xfId="11163"/>
    <cellStyle name="Saída 2 7 6 5" xfId="11164"/>
    <cellStyle name="Saída 2 7 6 5 2" xfId="11165"/>
    <cellStyle name="Saída 2 7 6 6" xfId="11166"/>
    <cellStyle name="Saída 2 7 6 6 2" xfId="11167"/>
    <cellStyle name="Saída 2 7 6 7" xfId="11168"/>
    <cellStyle name="Saída 2 7 6 7 2" xfId="11169"/>
    <cellStyle name="Saída 2 7 6 8" xfId="11170"/>
    <cellStyle name="Saída 2 7 6 8 2" xfId="11171"/>
    <cellStyle name="Saída 2 7 6 9" xfId="11172"/>
    <cellStyle name="Saída 2 7 6 9 2" xfId="11173"/>
    <cellStyle name="Saída 2 7 7" xfId="11174"/>
    <cellStyle name="Saída 2 7 7 10" xfId="11175"/>
    <cellStyle name="Saída 2 7 7 10 2" xfId="11176"/>
    <cellStyle name="Saída 2 7 7 11" xfId="11177"/>
    <cellStyle name="Saída 2 7 7 11 2" xfId="11178"/>
    <cellStyle name="Saída 2 7 7 12" xfId="11179"/>
    <cellStyle name="Saída 2 7 7 12 2" xfId="11180"/>
    <cellStyle name="Saída 2 7 7 13" xfId="11181"/>
    <cellStyle name="Saída 2 7 7 13 2" xfId="11182"/>
    <cellStyle name="Saída 2 7 7 14" xfId="11183"/>
    <cellStyle name="Saída 2 7 7 2" xfId="11184"/>
    <cellStyle name="Saída 2 7 7 2 2" xfId="11185"/>
    <cellStyle name="Saída 2 7 7 3" xfId="11186"/>
    <cellStyle name="Saída 2 7 7 3 2" xfId="11187"/>
    <cellStyle name="Saída 2 7 7 4" xfId="11188"/>
    <cellStyle name="Saída 2 7 7 4 2" xfId="11189"/>
    <cellStyle name="Saída 2 7 7 5" xfId="11190"/>
    <cellStyle name="Saída 2 7 7 5 2" xfId="11191"/>
    <cellStyle name="Saída 2 7 7 6" xfId="11192"/>
    <cellStyle name="Saída 2 7 7 6 2" xfId="11193"/>
    <cellStyle name="Saída 2 7 7 7" xfId="11194"/>
    <cellStyle name="Saída 2 7 7 7 2" xfId="11195"/>
    <cellStyle name="Saída 2 7 7 8" xfId="11196"/>
    <cellStyle name="Saída 2 7 7 8 2" xfId="11197"/>
    <cellStyle name="Saída 2 7 7 9" xfId="11198"/>
    <cellStyle name="Saída 2 7 7 9 2" xfId="11199"/>
    <cellStyle name="Saída 2 7 8" xfId="11200"/>
    <cellStyle name="Saída 2 7 8 2" xfId="11201"/>
    <cellStyle name="Saída 2 7 9" xfId="11202"/>
    <cellStyle name="Saída 2 7 9 2" xfId="11203"/>
    <cellStyle name="Saída 2 8" xfId="11204"/>
    <cellStyle name="Saída 2 8 10" xfId="11205"/>
    <cellStyle name="Saída 2 8 10 2" xfId="11206"/>
    <cellStyle name="Saída 2 8 11" xfId="11207"/>
    <cellStyle name="Saída 2 8 11 2" xfId="11208"/>
    <cellStyle name="Saída 2 8 12" xfId="11209"/>
    <cellStyle name="Saída 2 8 12 2" xfId="11210"/>
    <cellStyle name="Saída 2 8 13" xfId="11211"/>
    <cellStyle name="Saída 2 8 13 2" xfId="11212"/>
    <cellStyle name="Saída 2 8 14" xfId="11213"/>
    <cellStyle name="Saída 2 8 2" xfId="11214"/>
    <cellStyle name="Saída 2 8 2 2" xfId="11215"/>
    <cellStyle name="Saída 2 8 2 3" xfId="18867"/>
    <cellStyle name="Saída 2 8 3" xfId="11216"/>
    <cellStyle name="Saída 2 8 3 2" xfId="11217"/>
    <cellStyle name="Saída 2 8 3 3" xfId="18868"/>
    <cellStyle name="Saída 2 8 4" xfId="11218"/>
    <cellStyle name="Saída 2 8 4 2" xfId="11219"/>
    <cellStyle name="Saída 2 8 4 3" xfId="18869"/>
    <cellStyle name="Saída 2 8 5" xfId="11220"/>
    <cellStyle name="Saída 2 8 5 2" xfId="11221"/>
    <cellStyle name="Saída 2 8 6" xfId="11222"/>
    <cellStyle name="Saída 2 8 6 2" xfId="11223"/>
    <cellStyle name="Saída 2 8 7" xfId="11224"/>
    <cellStyle name="Saída 2 8 7 2" xfId="11225"/>
    <cellStyle name="Saída 2 8 8" xfId="11226"/>
    <cellStyle name="Saída 2 8 8 2" xfId="11227"/>
    <cellStyle name="Saída 2 8 9" xfId="11228"/>
    <cellStyle name="Saída 2 8 9 2" xfId="11229"/>
    <cellStyle name="Saída 2 9" xfId="11230"/>
    <cellStyle name="Saída 2 9 10" xfId="11231"/>
    <cellStyle name="Saída 2 9 10 2" xfId="11232"/>
    <cellStyle name="Saída 2 9 11" xfId="11233"/>
    <cellStyle name="Saída 2 9 11 2" xfId="11234"/>
    <cellStyle name="Saída 2 9 12" xfId="11235"/>
    <cellStyle name="Saída 2 9 12 2" xfId="11236"/>
    <cellStyle name="Saída 2 9 13" xfId="11237"/>
    <cellStyle name="Saída 2 9 13 2" xfId="11238"/>
    <cellStyle name="Saída 2 9 14" xfId="11239"/>
    <cellStyle name="Saída 2 9 2" xfId="11240"/>
    <cellStyle name="Saída 2 9 2 2" xfId="11241"/>
    <cellStyle name="Saída 2 9 3" xfId="11242"/>
    <cellStyle name="Saída 2 9 3 2" xfId="11243"/>
    <cellStyle name="Saída 2 9 4" xfId="11244"/>
    <cellStyle name="Saída 2 9 4 2" xfId="11245"/>
    <cellStyle name="Saída 2 9 5" xfId="11246"/>
    <cellStyle name="Saída 2 9 5 2" xfId="11247"/>
    <cellStyle name="Saída 2 9 6" xfId="11248"/>
    <cellStyle name="Saída 2 9 6 2" xfId="11249"/>
    <cellStyle name="Saída 2 9 7" xfId="11250"/>
    <cellStyle name="Saída 2 9 7 2" xfId="11251"/>
    <cellStyle name="Saída 2 9 8" xfId="11252"/>
    <cellStyle name="Saída 2 9 8 2" xfId="11253"/>
    <cellStyle name="Saída 2 9 9" xfId="11254"/>
    <cellStyle name="Saída 2 9 9 2" xfId="11255"/>
    <cellStyle name="Saída 3" xfId="543"/>
    <cellStyle name="Saída 3 10" xfId="11256"/>
    <cellStyle name="Saída 3 10 2" xfId="11257"/>
    <cellStyle name="Saída 3 11" xfId="11258"/>
    <cellStyle name="Saída 3 11 2" xfId="11259"/>
    <cellStyle name="Saída 3 12" xfId="11260"/>
    <cellStyle name="Saída 3 12 2" xfId="11261"/>
    <cellStyle name="Saída 3 13" xfId="11262"/>
    <cellStyle name="Saída 3 13 2" xfId="11263"/>
    <cellStyle name="Saída 3 14" xfId="11264"/>
    <cellStyle name="Saída 3 14 2" xfId="11265"/>
    <cellStyle name="Saída 3 15" xfId="11266"/>
    <cellStyle name="Saída 3 15 2" xfId="11267"/>
    <cellStyle name="Saída 3 16" xfId="11268"/>
    <cellStyle name="Saída 3 2" xfId="11269"/>
    <cellStyle name="Saída 3 2 10" xfId="11270"/>
    <cellStyle name="Saída 3 2 10 2" xfId="11271"/>
    <cellStyle name="Saída 3 2 11" xfId="11272"/>
    <cellStyle name="Saída 3 2 11 2" xfId="11273"/>
    <cellStyle name="Saída 3 2 12" xfId="11274"/>
    <cellStyle name="Saída 3 2 12 2" xfId="11275"/>
    <cellStyle name="Saída 3 2 13" xfId="11276"/>
    <cellStyle name="Saída 3 2 13 2" xfId="11277"/>
    <cellStyle name="Saída 3 2 14" xfId="11278"/>
    <cellStyle name="Saída 3 2 2" xfId="11279"/>
    <cellStyle name="Saída 3 2 2 2" xfId="11280"/>
    <cellStyle name="Saída 3 2 3" xfId="11281"/>
    <cellStyle name="Saída 3 2 3 2" xfId="11282"/>
    <cellStyle name="Saída 3 2 4" xfId="11283"/>
    <cellStyle name="Saída 3 2 4 2" xfId="11284"/>
    <cellStyle name="Saída 3 2 5" xfId="11285"/>
    <cellStyle name="Saída 3 2 5 2" xfId="11286"/>
    <cellStyle name="Saída 3 2 6" xfId="11287"/>
    <cellStyle name="Saída 3 2 6 2" xfId="11288"/>
    <cellStyle name="Saída 3 2 7" xfId="11289"/>
    <cellStyle name="Saída 3 2 7 2" xfId="11290"/>
    <cellStyle name="Saída 3 2 8" xfId="11291"/>
    <cellStyle name="Saída 3 2 8 2" xfId="11292"/>
    <cellStyle name="Saída 3 2 9" xfId="11293"/>
    <cellStyle name="Saída 3 2 9 2" xfId="11294"/>
    <cellStyle name="Saída 3 3" xfId="11295"/>
    <cellStyle name="Saída 3 3 10" xfId="11296"/>
    <cellStyle name="Saída 3 3 10 2" xfId="11297"/>
    <cellStyle name="Saída 3 3 11" xfId="11298"/>
    <cellStyle name="Saída 3 3 11 2" xfId="11299"/>
    <cellStyle name="Saída 3 3 12" xfId="11300"/>
    <cellStyle name="Saída 3 3 12 2" xfId="11301"/>
    <cellStyle name="Saída 3 3 13" xfId="11302"/>
    <cellStyle name="Saída 3 3 13 2" xfId="11303"/>
    <cellStyle name="Saída 3 3 14" xfId="11304"/>
    <cellStyle name="Saída 3 3 2" xfId="11305"/>
    <cellStyle name="Saída 3 3 2 2" xfId="11306"/>
    <cellStyle name="Saída 3 3 3" xfId="11307"/>
    <cellStyle name="Saída 3 3 3 2" xfId="11308"/>
    <cellStyle name="Saída 3 3 4" xfId="11309"/>
    <cellStyle name="Saída 3 3 4 2" xfId="11310"/>
    <cellStyle name="Saída 3 3 5" xfId="11311"/>
    <cellStyle name="Saída 3 3 5 2" xfId="11312"/>
    <cellStyle name="Saída 3 3 6" xfId="11313"/>
    <cellStyle name="Saída 3 3 6 2" xfId="11314"/>
    <cellStyle name="Saída 3 3 7" xfId="11315"/>
    <cellStyle name="Saída 3 3 7 2" xfId="11316"/>
    <cellStyle name="Saída 3 3 8" xfId="11317"/>
    <cellStyle name="Saída 3 3 8 2" xfId="11318"/>
    <cellStyle name="Saída 3 3 9" xfId="11319"/>
    <cellStyle name="Saída 3 3 9 2" xfId="11320"/>
    <cellStyle name="Saída 3 4" xfId="11321"/>
    <cellStyle name="Saída 3 4 2" xfId="11322"/>
    <cellStyle name="Saída 3 4 3" xfId="18870"/>
    <cellStyle name="Saída 3 5" xfId="11323"/>
    <cellStyle name="Saída 3 5 2" xfId="11324"/>
    <cellStyle name="Saída 3 6" xfId="11325"/>
    <cellStyle name="Saída 3 6 2" xfId="11326"/>
    <cellStyle name="Saída 3 7" xfId="11327"/>
    <cellStyle name="Saída 3 7 2" xfId="11328"/>
    <cellStyle name="Saída 3 8" xfId="11329"/>
    <cellStyle name="Saída 3 8 2" xfId="11330"/>
    <cellStyle name="Saída 3 9" xfId="11331"/>
    <cellStyle name="Saída 3 9 2" xfId="11332"/>
    <cellStyle name="Saída 4" xfId="544"/>
    <cellStyle name="Saída 4 10" xfId="11333"/>
    <cellStyle name="Saída 4 10 2" xfId="11334"/>
    <cellStyle name="Saída 4 11" xfId="11335"/>
    <cellStyle name="Saída 4 11 2" xfId="11336"/>
    <cellStyle name="Saída 4 12" xfId="11337"/>
    <cellStyle name="Saída 4 12 2" xfId="11338"/>
    <cellStyle name="Saída 4 13" xfId="11339"/>
    <cellStyle name="Saída 4 13 2" xfId="11340"/>
    <cellStyle name="Saída 4 14" xfId="11341"/>
    <cellStyle name="Saída 4 14 2" xfId="11342"/>
    <cellStyle name="Saída 4 15" xfId="11343"/>
    <cellStyle name="Saída 4 15 2" xfId="11344"/>
    <cellStyle name="Saída 4 16" xfId="11345"/>
    <cellStyle name="Saída 4 2" xfId="11346"/>
    <cellStyle name="Saída 4 2 10" xfId="11347"/>
    <cellStyle name="Saída 4 2 10 2" xfId="11348"/>
    <cellStyle name="Saída 4 2 11" xfId="11349"/>
    <cellStyle name="Saída 4 2 11 2" xfId="11350"/>
    <cellStyle name="Saída 4 2 12" xfId="11351"/>
    <cellStyle name="Saída 4 2 12 2" xfId="11352"/>
    <cellStyle name="Saída 4 2 13" xfId="11353"/>
    <cellStyle name="Saída 4 2 13 2" xfId="11354"/>
    <cellStyle name="Saída 4 2 14" xfId="11355"/>
    <cellStyle name="Saída 4 2 2" xfId="11356"/>
    <cellStyle name="Saída 4 2 2 2" xfId="11357"/>
    <cellStyle name="Saída 4 2 2 3" xfId="18871"/>
    <cellStyle name="Saída 4 2 3" xfId="11358"/>
    <cellStyle name="Saída 4 2 3 2" xfId="11359"/>
    <cellStyle name="Saída 4 2 3 3" xfId="18872"/>
    <cellStyle name="Saída 4 2 4" xfId="11360"/>
    <cellStyle name="Saída 4 2 4 2" xfId="11361"/>
    <cellStyle name="Saída 4 2 4 3" xfId="18873"/>
    <cellStyle name="Saída 4 2 5" xfId="11362"/>
    <cellStyle name="Saída 4 2 5 2" xfId="11363"/>
    <cellStyle name="Saída 4 2 6" xfId="11364"/>
    <cellStyle name="Saída 4 2 6 2" xfId="11365"/>
    <cellStyle name="Saída 4 2 7" xfId="11366"/>
    <cellStyle name="Saída 4 2 7 2" xfId="11367"/>
    <cellStyle name="Saída 4 2 8" xfId="11368"/>
    <cellStyle name="Saída 4 2 8 2" xfId="11369"/>
    <cellStyle name="Saída 4 2 9" xfId="11370"/>
    <cellStyle name="Saída 4 2 9 2" xfId="11371"/>
    <cellStyle name="Saída 4 3" xfId="11372"/>
    <cellStyle name="Saída 4 3 10" xfId="11373"/>
    <cellStyle name="Saída 4 3 10 2" xfId="11374"/>
    <cellStyle name="Saída 4 3 11" xfId="11375"/>
    <cellStyle name="Saída 4 3 11 2" xfId="11376"/>
    <cellStyle name="Saída 4 3 12" xfId="11377"/>
    <cellStyle name="Saída 4 3 12 2" xfId="11378"/>
    <cellStyle name="Saída 4 3 13" xfId="11379"/>
    <cellStyle name="Saída 4 3 13 2" xfId="11380"/>
    <cellStyle name="Saída 4 3 14" xfId="11381"/>
    <cellStyle name="Saída 4 3 2" xfId="11382"/>
    <cellStyle name="Saída 4 3 2 2" xfId="11383"/>
    <cellStyle name="Saída 4 3 2 3" xfId="18874"/>
    <cellStyle name="Saída 4 3 3" xfId="11384"/>
    <cellStyle name="Saída 4 3 3 2" xfId="11385"/>
    <cellStyle name="Saída 4 3 3 3" xfId="18875"/>
    <cellStyle name="Saída 4 3 4" xfId="11386"/>
    <cellStyle name="Saída 4 3 4 2" xfId="11387"/>
    <cellStyle name="Saída 4 3 4 3" xfId="18876"/>
    <cellStyle name="Saída 4 3 5" xfId="11388"/>
    <cellStyle name="Saída 4 3 5 2" xfId="11389"/>
    <cellStyle name="Saída 4 3 6" xfId="11390"/>
    <cellStyle name="Saída 4 3 6 2" xfId="11391"/>
    <cellStyle name="Saída 4 3 7" xfId="11392"/>
    <cellStyle name="Saída 4 3 7 2" xfId="11393"/>
    <cellStyle name="Saída 4 3 8" xfId="11394"/>
    <cellStyle name="Saída 4 3 8 2" xfId="11395"/>
    <cellStyle name="Saída 4 3 9" xfId="11396"/>
    <cellStyle name="Saída 4 3 9 2" xfId="11397"/>
    <cellStyle name="Saída 4 4" xfId="11398"/>
    <cellStyle name="Saída 4 4 2" xfId="11399"/>
    <cellStyle name="Saída 4 4 2 2" xfId="18877"/>
    <cellStyle name="Saída 4 4 2 3" xfId="18878"/>
    <cellStyle name="Saída 4 4 3" xfId="18879"/>
    <cellStyle name="Saída 4 4 3 2" xfId="18880"/>
    <cellStyle name="Saída 4 4 3 3" xfId="18881"/>
    <cellStyle name="Saída 4 4 4" xfId="18882"/>
    <cellStyle name="Saída 4 4 4 2" xfId="18883"/>
    <cellStyle name="Saída 4 4 4 3" xfId="18884"/>
    <cellStyle name="Saída 4 4 5" xfId="18885"/>
    <cellStyle name="Saída 4 4 6" xfId="18886"/>
    <cellStyle name="Saída 4 5" xfId="11400"/>
    <cellStyle name="Saída 4 5 2" xfId="11401"/>
    <cellStyle name="Saída 4 5 2 2" xfId="18887"/>
    <cellStyle name="Saída 4 5 2 3" xfId="18888"/>
    <cellStyle name="Saída 4 5 3" xfId="18889"/>
    <cellStyle name="Saída 4 5 3 2" xfId="18890"/>
    <cellStyle name="Saída 4 5 3 3" xfId="18891"/>
    <cellStyle name="Saída 4 5 4" xfId="18892"/>
    <cellStyle name="Saída 4 5 4 2" xfId="18893"/>
    <cellStyle name="Saída 4 5 4 3" xfId="18894"/>
    <cellStyle name="Saída 4 5 5" xfId="18895"/>
    <cellStyle name="Saída 4 5 6" xfId="18896"/>
    <cellStyle name="Saída 4 6" xfId="11402"/>
    <cellStyle name="Saída 4 6 2" xfId="11403"/>
    <cellStyle name="Saída 4 6 2 2" xfId="18897"/>
    <cellStyle name="Saída 4 6 2 3" xfId="18898"/>
    <cellStyle name="Saída 4 6 3" xfId="18899"/>
    <cellStyle name="Saída 4 6 3 2" xfId="18900"/>
    <cellStyle name="Saída 4 6 3 3" xfId="18901"/>
    <cellStyle name="Saída 4 6 4" xfId="18902"/>
    <cellStyle name="Saída 4 6 4 2" xfId="18903"/>
    <cellStyle name="Saída 4 6 4 3" xfId="18904"/>
    <cellStyle name="Saída 4 6 5" xfId="18905"/>
    <cellStyle name="Saída 4 6 6" xfId="18906"/>
    <cellStyle name="Saída 4 7" xfId="11404"/>
    <cellStyle name="Saída 4 7 2" xfId="11405"/>
    <cellStyle name="Saída 4 7 3" xfId="18907"/>
    <cellStyle name="Saída 4 8" xfId="11406"/>
    <cellStyle name="Saída 4 8 2" xfId="11407"/>
    <cellStyle name="Saída 4 8 3" xfId="18908"/>
    <cellStyle name="Saída 4 9" xfId="11408"/>
    <cellStyle name="Saída 4 9 2" xfId="11409"/>
    <cellStyle name="Saída 4 9 3" xfId="18909"/>
    <cellStyle name="Saída 5" xfId="545"/>
    <cellStyle name="Saída 5 10" xfId="11410"/>
    <cellStyle name="Saída 5 10 2" xfId="11411"/>
    <cellStyle name="Saída 5 11" xfId="11412"/>
    <cellStyle name="Saída 5 11 2" xfId="11413"/>
    <cellStyle name="Saída 5 12" xfId="11414"/>
    <cellStyle name="Saída 5 12 2" xfId="11415"/>
    <cellStyle name="Saída 5 13" xfId="11416"/>
    <cellStyle name="Saída 5 13 2" xfId="11417"/>
    <cellStyle name="Saída 5 14" xfId="11418"/>
    <cellStyle name="Saída 5 14 2" xfId="11419"/>
    <cellStyle name="Saída 5 15" xfId="11420"/>
    <cellStyle name="Saída 5 15 2" xfId="11421"/>
    <cellStyle name="Saída 5 16" xfId="11422"/>
    <cellStyle name="Saída 5 2" xfId="11423"/>
    <cellStyle name="Saída 5 2 10" xfId="11424"/>
    <cellStyle name="Saída 5 2 10 2" xfId="11425"/>
    <cellStyle name="Saída 5 2 11" xfId="11426"/>
    <cellStyle name="Saída 5 2 11 2" xfId="11427"/>
    <cellStyle name="Saída 5 2 12" xfId="11428"/>
    <cellStyle name="Saída 5 2 12 2" xfId="11429"/>
    <cellStyle name="Saída 5 2 13" xfId="11430"/>
    <cellStyle name="Saída 5 2 13 2" xfId="11431"/>
    <cellStyle name="Saída 5 2 14" xfId="11432"/>
    <cellStyle name="Saída 5 2 2" xfId="11433"/>
    <cellStyle name="Saída 5 2 2 2" xfId="11434"/>
    <cellStyle name="Saída 5 2 3" xfId="11435"/>
    <cellStyle name="Saída 5 2 3 2" xfId="11436"/>
    <cellStyle name="Saída 5 2 4" xfId="11437"/>
    <cellStyle name="Saída 5 2 4 2" xfId="11438"/>
    <cellStyle name="Saída 5 2 5" xfId="11439"/>
    <cellStyle name="Saída 5 2 5 2" xfId="11440"/>
    <cellStyle name="Saída 5 2 6" xfId="11441"/>
    <cellStyle name="Saída 5 2 6 2" xfId="11442"/>
    <cellStyle name="Saída 5 2 7" xfId="11443"/>
    <cellStyle name="Saída 5 2 7 2" xfId="11444"/>
    <cellStyle name="Saída 5 2 8" xfId="11445"/>
    <cellStyle name="Saída 5 2 8 2" xfId="11446"/>
    <cellStyle name="Saída 5 2 9" xfId="11447"/>
    <cellStyle name="Saída 5 2 9 2" xfId="11448"/>
    <cellStyle name="Saída 5 3" xfId="11449"/>
    <cellStyle name="Saída 5 3 10" xfId="11450"/>
    <cellStyle name="Saída 5 3 10 2" xfId="11451"/>
    <cellStyle name="Saída 5 3 11" xfId="11452"/>
    <cellStyle name="Saída 5 3 11 2" xfId="11453"/>
    <cellStyle name="Saída 5 3 12" xfId="11454"/>
    <cellStyle name="Saída 5 3 12 2" xfId="11455"/>
    <cellStyle name="Saída 5 3 13" xfId="11456"/>
    <cellStyle name="Saída 5 3 13 2" xfId="11457"/>
    <cellStyle name="Saída 5 3 14" xfId="11458"/>
    <cellStyle name="Saída 5 3 2" xfId="11459"/>
    <cellStyle name="Saída 5 3 2 2" xfId="11460"/>
    <cellStyle name="Saída 5 3 3" xfId="11461"/>
    <cellStyle name="Saída 5 3 3 2" xfId="11462"/>
    <cellStyle name="Saída 5 3 4" xfId="11463"/>
    <cellStyle name="Saída 5 3 4 2" xfId="11464"/>
    <cellStyle name="Saída 5 3 5" xfId="11465"/>
    <cellStyle name="Saída 5 3 5 2" xfId="11466"/>
    <cellStyle name="Saída 5 3 6" xfId="11467"/>
    <cellStyle name="Saída 5 3 6 2" xfId="11468"/>
    <cellStyle name="Saída 5 3 7" xfId="11469"/>
    <cellStyle name="Saída 5 3 7 2" xfId="11470"/>
    <cellStyle name="Saída 5 3 8" xfId="11471"/>
    <cellStyle name="Saída 5 3 8 2" xfId="11472"/>
    <cellStyle name="Saída 5 3 9" xfId="11473"/>
    <cellStyle name="Saída 5 3 9 2" xfId="11474"/>
    <cellStyle name="Saída 5 4" xfId="11475"/>
    <cellStyle name="Saída 5 4 2" xfId="11476"/>
    <cellStyle name="Saída 5 5" xfId="11477"/>
    <cellStyle name="Saída 5 5 2" xfId="11478"/>
    <cellStyle name="Saída 5 6" xfId="11479"/>
    <cellStyle name="Saída 5 6 2" xfId="11480"/>
    <cellStyle name="Saída 5 7" xfId="11481"/>
    <cellStyle name="Saída 5 7 2" xfId="11482"/>
    <cellStyle name="Saída 5 8" xfId="11483"/>
    <cellStyle name="Saída 5 8 2" xfId="11484"/>
    <cellStyle name="Saída 5 9" xfId="11485"/>
    <cellStyle name="Saída 5 9 2" xfId="11486"/>
    <cellStyle name="Saída 6" xfId="18910"/>
    <cellStyle name="Saída 7" xfId="18911"/>
    <cellStyle name="Saída 8" xfId="18912"/>
    <cellStyle name="Saída 9" xfId="18913"/>
    <cellStyle name="Salida" xfId="18914"/>
    <cellStyle name="Salida 2" xfId="18915"/>
    <cellStyle name="Salida 2 2" xfId="18916"/>
    <cellStyle name="Salida 2 2 2" xfId="18917"/>
    <cellStyle name="Salida 2 2 3" xfId="18918"/>
    <cellStyle name="Salida 2 3" xfId="18919"/>
    <cellStyle name="Salida 2 4" xfId="18920"/>
    <cellStyle name="Salida 3" xfId="18921"/>
    <cellStyle name="Salida 3 2" xfId="18922"/>
    <cellStyle name="Salida 3 3" xfId="18923"/>
    <cellStyle name="Salida 4" xfId="18924"/>
    <cellStyle name="Salida 4 2" xfId="18925"/>
    <cellStyle name="Salida 4 3" xfId="18926"/>
    <cellStyle name="Salida 5" xfId="18927"/>
    <cellStyle name="Salida 5 2" xfId="18928"/>
    <cellStyle name="Salida 5 3" xfId="18929"/>
    <cellStyle name="Salida 6" xfId="18930"/>
    <cellStyle name="Salida 7" xfId="18931"/>
    <cellStyle name="Salomon Logo" xfId="18932"/>
    <cellStyle name="Salomon Logo 2" xfId="18933"/>
    <cellStyle name="Salomon Logo 3" xfId="18934"/>
    <cellStyle name="SAPBEXaggData" xfId="18935"/>
    <cellStyle name="SAPBEXaggDataEmph" xfId="18936"/>
    <cellStyle name="SAPBEXaggItem" xfId="18937"/>
    <cellStyle name="SAPBEXaggItemX" xfId="18938"/>
    <cellStyle name="SAPBEXchaText" xfId="18939"/>
    <cellStyle name="SAPBEXexcBad7" xfId="18940"/>
    <cellStyle name="SAPBEXexcBad8" xfId="18941"/>
    <cellStyle name="SAPBEXexcBad9" xfId="18942"/>
    <cellStyle name="SAPBEXexcCritical4" xfId="18943"/>
    <cellStyle name="SAPBEXexcCritical5" xfId="18944"/>
    <cellStyle name="SAPBEXexcCritical6" xfId="18945"/>
    <cellStyle name="SAPBEXexcGood1" xfId="18946"/>
    <cellStyle name="SAPBEXexcGood2" xfId="18947"/>
    <cellStyle name="SAPBEXexcGood3" xfId="18948"/>
    <cellStyle name="SAPBEXfilterDrill" xfId="18949"/>
    <cellStyle name="SAPBEXfilterItem" xfId="18950"/>
    <cellStyle name="SAPBEXfilterText" xfId="18951"/>
    <cellStyle name="SAPBEXformats" xfId="18952"/>
    <cellStyle name="SAPBEXheaderItem" xfId="18953"/>
    <cellStyle name="SAPBEXheaderText" xfId="18954"/>
    <cellStyle name="SAPBEXHLevel0" xfId="18955"/>
    <cellStyle name="SAPBEXHLevel0X" xfId="18956"/>
    <cellStyle name="SAPBEXHLevel1" xfId="18957"/>
    <cellStyle name="SAPBEXHLevel1X" xfId="18958"/>
    <cellStyle name="SAPBEXHLevel2" xfId="18959"/>
    <cellStyle name="SAPBEXHLevel2X" xfId="18960"/>
    <cellStyle name="SAPBEXHLevel3" xfId="18961"/>
    <cellStyle name="SAPBEXHLevel3X" xfId="18962"/>
    <cellStyle name="SAPBEXresData" xfId="18963"/>
    <cellStyle name="SAPBEXresDataEmph" xfId="18964"/>
    <cellStyle name="SAPBEXresItem" xfId="18965"/>
    <cellStyle name="SAPBEXresItemX" xfId="18966"/>
    <cellStyle name="SAPBEXstdData" xfId="18967"/>
    <cellStyle name="SAPBEXstdDataEmph" xfId="18968"/>
    <cellStyle name="SAPBEXstdItem" xfId="18969"/>
    <cellStyle name="SAPBEXstdItemX" xfId="18970"/>
    <cellStyle name="SAPBEXtitle" xfId="18971"/>
    <cellStyle name="SAPBEXundefined" xfId="18972"/>
    <cellStyle name="SEM-BPS-data" xfId="18973"/>
    <cellStyle name="SEM-BPS-head" xfId="18974"/>
    <cellStyle name="SEM-BPS-headdata" xfId="18975"/>
    <cellStyle name="SEM-BPS-headkey" xfId="18976"/>
    <cellStyle name="SEM-BPS-input-on" xfId="18977"/>
    <cellStyle name="SEM-BPS-key" xfId="18978"/>
    <cellStyle name="SEM-BPS-sub1" xfId="18979"/>
    <cellStyle name="SEM-BPS-sub2" xfId="18980"/>
    <cellStyle name="SEM-BPS-total" xfId="18981"/>
    <cellStyle name="Sep. milhar [0]" xfId="18982"/>
    <cellStyle name="Separador de m" xfId="18983"/>
    <cellStyle name="Separador de milhares [0] 2" xfId="18984"/>
    <cellStyle name="Separador de milhares [0] 3" xfId="18985"/>
    <cellStyle name="Separador de milhares [0] 4" xfId="18986"/>
    <cellStyle name="Separador de milhares [0] 4 2" xfId="18987"/>
    <cellStyle name="Separador de milhares [0] 5" xfId="18988"/>
    <cellStyle name="Separador de milhares [0] 7" xfId="18989"/>
    <cellStyle name="Separador de milhares 10" xfId="7"/>
    <cellStyle name="Separador de milhares 10 2" xfId="14178"/>
    <cellStyle name="Separador de milhares 10 3" xfId="18990"/>
    <cellStyle name="Separador de milhares 10 4" xfId="18991"/>
    <cellStyle name="Separador de milhares 10 5" xfId="18992"/>
    <cellStyle name="Separador de milhares 10 6" xfId="18993"/>
    <cellStyle name="Separador de milhares 10 7" xfId="18994"/>
    <cellStyle name="Separador de milhares 11" xfId="546"/>
    <cellStyle name="Separador de milhares 11 2" xfId="689"/>
    <cellStyle name="Separador de milhares 11 2 2" xfId="18995"/>
    <cellStyle name="Separador de milhares 11 3" xfId="18996"/>
    <cellStyle name="Separador de milhares 11 3 2" xfId="18997"/>
    <cellStyle name="Separador de milhares 11 4" xfId="18998"/>
    <cellStyle name="Separador de milhares 11 4 2" xfId="18999"/>
    <cellStyle name="Separador de milhares 11 5" xfId="19000"/>
    <cellStyle name="Separador de milhares 11 5 2" xfId="19001"/>
    <cellStyle name="Separador de milhares 11 6" xfId="19002"/>
    <cellStyle name="Separador de milhares 12" xfId="10"/>
    <cellStyle name="Separador de milhares 12 10" xfId="19003"/>
    <cellStyle name="Separador de milhares 12 11" xfId="19004"/>
    <cellStyle name="Separador de milhares 12 2" xfId="19005"/>
    <cellStyle name="Separador de milhares 12 2 2" xfId="19006"/>
    <cellStyle name="Separador de milhares 12 2 2 2" xfId="19007"/>
    <cellStyle name="Separador de milhares 12 2 2 3" xfId="19008"/>
    <cellStyle name="Separador de milhares 12 2 2 4" xfId="19009"/>
    <cellStyle name="Separador de milhares 12 2 2 5" xfId="19010"/>
    <cellStyle name="Separador de milhares 12 2 3" xfId="19011"/>
    <cellStyle name="Separador de milhares 12 2 3 2" xfId="19012"/>
    <cellStyle name="Separador de milhares 12 2 4" xfId="19013"/>
    <cellStyle name="Separador de milhares 12 2 4 2" xfId="19014"/>
    <cellStyle name="Separador de milhares 12 2 5" xfId="19015"/>
    <cellStyle name="Separador de milhares 12 2 5 2" xfId="19016"/>
    <cellStyle name="Separador de milhares 12 2 6" xfId="19017"/>
    <cellStyle name="Separador de milhares 12 3" xfId="19018"/>
    <cellStyle name="Separador de milhares 12 3 2" xfId="19019"/>
    <cellStyle name="Separador de milhares 12 3 3" xfId="19020"/>
    <cellStyle name="Separador de milhares 12 3 4" xfId="19021"/>
    <cellStyle name="Separador de milhares 12 3 5" xfId="19022"/>
    <cellStyle name="Separador de milhares 12 4" xfId="19023"/>
    <cellStyle name="Separador de milhares 12 5" xfId="19024"/>
    <cellStyle name="Separador de milhares 12 6" xfId="19025"/>
    <cellStyle name="Separador de milhares 12 7" xfId="19026"/>
    <cellStyle name="Separador de milhares 12 8" xfId="19027"/>
    <cellStyle name="Separador de milhares 12 9" xfId="19028"/>
    <cellStyle name="Separador de milhares 13" xfId="547"/>
    <cellStyle name="Separador de milhares 13 2" xfId="19029"/>
    <cellStyle name="Separador de milhares 13 2 2" xfId="19030"/>
    <cellStyle name="Separador de milhares 13 2 3" xfId="19031"/>
    <cellStyle name="Separador de milhares 13 2 4" xfId="19032"/>
    <cellStyle name="Separador de milhares 13 2 5" xfId="19033"/>
    <cellStyle name="Separador de milhares 13 3" xfId="19034"/>
    <cellStyle name="Separador de milhares 13 4" xfId="19035"/>
    <cellStyle name="Separador de milhares 13 5" xfId="19036"/>
    <cellStyle name="Separador de milhares 13 6" xfId="19037"/>
    <cellStyle name="Separador de milhares 14" xfId="1"/>
    <cellStyle name="Separador de milhares 14 10" xfId="11487"/>
    <cellStyle name="Separador de milhares 14 11" xfId="11488"/>
    <cellStyle name="Separador de milhares 14 12" xfId="11489"/>
    <cellStyle name="Separador de milhares 14 13" xfId="11490"/>
    <cellStyle name="Separador de milhares 14 14" xfId="11491"/>
    <cellStyle name="Separador de milhares 14 15" xfId="11492"/>
    <cellStyle name="Separador de milhares 14 16" xfId="11493"/>
    <cellStyle name="Separador de milhares 14 17" xfId="11494"/>
    <cellStyle name="Separador de milhares 14 18" xfId="19038"/>
    <cellStyle name="Separador de milhares 14 19" xfId="19039"/>
    <cellStyle name="Separador de milhares 14 2" xfId="690"/>
    <cellStyle name="Separador de milhares 14 2 2" xfId="19040"/>
    <cellStyle name="Separador de milhares 14 2 3" xfId="19041"/>
    <cellStyle name="Separador de milhares 14 2 4" xfId="19042"/>
    <cellStyle name="Separador de milhares 14 2 5" xfId="19043"/>
    <cellStyle name="Separador de milhares 14 20" xfId="19044"/>
    <cellStyle name="Separador de milhares 14 21" xfId="19045"/>
    <cellStyle name="Separador de milhares 14 3" xfId="11495"/>
    <cellStyle name="Separador de milhares 14 4" xfId="11496"/>
    <cellStyle name="Separador de milhares 14 5" xfId="11497"/>
    <cellStyle name="Separador de milhares 14 6" xfId="11498"/>
    <cellStyle name="Separador de milhares 14 7" xfId="11499"/>
    <cellStyle name="Separador de milhares 14 8" xfId="11500"/>
    <cellStyle name="Separador de milhares 14 9" xfId="11501"/>
    <cellStyle name="Separador de milhares 15" xfId="664"/>
    <cellStyle name="Separador de milhares 15 2" xfId="14131"/>
    <cellStyle name="Separador de milhares 16" xfId="14132"/>
    <cellStyle name="Separador de milhares 16 2" xfId="19046"/>
    <cellStyle name="Separador de milhares 16 3" xfId="19047"/>
    <cellStyle name="Separador de milhares 16 4" xfId="19048"/>
    <cellStyle name="Separador de milhares 16 5" xfId="19049"/>
    <cellStyle name="Separador de milhares 17" xfId="14133"/>
    <cellStyle name="Separador de milhares 17 10" xfId="19050"/>
    <cellStyle name="Separador de milhares 17 11" xfId="19051"/>
    <cellStyle name="Separador de milhares 17 12" xfId="19052"/>
    <cellStyle name="Separador de milhares 17 13" xfId="19053"/>
    <cellStyle name="Separador de milhares 17 14" xfId="19054"/>
    <cellStyle name="Separador de milhares 17 15" xfId="19055"/>
    <cellStyle name="Separador de milhares 17 16" xfId="19056"/>
    <cellStyle name="Separador de milhares 17 17" xfId="19057"/>
    <cellStyle name="Separador de milhares 17 18" xfId="19058"/>
    <cellStyle name="Separador de milhares 17 19" xfId="19059"/>
    <cellStyle name="Separador de milhares 17 2" xfId="19060"/>
    <cellStyle name="Separador de milhares 17 20" xfId="19061"/>
    <cellStyle name="Separador de milhares 17 21" xfId="19062"/>
    <cellStyle name="Separador de milhares 17 3" xfId="19063"/>
    <cellStyle name="Separador de milhares 17 4" xfId="19064"/>
    <cellStyle name="Separador de milhares 17 5" xfId="19065"/>
    <cellStyle name="Separador de milhares 17 6" xfId="19066"/>
    <cellStyle name="Separador de milhares 17 7" xfId="19067"/>
    <cellStyle name="Separador de milhares 17 8" xfId="19068"/>
    <cellStyle name="Separador de milhares 17 9" xfId="19069"/>
    <cellStyle name="Separador de milhares 18" xfId="14134"/>
    <cellStyle name="Separador de milhares 18 2" xfId="19070"/>
    <cellStyle name="Separador de milhares 18 3" xfId="19071"/>
    <cellStyle name="Separador de milhares 18 4" xfId="19072"/>
    <cellStyle name="Separador de milhares 18 5" xfId="19073"/>
    <cellStyle name="Separador de milhares 19" xfId="14135"/>
    <cellStyle name="Separador de milhares 19 2" xfId="19074"/>
    <cellStyle name="Separador de milhares 19 3" xfId="19075"/>
    <cellStyle name="Separador de milhares 19 4" xfId="19076"/>
    <cellStyle name="Separador de milhares 19 5" xfId="19077"/>
    <cellStyle name="Separador de milhares 2" xfId="12"/>
    <cellStyle name="Separador de milhares 2 10" xfId="14179"/>
    <cellStyle name="Separador de milhares 2 11" xfId="14180"/>
    <cellStyle name="Separador de milhares 2 12" xfId="14181"/>
    <cellStyle name="Separador de milhares 2 13" xfId="14182"/>
    <cellStyle name="Separador de milhares 2 14" xfId="14183"/>
    <cellStyle name="Separador de milhares 2 15" xfId="14184"/>
    <cellStyle name="Separador de milhares 2 16" xfId="14185"/>
    <cellStyle name="Separador de milhares 2 17" xfId="14186"/>
    <cellStyle name="Separador de milhares 2 18" xfId="14187"/>
    <cellStyle name="Separador de milhares 2 19" xfId="14188"/>
    <cellStyle name="Separador de milhares 2 2" xfId="548"/>
    <cellStyle name="Separador de milhares 2 2 10" xfId="19078"/>
    <cellStyle name="Separador de milhares 2 2 11" xfId="19079"/>
    <cellStyle name="Separador de milhares 2 2 12" xfId="19080"/>
    <cellStyle name="Separador de milhares 2 2 13" xfId="19081"/>
    <cellStyle name="Separador de milhares 2 2 14" xfId="19082"/>
    <cellStyle name="Separador de milhares 2 2 15" xfId="19083"/>
    <cellStyle name="Separador de milhares 2 2 16" xfId="19084"/>
    <cellStyle name="Separador de milhares 2 2 2" xfId="549"/>
    <cellStyle name="Separador de milhares 2 2 2 2" xfId="19085"/>
    <cellStyle name="Separador de milhares 2 2 2 2 2" xfId="19086"/>
    <cellStyle name="Separador de milhares 2 2 2 2 3" xfId="19087"/>
    <cellStyle name="Separador de milhares 2 2 2 3" xfId="19088"/>
    <cellStyle name="Separador de milhares 2 2 3" xfId="19089"/>
    <cellStyle name="Separador de milhares 2 2 4" xfId="19090"/>
    <cellStyle name="Separador de milhares 2 2 5" xfId="19091"/>
    <cellStyle name="Separador de milhares 2 2 6" xfId="19092"/>
    <cellStyle name="Separador de milhares 2 2 7" xfId="19093"/>
    <cellStyle name="Separador de milhares 2 2 8" xfId="19094"/>
    <cellStyle name="Separador de milhares 2 2 9" xfId="19095"/>
    <cellStyle name="Separador de milhares 2 20" xfId="19096"/>
    <cellStyle name="Separador de milhares 2 21" xfId="19097"/>
    <cellStyle name="Separador de milhares 2 22" xfId="19098"/>
    <cellStyle name="Separador de milhares 2 23" xfId="19099"/>
    <cellStyle name="Separador de milhares 2 24" xfId="19100"/>
    <cellStyle name="Separador de milhares 2 25" xfId="19101"/>
    <cellStyle name="Separador de milhares 2 26" xfId="19102"/>
    <cellStyle name="Separador de milhares 2 3" xfId="550"/>
    <cellStyle name="Separador de milhares 2 3 2" xfId="19103"/>
    <cellStyle name="Separador de milhares 2 3 2 2" xfId="19104"/>
    <cellStyle name="Separador de milhares 2 3 2 3" xfId="19105"/>
    <cellStyle name="Separador de milhares 2 3 2 4" xfId="19106"/>
    <cellStyle name="Separador de milhares 2 3 2 5" xfId="19107"/>
    <cellStyle name="Separador de milhares 2 3 3" xfId="19108"/>
    <cellStyle name="Separador de milhares 2 3 4" xfId="19109"/>
    <cellStyle name="Separador de milhares 2 3 5" xfId="19110"/>
    <cellStyle name="Separador de milhares 2 3 6" xfId="19111"/>
    <cellStyle name="Separador de milhares 2 4" xfId="14189"/>
    <cellStyle name="Separador de milhares 2 4 2" xfId="19112"/>
    <cellStyle name="Separador de milhares 2 4 3" xfId="19113"/>
    <cellStyle name="Separador de milhares 2 4 4" xfId="19114"/>
    <cellStyle name="Separador de milhares 2 4 5" xfId="19115"/>
    <cellStyle name="Separador de milhares 2 5" xfId="11502"/>
    <cellStyle name="Separador de milhares 2 5 2" xfId="19116"/>
    <cellStyle name="Separador de milhares 2 5 3" xfId="19117"/>
    <cellStyle name="Separador de milhares 2 5 4" xfId="19118"/>
    <cellStyle name="Separador de milhares 2 5 5" xfId="19119"/>
    <cellStyle name="Separador de milhares 2 6" xfId="14190"/>
    <cellStyle name="Separador de milhares 2 7" xfId="14191"/>
    <cellStyle name="Separador de milhares 2 8" xfId="14192"/>
    <cellStyle name="Separador de milhares 2 9" xfId="14193"/>
    <cellStyle name="Separador de milhares 2_QCI-REESTRUTURAÇÃO-CONSOLIDAÇÃO-ETAPA2-com-3a-reprogr" xfId="14257"/>
    <cellStyle name="Separador de milhares 20" xfId="14241"/>
    <cellStyle name="Separador de milhares 20 2" xfId="19120"/>
    <cellStyle name="Separador de milhares 20 3" xfId="19121"/>
    <cellStyle name="Separador de milhares 20 4" xfId="19122"/>
    <cellStyle name="Separador de milhares 20 5" xfId="19123"/>
    <cellStyle name="Separador de milhares 21" xfId="14269"/>
    <cellStyle name="Separador de milhares 21 2" xfId="19124"/>
    <cellStyle name="Separador de milhares 21 3" xfId="19125"/>
    <cellStyle name="Separador de milhares 21 4" xfId="19126"/>
    <cellStyle name="Separador de milhares 21 5" xfId="19127"/>
    <cellStyle name="Separador de milhares 22" xfId="14270"/>
    <cellStyle name="Separador de milhares 23" xfId="14271"/>
    <cellStyle name="Separador de milhares 24" xfId="19128"/>
    <cellStyle name="Separador de milhares 25" xfId="19129"/>
    <cellStyle name="Separador de milhares 26" xfId="19130"/>
    <cellStyle name="Separador de milhares 27" xfId="19131"/>
    <cellStyle name="Separador de milhares 28" xfId="19132"/>
    <cellStyle name="Separador de milhares 29" xfId="19133"/>
    <cellStyle name="Separador de milhares 3" xfId="551"/>
    <cellStyle name="Separador de milhares 3 2" xfId="552"/>
    <cellStyle name="Separador de milhares 3 2 2" xfId="19134"/>
    <cellStyle name="Separador de milhares 3 3" xfId="19135"/>
    <cellStyle name="Separador de milhares 3 3 2" xfId="19136"/>
    <cellStyle name="Separador de milhares 3 3 2 2" xfId="19137"/>
    <cellStyle name="Separador de milhares 3 3 3" xfId="19138"/>
    <cellStyle name="Separador de milhares 3 3 3 2" xfId="19139"/>
    <cellStyle name="Separador de milhares 3 3 4" xfId="19140"/>
    <cellStyle name="Separador de milhares 3 3 4 2" xfId="19141"/>
    <cellStyle name="Separador de milhares 3 3 5" xfId="19142"/>
    <cellStyle name="Separador de milhares 3 3 5 2" xfId="19143"/>
    <cellStyle name="Separador de milhares 3 3 6" xfId="19144"/>
    <cellStyle name="Separador de milhares 3 4" xfId="19145"/>
    <cellStyle name="Separador de milhares 3 4 2" xfId="19146"/>
    <cellStyle name="Separador de milhares 3_Anápolis" xfId="19147"/>
    <cellStyle name="Separador de milhares 30" xfId="19148"/>
    <cellStyle name="Separador de milhares 31" xfId="19149"/>
    <cellStyle name="Separador de milhares 31 2" xfId="19150"/>
    <cellStyle name="Separador de milhares 32" xfId="553"/>
    <cellStyle name="Separador de milhares 33" xfId="19151"/>
    <cellStyle name="Separador de milhares 39" xfId="19152"/>
    <cellStyle name="Separador de milhares 39 2" xfId="19153"/>
    <cellStyle name="Separador de milhares 39 3" xfId="19154"/>
    <cellStyle name="Separador de milhares 4" xfId="554"/>
    <cellStyle name="Separador de milhares 4 2" xfId="555"/>
    <cellStyle name="Separador de milhares 4 3" xfId="556"/>
    <cellStyle name="Separador de milhares 42" xfId="19155"/>
    <cellStyle name="Separador de milhares 42 2" xfId="19156"/>
    <cellStyle name="Separador de milhares 5" xfId="557"/>
    <cellStyle name="Separador de milhares 5 2" xfId="558"/>
    <cellStyle name="Separador de milhares 5 2 2 2" xfId="11503"/>
    <cellStyle name="Separador de milhares 5 3" xfId="14258"/>
    <cellStyle name="Separador de milhares 6" xfId="559"/>
    <cellStyle name="Separador de milhares 6 10" xfId="19157"/>
    <cellStyle name="Separador de milhares 6 11" xfId="19158"/>
    <cellStyle name="Separador de milhares 6 12" xfId="19159"/>
    <cellStyle name="Separador de milhares 6 13" xfId="19160"/>
    <cellStyle name="Separador de milhares 6 14" xfId="19161"/>
    <cellStyle name="Separador de milhares 6 15" xfId="19162"/>
    <cellStyle name="Separador de milhares 6 2" xfId="560"/>
    <cellStyle name="Separador de milhares 6 2 2" xfId="19163"/>
    <cellStyle name="Separador de milhares 6 3" xfId="19164"/>
    <cellStyle name="Separador de milhares 6 3 2" xfId="19165"/>
    <cellStyle name="Separador de milhares 6 3 3" xfId="19166"/>
    <cellStyle name="Separador de milhares 6 3 4" xfId="19167"/>
    <cellStyle name="Separador de milhares 6 3 5" xfId="19168"/>
    <cellStyle name="Separador de milhares 6 4" xfId="19169"/>
    <cellStyle name="Separador de milhares 6 5" xfId="19170"/>
    <cellStyle name="Separador de milhares 6 6" xfId="19171"/>
    <cellStyle name="Separador de milhares 6 7" xfId="19172"/>
    <cellStyle name="Separador de milhares 6 8" xfId="19173"/>
    <cellStyle name="Separador de milhares 6 9" xfId="19174"/>
    <cellStyle name="Separador de milhares 7" xfId="561"/>
    <cellStyle name="Separador de milhares 7 10" xfId="19175"/>
    <cellStyle name="Separador de milhares 7 10 2" xfId="19176"/>
    <cellStyle name="Separador de milhares 7 10 3" xfId="19177"/>
    <cellStyle name="Separador de milhares 7 10 4" xfId="19178"/>
    <cellStyle name="Separador de milhares 7 10 5" xfId="19179"/>
    <cellStyle name="Separador de milhares 7 10 6" xfId="19180"/>
    <cellStyle name="Separador de milhares 7 10 7" xfId="19181"/>
    <cellStyle name="Separador de milhares 7 11" xfId="19182"/>
    <cellStyle name="Separador de milhares 7 11 2" xfId="19183"/>
    <cellStyle name="Separador de milhares 7 11 2 2" xfId="19184"/>
    <cellStyle name="Separador de milhares 7 11 3" xfId="19185"/>
    <cellStyle name="Separador de milhares 7 11 4" xfId="19186"/>
    <cellStyle name="Separador de milhares 7 11 5" xfId="19187"/>
    <cellStyle name="Separador de milhares 7 11 6" xfId="19188"/>
    <cellStyle name="Separador de milhares 7 11 7" xfId="19189"/>
    <cellStyle name="Separador de milhares 7 12" xfId="19190"/>
    <cellStyle name="Separador de milhares 7 12 2" xfId="19191"/>
    <cellStyle name="Separador de milhares 7 12 3" xfId="19192"/>
    <cellStyle name="Separador de milhares 7 12 4" xfId="19193"/>
    <cellStyle name="Separador de milhares 7 12 5" xfId="19194"/>
    <cellStyle name="Separador de milhares 7 13" xfId="19195"/>
    <cellStyle name="Separador de milhares 7 13 2" xfId="19196"/>
    <cellStyle name="Separador de milhares 7 13 3" xfId="19197"/>
    <cellStyle name="Separador de milhares 7 13 4" xfId="19198"/>
    <cellStyle name="Separador de milhares 7 13 5" xfId="19199"/>
    <cellStyle name="Separador de milhares 7 14" xfId="19200"/>
    <cellStyle name="Separador de milhares 7 14 2" xfId="19201"/>
    <cellStyle name="Separador de milhares 7 15" xfId="19202"/>
    <cellStyle name="Separador de milhares 7 15 2" xfId="19203"/>
    <cellStyle name="Separador de milhares 7 16" xfId="19204"/>
    <cellStyle name="Separador de milhares 7 17" xfId="19205"/>
    <cellStyle name="Separador de milhares 7 18" xfId="19206"/>
    <cellStyle name="Separador de milhares 7 18 2" xfId="19207"/>
    <cellStyle name="Separador de milhares 7 19" xfId="19208"/>
    <cellStyle name="Separador de milhares 7 2" xfId="19209"/>
    <cellStyle name="Separador de milhares 7 2 10" xfId="19210"/>
    <cellStyle name="Separador de milhares 7 2 11" xfId="19211"/>
    <cellStyle name="Separador de milhares 7 2 2" xfId="19212"/>
    <cellStyle name="Separador de milhares 7 2 2 10" xfId="19213"/>
    <cellStyle name="Separador de milhares 7 2 2 10 2" xfId="19214"/>
    <cellStyle name="Separador de milhares 7 2 2 11" xfId="19215"/>
    <cellStyle name="Separador de milhares 7 2 2 2" xfId="19216"/>
    <cellStyle name="Separador de milhares 7 2 2 2 2" xfId="19217"/>
    <cellStyle name="Separador de milhares 7 2 2 2 2 2" xfId="19218"/>
    <cellStyle name="Separador de milhares 7 2 2 2 3" xfId="19219"/>
    <cellStyle name="Separador de milhares 7 2 2 2 3 2" xfId="19220"/>
    <cellStyle name="Separador de milhares 7 2 2 2 4" xfId="19221"/>
    <cellStyle name="Separador de milhares 7 2 2 2 4 2" xfId="19222"/>
    <cellStyle name="Separador de milhares 7 2 2 2 5" xfId="19223"/>
    <cellStyle name="Separador de milhares 7 2 2 2 5 2" xfId="19224"/>
    <cellStyle name="Separador de milhares 7 2 2 2 6" xfId="19225"/>
    <cellStyle name="Separador de milhares 7 2 2 3" xfId="19226"/>
    <cellStyle name="Separador de milhares 7 2 2 3 2" xfId="19227"/>
    <cellStyle name="Separador de milhares 7 2 2 4" xfId="19228"/>
    <cellStyle name="Separador de milhares 7 2 2 4 2" xfId="19229"/>
    <cellStyle name="Separador de milhares 7 2 2 5" xfId="19230"/>
    <cellStyle name="Separador de milhares 7 2 2 5 2" xfId="19231"/>
    <cellStyle name="Separador de milhares 7 2 2 6" xfId="19232"/>
    <cellStyle name="Separador de milhares 7 2 2 6 2" xfId="19233"/>
    <cellStyle name="Separador de milhares 7 2 2 7" xfId="19234"/>
    <cellStyle name="Separador de milhares 7 2 2 7 2" xfId="19235"/>
    <cellStyle name="Separador de milhares 7 2 2 8" xfId="19236"/>
    <cellStyle name="Separador de milhares 7 2 2 8 2" xfId="19237"/>
    <cellStyle name="Separador de milhares 7 2 2 9" xfId="19238"/>
    <cellStyle name="Separador de milhares 7 2 2 9 2" xfId="19239"/>
    <cellStyle name="Separador de milhares 7 2 3" xfId="19240"/>
    <cellStyle name="Separador de milhares 7 2 3 2" xfId="19241"/>
    <cellStyle name="Separador de milhares 7 2 4" xfId="19242"/>
    <cellStyle name="Separador de milhares 7 2 4 2" xfId="19243"/>
    <cellStyle name="Separador de milhares 7 2 4 2 2" xfId="19244"/>
    <cellStyle name="Separador de milhares 7 2 4 2 3" xfId="19245"/>
    <cellStyle name="Separador de milhares 7 2 4 2 3 2" xfId="19246"/>
    <cellStyle name="Separador de milhares 7 2 4 2 3 3" xfId="19247"/>
    <cellStyle name="Separador de milhares 7 2 4 3" xfId="19248"/>
    <cellStyle name="Separador de milhares 7 2 5" xfId="19249"/>
    <cellStyle name="Separador de milhares 7 2 6" xfId="19250"/>
    <cellStyle name="Separador de milhares 7 2 7" xfId="19251"/>
    <cellStyle name="Separador de milhares 7 2 8" xfId="19252"/>
    <cellStyle name="Separador de milhares 7 2 9" xfId="19253"/>
    <cellStyle name="Separador de milhares 7 20" xfId="19254"/>
    <cellStyle name="Separador de milhares 7 3" xfId="19255"/>
    <cellStyle name="Separador de milhares 7 3 10" xfId="19256"/>
    <cellStyle name="Separador de milhares 7 3 2" xfId="19257"/>
    <cellStyle name="Separador de milhares 7 3 2 2" xfId="19258"/>
    <cellStyle name="Separador de milhares 7 3 2 3" xfId="19259"/>
    <cellStyle name="Separador de milhares 7 3 2 4" xfId="19260"/>
    <cellStyle name="Separador de milhares 7 3 2 5" xfId="19261"/>
    <cellStyle name="Separador de milhares 7 3 3" xfId="19262"/>
    <cellStyle name="Separador de milhares 7 3 4" xfId="19263"/>
    <cellStyle name="Separador de milhares 7 3 5" xfId="19264"/>
    <cellStyle name="Separador de milhares 7 3 6" xfId="19265"/>
    <cellStyle name="Separador de milhares 7 3 7" xfId="19266"/>
    <cellStyle name="Separador de milhares 7 3 8" xfId="19267"/>
    <cellStyle name="Separador de milhares 7 3 9" xfId="19268"/>
    <cellStyle name="Separador de milhares 7 4" xfId="19269"/>
    <cellStyle name="Separador de milhares 7 4 10" xfId="19270"/>
    <cellStyle name="Separador de milhares 7 4 2" xfId="19271"/>
    <cellStyle name="Separador de milhares 7 4 2 2" xfId="19272"/>
    <cellStyle name="Separador de milhares 7 4 2 3" xfId="19273"/>
    <cellStyle name="Separador de milhares 7 4 2 4" xfId="19274"/>
    <cellStyle name="Separador de milhares 7 4 2 5" xfId="19275"/>
    <cellStyle name="Separador de milhares 7 4 3" xfId="19276"/>
    <cellStyle name="Separador de milhares 7 4 4" xfId="19277"/>
    <cellStyle name="Separador de milhares 7 4 5" xfId="19278"/>
    <cellStyle name="Separador de milhares 7 4 6" xfId="19279"/>
    <cellStyle name="Separador de milhares 7 4 7" xfId="19280"/>
    <cellStyle name="Separador de milhares 7 4 8" xfId="19281"/>
    <cellStyle name="Separador de milhares 7 4 9" xfId="19282"/>
    <cellStyle name="Separador de milhares 7 5" xfId="19283"/>
    <cellStyle name="Separador de milhares 7 5 10" xfId="19284"/>
    <cellStyle name="Separador de milhares 7 5 2" xfId="19285"/>
    <cellStyle name="Separador de milhares 7 5 2 2" xfId="19286"/>
    <cellStyle name="Separador de milhares 7 5 2 3" xfId="19287"/>
    <cellStyle name="Separador de milhares 7 5 2 4" xfId="19288"/>
    <cellStyle name="Separador de milhares 7 5 2 5" xfId="19289"/>
    <cellStyle name="Separador de milhares 7 5 3" xfId="19290"/>
    <cellStyle name="Separador de milhares 7 5 4" xfId="19291"/>
    <cellStyle name="Separador de milhares 7 5 5" xfId="19292"/>
    <cellStyle name="Separador de milhares 7 5 6" xfId="19293"/>
    <cellStyle name="Separador de milhares 7 5 7" xfId="19294"/>
    <cellStyle name="Separador de milhares 7 5 8" xfId="19295"/>
    <cellStyle name="Separador de milhares 7 5 9" xfId="19296"/>
    <cellStyle name="Separador de milhares 7 6" xfId="19297"/>
    <cellStyle name="Separador de milhares 7 6 10" xfId="19298"/>
    <cellStyle name="Separador de milhares 7 6 2" xfId="19299"/>
    <cellStyle name="Separador de milhares 7 6 2 2" xfId="19300"/>
    <cellStyle name="Separador de milhares 7 6 2 2 2" xfId="19301"/>
    <cellStyle name="Separador de milhares 7 6 2 2 3" xfId="19302"/>
    <cellStyle name="Separador de milhares 7 6 2 2 4" xfId="19303"/>
    <cellStyle name="Separador de milhares 7 6 2 2 5" xfId="19304"/>
    <cellStyle name="Separador de milhares 7 6 2 3" xfId="19305"/>
    <cellStyle name="Separador de milhares 7 6 2 4" xfId="19306"/>
    <cellStyle name="Separador de milhares 7 6 2 5" xfId="19307"/>
    <cellStyle name="Separador de milhares 7 6 3" xfId="19308"/>
    <cellStyle name="Separador de milhares 7 6 3 2" xfId="19309"/>
    <cellStyle name="Separador de milhares 7 6 3 3" xfId="19310"/>
    <cellStyle name="Separador de milhares 7 6 3 4" xfId="19311"/>
    <cellStyle name="Separador de milhares 7 6 3 5" xfId="19312"/>
    <cellStyle name="Separador de milhares 7 6 4" xfId="19313"/>
    <cellStyle name="Separador de milhares 7 6 5" xfId="19314"/>
    <cellStyle name="Separador de milhares 7 6 6" xfId="19315"/>
    <cellStyle name="Separador de milhares 7 6 7" xfId="19316"/>
    <cellStyle name="Separador de milhares 7 6 8" xfId="19317"/>
    <cellStyle name="Separador de milhares 7 6 9" xfId="19318"/>
    <cellStyle name="Separador de milhares 7 7" xfId="19319"/>
    <cellStyle name="Separador de milhares 7 7 2" xfId="19320"/>
    <cellStyle name="Separador de milhares 7 7 3" xfId="19321"/>
    <cellStyle name="Separador de milhares 7 7 4" xfId="19322"/>
    <cellStyle name="Separador de milhares 7 7 5" xfId="19323"/>
    <cellStyle name="Separador de milhares 7 7 6" xfId="19324"/>
    <cellStyle name="Separador de milhares 7 7 7" xfId="19325"/>
    <cellStyle name="Separador de milhares 7 8" xfId="19326"/>
    <cellStyle name="Separador de milhares 7 8 10" xfId="19327"/>
    <cellStyle name="Separador de milhares 7 8 2" xfId="19328"/>
    <cellStyle name="Separador de milhares 7 8 2 2" xfId="19329"/>
    <cellStyle name="Separador de milhares 7 8 2 3" xfId="19330"/>
    <cellStyle name="Separador de milhares 7 8 2 4" xfId="19331"/>
    <cellStyle name="Separador de milhares 7 8 2 5" xfId="19332"/>
    <cellStyle name="Separador de milhares 7 8 3" xfId="19333"/>
    <cellStyle name="Separador de milhares 7 8 4" xfId="19334"/>
    <cellStyle name="Separador de milhares 7 8 5" xfId="19335"/>
    <cellStyle name="Separador de milhares 7 8 6" xfId="19336"/>
    <cellStyle name="Separador de milhares 7 8 7" xfId="19337"/>
    <cellStyle name="Separador de milhares 7 8 8" xfId="19338"/>
    <cellStyle name="Separador de milhares 7 8 9" xfId="19339"/>
    <cellStyle name="Separador de milhares 7 9" xfId="19340"/>
    <cellStyle name="Separador de milhares 7 9 2" xfId="19341"/>
    <cellStyle name="Separador de milhares 7 9 2 2" xfId="19342"/>
    <cellStyle name="Separador de milhares 7 9 3" xfId="19343"/>
    <cellStyle name="Separador de milhares 7 9 4" xfId="19344"/>
    <cellStyle name="Separador de milhares 7 9 5" xfId="19345"/>
    <cellStyle name="Separador de milhares 7 9 6" xfId="19346"/>
    <cellStyle name="Separador de milhares 7 9 7" xfId="19347"/>
    <cellStyle name="Separador de milhares 7_Premissas Ciclo PA 2010-2016 - 231009 final" xfId="19348"/>
    <cellStyle name="Separador de milhares 8" xfId="562"/>
    <cellStyle name="Separador de milhares 8 2" xfId="667"/>
    <cellStyle name="Separador de milhares 8 2 2" xfId="14125"/>
    <cellStyle name="Separador de milhares 8 2 3" xfId="19349"/>
    <cellStyle name="Separador de milhares 8 2 3 2" xfId="19350"/>
    <cellStyle name="Separador de milhares 8 2 4" xfId="19351"/>
    <cellStyle name="Separador de milhares 8 2 4 2" xfId="19352"/>
    <cellStyle name="Separador de milhares 8 2 5" xfId="19353"/>
    <cellStyle name="Separador de milhares 8 2 5 2" xfId="19354"/>
    <cellStyle name="Separador de milhares 8 2 6" xfId="19355"/>
    <cellStyle name="Separador de milhares 8 2 6 2" xfId="19356"/>
    <cellStyle name="Separador de milhares 8 2 7" xfId="19357"/>
    <cellStyle name="Separador de milhares 8 3" xfId="691"/>
    <cellStyle name="Separador de milhares 8 3 2" xfId="19358"/>
    <cellStyle name="Separador de milhares 8 3 3" xfId="19359"/>
    <cellStyle name="Separador de milhares 8 3 4" xfId="19360"/>
    <cellStyle name="Separador de milhares 8 3 5" xfId="19361"/>
    <cellStyle name="Separador de milhares 8 4" xfId="19362"/>
    <cellStyle name="Separador de milhares 8 4 2" xfId="19363"/>
    <cellStyle name="Separador de milhares 8 5" xfId="19364"/>
    <cellStyle name="Separador de milhares 8 5 2" xfId="19365"/>
    <cellStyle name="Separador de milhares 8 6" xfId="19366"/>
    <cellStyle name="Separador de milhares 8 6 2" xfId="19367"/>
    <cellStyle name="Separador de milhares 9" xfId="563"/>
    <cellStyle name="Separador de milhares 9 10" xfId="19368"/>
    <cellStyle name="Separador de milhares 9 11" xfId="19369"/>
    <cellStyle name="Separador de milhares 9 12" xfId="19370"/>
    <cellStyle name="Separador de milhares 9 2" xfId="19371"/>
    <cellStyle name="Separador de milhares 9 3" xfId="19372"/>
    <cellStyle name="Separador de milhares 9 3 2" xfId="19373"/>
    <cellStyle name="Separador de milhares 9 3 2 2" xfId="19374"/>
    <cellStyle name="Separador de milhares 9 3 3" xfId="19375"/>
    <cellStyle name="Separador de milhares 9 3 3 2" xfId="19376"/>
    <cellStyle name="Separador de milhares 9 3 3 3" xfId="19377"/>
    <cellStyle name="Separador de milhares 9 3 3 4" xfId="19378"/>
    <cellStyle name="Separador de milhares 9 3 3 5" xfId="19379"/>
    <cellStyle name="Separador de milhares 9 3 4" xfId="19380"/>
    <cellStyle name="Separador de milhares 9 3 4 2" xfId="19381"/>
    <cellStyle name="Separador de milhares 9 3 4 3" xfId="19382"/>
    <cellStyle name="Separador de milhares 9 3 4 4" xfId="19383"/>
    <cellStyle name="Separador de milhares 9 3 4 5" xfId="19384"/>
    <cellStyle name="Separador de milhares 9 3 5" xfId="19385"/>
    <cellStyle name="Separador de milhares 9 3 6" xfId="19386"/>
    <cellStyle name="Separador de milhares 9 3 7" xfId="19387"/>
    <cellStyle name="Separador de milhares 9 4" xfId="19388"/>
    <cellStyle name="Separador de milhares 9 4 2" xfId="19389"/>
    <cellStyle name="Separador de milhares 9 4 2 2" xfId="19390"/>
    <cellStyle name="Separador de milhares 9 5" xfId="19391"/>
    <cellStyle name="Separador de milhares 9 5 2" xfId="19392"/>
    <cellStyle name="Separador de milhares 9 5 3" xfId="19393"/>
    <cellStyle name="Separador de milhares 9 5 4" xfId="19394"/>
    <cellStyle name="Separador de milhares 9 5 5" xfId="19395"/>
    <cellStyle name="Separador de milhares 9 6" xfId="19396"/>
    <cellStyle name="Separador de milhares 9 7" xfId="19397"/>
    <cellStyle name="Separador de milhares 9 8" xfId="19398"/>
    <cellStyle name="Separador de milhares 9 9" xfId="19399"/>
    <cellStyle name="Sheet Title" xfId="19400"/>
    <cellStyle name="Sombra" xfId="19401"/>
    <cellStyle name="Sous-Total" xfId="19402"/>
    <cellStyle name="Sous-Total 2" xfId="19403"/>
    <cellStyle name="Sous-Total 3" xfId="19404"/>
    <cellStyle name="Sous-Total 4" xfId="19405"/>
    <cellStyle name="Standaard_Blad1" xfId="19406"/>
    <cellStyle name="Standard_Anlagenbuchhaltung" xfId="19407"/>
    <cellStyle name="Style 100" xfId="19408"/>
    <cellStyle name="Style 101" xfId="19409"/>
    <cellStyle name="Style 102" xfId="19410"/>
    <cellStyle name="Style 103" xfId="19411"/>
    <cellStyle name="Style 104" xfId="19412"/>
    <cellStyle name="Style 105" xfId="19413"/>
    <cellStyle name="Style 106" xfId="19414"/>
    <cellStyle name="Style 107" xfId="19415"/>
    <cellStyle name="Style 108" xfId="19416"/>
    <cellStyle name="Style 109" xfId="19417"/>
    <cellStyle name="Style 110" xfId="19418"/>
    <cellStyle name="Style 111" xfId="19419"/>
    <cellStyle name="Style 112" xfId="19420"/>
    <cellStyle name="Style 113" xfId="19421"/>
    <cellStyle name="Style 114" xfId="19422"/>
    <cellStyle name="Style 115" xfId="19423"/>
    <cellStyle name="Style 116" xfId="19424"/>
    <cellStyle name="Style 117" xfId="19425"/>
    <cellStyle name="Style 118" xfId="19426"/>
    <cellStyle name="Style 119" xfId="19427"/>
    <cellStyle name="Style 120" xfId="19428"/>
    <cellStyle name="Style 121" xfId="19429"/>
    <cellStyle name="Style 122" xfId="19430"/>
    <cellStyle name="Style 123" xfId="19431"/>
    <cellStyle name="Style 124" xfId="19432"/>
    <cellStyle name="Style 125" xfId="19433"/>
    <cellStyle name="Style 126" xfId="19434"/>
    <cellStyle name="Style 127" xfId="19435"/>
    <cellStyle name="Style 128" xfId="19436"/>
    <cellStyle name="Style 129" xfId="19437"/>
    <cellStyle name="Style 130" xfId="19438"/>
    <cellStyle name="Style 131" xfId="19439"/>
    <cellStyle name="Style 132" xfId="19440"/>
    <cellStyle name="Style 133" xfId="19441"/>
    <cellStyle name="Style 134" xfId="19442"/>
    <cellStyle name="Style 135" xfId="19443"/>
    <cellStyle name="Style 136" xfId="19444"/>
    <cellStyle name="Style 137" xfId="19445"/>
    <cellStyle name="Style 138" xfId="19446"/>
    <cellStyle name="Style 139" xfId="19447"/>
    <cellStyle name="Style 140" xfId="19448"/>
    <cellStyle name="Style 141" xfId="19449"/>
    <cellStyle name="Style 142" xfId="19450"/>
    <cellStyle name="Style 143" xfId="19451"/>
    <cellStyle name="Style 144" xfId="19452"/>
    <cellStyle name="Style 145" xfId="19453"/>
    <cellStyle name="Style 146" xfId="19454"/>
    <cellStyle name="Style 147" xfId="19455"/>
    <cellStyle name="Style 149" xfId="19456"/>
    <cellStyle name="Style 151" xfId="19457"/>
    <cellStyle name="Style 153" xfId="19458"/>
    <cellStyle name="Style 155" xfId="19459"/>
    <cellStyle name="Style 157" xfId="19460"/>
    <cellStyle name="Style 159" xfId="19461"/>
    <cellStyle name="Style 161" xfId="19462"/>
    <cellStyle name="Style 21" xfId="19463"/>
    <cellStyle name="Style 22" xfId="19464"/>
    <cellStyle name="Style 23" xfId="19465"/>
    <cellStyle name="Style 24" xfId="19466"/>
    <cellStyle name="Style 25" xfId="19467"/>
    <cellStyle name="Style 26" xfId="19468"/>
    <cellStyle name="Style 27" xfId="19469"/>
    <cellStyle name="Style 28" xfId="19470"/>
    <cellStyle name="Style 29" xfId="19471"/>
    <cellStyle name="Style 30" xfId="19472"/>
    <cellStyle name="Style 31" xfId="19473"/>
    <cellStyle name="Style 32" xfId="19474"/>
    <cellStyle name="Style 32 2" xfId="19475"/>
    <cellStyle name="Style 33" xfId="19476"/>
    <cellStyle name="Style 34" xfId="19477"/>
    <cellStyle name="Style 34 2" xfId="19478"/>
    <cellStyle name="Style 35" xfId="19479"/>
    <cellStyle name="Style 36" xfId="19480"/>
    <cellStyle name="Style 37" xfId="19481"/>
    <cellStyle name="Style 37 2" xfId="19482"/>
    <cellStyle name="Style 38" xfId="19483"/>
    <cellStyle name="Style 39" xfId="19484"/>
    <cellStyle name="Style 40" xfId="19485"/>
    <cellStyle name="Style 41" xfId="19486"/>
    <cellStyle name="Style 42" xfId="19487"/>
    <cellStyle name="Style 43" xfId="19488"/>
    <cellStyle name="Style 44" xfId="19489"/>
    <cellStyle name="Style 45" xfId="19490"/>
    <cellStyle name="Style 46" xfId="19491"/>
    <cellStyle name="Style 47" xfId="19492"/>
    <cellStyle name="Style 48" xfId="19493"/>
    <cellStyle name="Style 49" xfId="19494"/>
    <cellStyle name="Style 50" xfId="19495"/>
    <cellStyle name="Style 51" xfId="19496"/>
    <cellStyle name="Style 52" xfId="19497"/>
    <cellStyle name="Style 53" xfId="19498"/>
    <cellStyle name="Style 54" xfId="19499"/>
    <cellStyle name="Style 55" xfId="19500"/>
    <cellStyle name="Style 56" xfId="19501"/>
    <cellStyle name="Style 57" xfId="19502"/>
    <cellStyle name="Style 58" xfId="19503"/>
    <cellStyle name="Style 58 2" xfId="19504"/>
    <cellStyle name="Style 58 2 2" xfId="19505"/>
    <cellStyle name="Style 58 2 2 2" xfId="19506"/>
    <cellStyle name="Style 58 2 2 3" xfId="19507"/>
    <cellStyle name="Style 58 2 3" xfId="19508"/>
    <cellStyle name="Style 58 2 4" xfId="19509"/>
    <cellStyle name="Style 58 3" xfId="19510"/>
    <cellStyle name="Style 58 3 2" xfId="19511"/>
    <cellStyle name="Style 58 3 3" xfId="19512"/>
    <cellStyle name="Style 58 4" xfId="19513"/>
    <cellStyle name="Style 58 4 2" xfId="19514"/>
    <cellStyle name="Style 58 4 3" xfId="19515"/>
    <cellStyle name="Style 58 5" xfId="19516"/>
    <cellStyle name="Style 58 5 2" xfId="19517"/>
    <cellStyle name="Style 58 5 3" xfId="19518"/>
    <cellStyle name="Style 58 6" xfId="19519"/>
    <cellStyle name="Style 58 7" xfId="19520"/>
    <cellStyle name="Style 59" xfId="19521"/>
    <cellStyle name="Style 60" xfId="19522"/>
    <cellStyle name="Style 61" xfId="19523"/>
    <cellStyle name="Style 62" xfId="19524"/>
    <cellStyle name="Style 63" xfId="19525"/>
    <cellStyle name="Style 64" xfId="19526"/>
    <cellStyle name="Style 65" xfId="19527"/>
    <cellStyle name="Style 66" xfId="19528"/>
    <cellStyle name="Style 67" xfId="19529"/>
    <cellStyle name="Style 68" xfId="19530"/>
    <cellStyle name="Style 69" xfId="19531"/>
    <cellStyle name="Style 70" xfId="19532"/>
    <cellStyle name="Style 71" xfId="19533"/>
    <cellStyle name="Style 72" xfId="19534"/>
    <cellStyle name="Style 73" xfId="19535"/>
    <cellStyle name="Style 74" xfId="19536"/>
    <cellStyle name="Style 83" xfId="19537"/>
    <cellStyle name="Style 84" xfId="19538"/>
    <cellStyle name="Style 85" xfId="19539"/>
    <cellStyle name="Style 86" xfId="19540"/>
    <cellStyle name="Style 87" xfId="19541"/>
    <cellStyle name="Style 88" xfId="19542"/>
    <cellStyle name="Style 89" xfId="19543"/>
    <cellStyle name="Style 90" xfId="19544"/>
    <cellStyle name="Style 91" xfId="19545"/>
    <cellStyle name="Style 92" xfId="19546"/>
    <cellStyle name="Style 93" xfId="19547"/>
    <cellStyle name="Style 94" xfId="19548"/>
    <cellStyle name="Style 95" xfId="19549"/>
    <cellStyle name="Style 96" xfId="19550"/>
    <cellStyle name="Style 97" xfId="19551"/>
    <cellStyle name="Style 98" xfId="19552"/>
    <cellStyle name="Style 99" xfId="19553"/>
    <cellStyle name="Subtotal" xfId="19554"/>
    <cellStyle name="t" xfId="19555"/>
    <cellStyle name="Table Col Head" xfId="19556"/>
    <cellStyle name="Table Head" xfId="19557"/>
    <cellStyle name="Table Head Aligned" xfId="19558"/>
    <cellStyle name="Table Head Aligned 2" xfId="19559"/>
    <cellStyle name="Table Head Aligned 3" xfId="19560"/>
    <cellStyle name="Table Head Blue" xfId="19561"/>
    <cellStyle name="Table Head Green" xfId="19562"/>
    <cellStyle name="Table Head_CBPI_Val7" xfId="19563"/>
    <cellStyle name="Table Heading" xfId="19564"/>
    <cellStyle name="Table Text" xfId="19565"/>
    <cellStyle name="Table Title" xfId="19566"/>
    <cellStyle name="Table Units" xfId="19567"/>
    <cellStyle name="Table Units 10" xfId="19568"/>
    <cellStyle name="Table Units 10 2" xfId="19569"/>
    <cellStyle name="Table Units 11" xfId="19570"/>
    <cellStyle name="Table Units 11 2" xfId="19571"/>
    <cellStyle name="Table Units 12" xfId="19572"/>
    <cellStyle name="Table Units 12 2" xfId="19573"/>
    <cellStyle name="Table Units 13" xfId="19574"/>
    <cellStyle name="Table Units 13 2" xfId="19575"/>
    <cellStyle name="Table Units 14" xfId="19576"/>
    <cellStyle name="Table Units 14 2" xfId="19577"/>
    <cellStyle name="Table Units 15" xfId="19578"/>
    <cellStyle name="Table Units 15 2" xfId="19579"/>
    <cellStyle name="Table Units 16" xfId="19580"/>
    <cellStyle name="Table Units 16 2" xfId="19581"/>
    <cellStyle name="Table Units 17" xfId="19582"/>
    <cellStyle name="Table Units 17 2" xfId="19583"/>
    <cellStyle name="Table Units 18" xfId="19584"/>
    <cellStyle name="Table Units 18 2" xfId="19585"/>
    <cellStyle name="Table Units 19" xfId="19586"/>
    <cellStyle name="Table Units 19 2" xfId="19587"/>
    <cellStyle name="Table Units 2" xfId="19588"/>
    <cellStyle name="Table Units 2 2" xfId="19589"/>
    <cellStyle name="Table Units 20" xfId="19590"/>
    <cellStyle name="Table Units 20 2" xfId="19591"/>
    <cellStyle name="Table Units 21" xfId="19592"/>
    <cellStyle name="Table Units 21 2" xfId="19593"/>
    <cellStyle name="Table Units 22" xfId="19594"/>
    <cellStyle name="Table Units 22 2" xfId="19595"/>
    <cellStyle name="Table Units 23" xfId="19596"/>
    <cellStyle name="Table Units 23 2" xfId="19597"/>
    <cellStyle name="Table Units 24" xfId="19598"/>
    <cellStyle name="Table Units 24 2" xfId="19599"/>
    <cellStyle name="Table Units 25" xfId="19600"/>
    <cellStyle name="Table Units 25 2" xfId="19601"/>
    <cellStyle name="Table Units 26" xfId="19602"/>
    <cellStyle name="Table Units 26 2" xfId="19603"/>
    <cellStyle name="Table Units 27" xfId="19604"/>
    <cellStyle name="Table Units 27 2" xfId="19605"/>
    <cellStyle name="Table Units 28" xfId="19606"/>
    <cellStyle name="Table Units 28 2" xfId="19607"/>
    <cellStyle name="Table Units 29" xfId="19608"/>
    <cellStyle name="Table Units 29 2" xfId="19609"/>
    <cellStyle name="Table Units 3" xfId="19610"/>
    <cellStyle name="Table Units 3 2" xfId="19611"/>
    <cellStyle name="Table Units 30" xfId="19612"/>
    <cellStyle name="Table Units 30 2" xfId="19613"/>
    <cellStyle name="Table Units 31" xfId="19614"/>
    <cellStyle name="Table Units 31 2" xfId="19615"/>
    <cellStyle name="Table Units 32" xfId="19616"/>
    <cellStyle name="Table Units 32 2" xfId="19617"/>
    <cellStyle name="Table Units 33" xfId="19618"/>
    <cellStyle name="Table Units 33 2" xfId="19619"/>
    <cellStyle name="Table Units 34" xfId="19620"/>
    <cellStyle name="Table Units 34 2" xfId="19621"/>
    <cellStyle name="Table Units 35" xfId="19622"/>
    <cellStyle name="Table Units 35 2" xfId="19623"/>
    <cellStyle name="Table Units 36" xfId="19624"/>
    <cellStyle name="Table Units 36 2" xfId="19625"/>
    <cellStyle name="Table Units 37" xfId="19626"/>
    <cellStyle name="Table Units 37 2" xfId="19627"/>
    <cellStyle name="Table Units 38" xfId="19628"/>
    <cellStyle name="Table Units 38 2" xfId="19629"/>
    <cellStyle name="Table Units 39" xfId="19630"/>
    <cellStyle name="Table Units 39 2" xfId="19631"/>
    <cellStyle name="Table Units 4" xfId="19632"/>
    <cellStyle name="Table Units 4 2" xfId="19633"/>
    <cellStyle name="Table Units 40" xfId="19634"/>
    <cellStyle name="Table Units 40 2" xfId="19635"/>
    <cellStyle name="Table Units 41" xfId="19636"/>
    <cellStyle name="Table Units 41 2" xfId="19637"/>
    <cellStyle name="Table Units 42" xfId="19638"/>
    <cellStyle name="Table Units 42 2" xfId="19639"/>
    <cellStyle name="Table Units 43" xfId="19640"/>
    <cellStyle name="Table Units 5" xfId="19641"/>
    <cellStyle name="Table Units 5 2" xfId="19642"/>
    <cellStyle name="Table Units 6" xfId="19643"/>
    <cellStyle name="Table Units 6 2" xfId="19644"/>
    <cellStyle name="Table Units 7" xfId="19645"/>
    <cellStyle name="Table Units 7 2" xfId="19646"/>
    <cellStyle name="Table Units 8" xfId="19647"/>
    <cellStyle name="Table Units 8 2" xfId="19648"/>
    <cellStyle name="Table Units 9" xfId="19649"/>
    <cellStyle name="Table Units 9 2" xfId="19650"/>
    <cellStyle name="Table_Header" xfId="19651"/>
    <cellStyle name="TEXT" xfId="19652"/>
    <cellStyle name="Text 1" xfId="19653"/>
    <cellStyle name="Text Head 1" xfId="19654"/>
    <cellStyle name="Text Indent A" xfId="19655"/>
    <cellStyle name="Text Indent B" xfId="19656"/>
    <cellStyle name="Text Indent C" xfId="19657"/>
    <cellStyle name="TEXTO" xfId="19658"/>
    <cellStyle name="TEXTO 2" xfId="19659"/>
    <cellStyle name="Texto de advertencia" xfId="19660"/>
    <cellStyle name="Texto de Aviso 10" xfId="19661"/>
    <cellStyle name="Texto de Aviso 2" xfId="564"/>
    <cellStyle name="Texto de Aviso 2 2" xfId="565"/>
    <cellStyle name="Texto de Aviso 2 3" xfId="566"/>
    <cellStyle name="Texto de Aviso 2 4" xfId="567"/>
    <cellStyle name="Texto de Aviso 2 5" xfId="568"/>
    <cellStyle name="Texto de Aviso 2 6" xfId="569"/>
    <cellStyle name="Texto de Aviso 2 7" xfId="570"/>
    <cellStyle name="Texto de Aviso 2 8" xfId="19662"/>
    <cellStyle name="Texto de Aviso 3" xfId="571"/>
    <cellStyle name="Texto de Aviso 4" xfId="572"/>
    <cellStyle name="Texto de Aviso 4 2" xfId="19663"/>
    <cellStyle name="Texto de Aviso 4 3" xfId="19664"/>
    <cellStyle name="Texto de Aviso 4 4" xfId="19665"/>
    <cellStyle name="Texto de Aviso 4 5" xfId="19666"/>
    <cellStyle name="Texto de Aviso 4 6" xfId="19667"/>
    <cellStyle name="Texto de Aviso 5" xfId="573"/>
    <cellStyle name="Texto de Aviso 6" xfId="19668"/>
    <cellStyle name="Texto de Aviso 7" xfId="19669"/>
    <cellStyle name="Texto de Aviso 8" xfId="19670"/>
    <cellStyle name="Texto de Aviso 9" xfId="19671"/>
    <cellStyle name="Texto Explicativo 10" xfId="19672"/>
    <cellStyle name="Texto Explicativo 2" xfId="574"/>
    <cellStyle name="Texto Explicativo 2 2" xfId="575"/>
    <cellStyle name="Texto Explicativo 2 3" xfId="576"/>
    <cellStyle name="Texto Explicativo 2 4" xfId="577"/>
    <cellStyle name="Texto Explicativo 2 5" xfId="578"/>
    <cellStyle name="Texto Explicativo 2 6" xfId="579"/>
    <cellStyle name="Texto Explicativo 2 7" xfId="580"/>
    <cellStyle name="Texto Explicativo 2 8" xfId="19673"/>
    <cellStyle name="Texto Explicativo 3" xfId="581"/>
    <cellStyle name="Texto Explicativo 4" xfId="582"/>
    <cellStyle name="Texto Explicativo 4 2" xfId="19674"/>
    <cellStyle name="Texto Explicativo 4 3" xfId="19675"/>
    <cellStyle name="Texto Explicativo 4 4" xfId="19676"/>
    <cellStyle name="Texto Explicativo 4 5" xfId="19677"/>
    <cellStyle name="Texto Explicativo 4 6" xfId="19678"/>
    <cellStyle name="Texto Explicativo 5" xfId="583"/>
    <cellStyle name="Texto Explicativo 6" xfId="19679"/>
    <cellStyle name="Texto Explicativo 7" xfId="19680"/>
    <cellStyle name="Texto Explicativo 8" xfId="19681"/>
    <cellStyle name="Texto Explicativo 9" xfId="19682"/>
    <cellStyle name="texto2" xfId="19683"/>
    <cellStyle name="TFCF" xfId="19684"/>
    <cellStyle name="þ_x001d_ð'_x000c_ïþ÷_x000c_âþU_x0001_o_x0014_x_x001c__x0007__x0001__x0001_" xfId="19685"/>
    <cellStyle name="Times12" xfId="19686"/>
    <cellStyle name="Times20" xfId="19687"/>
    <cellStyle name="Titulo" xfId="19688"/>
    <cellStyle name="Título 1 1" xfId="584"/>
    <cellStyle name="Título 1 1 1" xfId="585"/>
    <cellStyle name="Título 1 1 2" xfId="586"/>
    <cellStyle name="Título 1 1 3" xfId="587"/>
    <cellStyle name="Título 1 1 4" xfId="588"/>
    <cellStyle name="Título 1 10" xfId="19689"/>
    <cellStyle name="Título 1 2" xfId="589"/>
    <cellStyle name="Título 1 2 2" xfId="590"/>
    <cellStyle name="Título 1 2 2 2" xfId="19690"/>
    <cellStyle name="Título 1 2 3" xfId="591"/>
    <cellStyle name="Título 1 2 3 2" xfId="19691"/>
    <cellStyle name="Título 1 2 4" xfId="592"/>
    <cellStyle name="Título 1 2 4 2" xfId="19692"/>
    <cellStyle name="Título 1 2 5" xfId="593"/>
    <cellStyle name="Título 1 2 5 2" xfId="19693"/>
    <cellStyle name="Título 1 2 6" xfId="594"/>
    <cellStyle name="Título 1 2 6 2" xfId="19694"/>
    <cellStyle name="Título 1 2 7" xfId="595"/>
    <cellStyle name="Título 1 2 7 2" xfId="19695"/>
    <cellStyle name="Título 1 2 8" xfId="19696"/>
    <cellStyle name="Título 1 2 8 2" xfId="19697"/>
    <cellStyle name="Título 1 2 9" xfId="19698"/>
    <cellStyle name="Título 1 3" xfId="596"/>
    <cellStyle name="Título 1 3 2" xfId="19699"/>
    <cellStyle name="Título 1 4" xfId="597"/>
    <cellStyle name="Título 1 4 2" xfId="19700"/>
    <cellStyle name="Título 1 4 2 2" xfId="19701"/>
    <cellStyle name="Título 1 4 3" xfId="19702"/>
    <cellStyle name="Título 1 4 3 2" xfId="19703"/>
    <cellStyle name="Título 1 4 4" xfId="19704"/>
    <cellStyle name="Título 1 4 4 2" xfId="19705"/>
    <cellStyle name="Título 1 4 5" xfId="19706"/>
    <cellStyle name="Título 1 4 5 2" xfId="19707"/>
    <cellStyle name="Título 1 4 6" xfId="19708"/>
    <cellStyle name="Título 1 4 6 2" xfId="19709"/>
    <cellStyle name="Título 1 4 7" xfId="19710"/>
    <cellStyle name="Título 1 5" xfId="598"/>
    <cellStyle name="Título 1 6" xfId="19711"/>
    <cellStyle name="Título 1 7" xfId="19712"/>
    <cellStyle name="Título 1 8" xfId="19713"/>
    <cellStyle name="Título 1 9" xfId="19714"/>
    <cellStyle name="Título 10" xfId="19715"/>
    <cellStyle name="Título 11" xfId="19716"/>
    <cellStyle name="Título 12" xfId="19717"/>
    <cellStyle name="Título 13" xfId="19718"/>
    <cellStyle name="Título 2 10" xfId="19719"/>
    <cellStyle name="Título 2 2" xfId="599"/>
    <cellStyle name="Título 2 2 2" xfId="600"/>
    <cellStyle name="Título 2 2 2 2" xfId="19720"/>
    <cellStyle name="Título 2 2 3" xfId="601"/>
    <cellStyle name="Título 2 2 3 2" xfId="19721"/>
    <cellStyle name="Título 2 2 4" xfId="602"/>
    <cellStyle name="Título 2 2 4 2" xfId="19722"/>
    <cellStyle name="Título 2 2 5" xfId="603"/>
    <cellStyle name="Título 2 2 5 2" xfId="19723"/>
    <cellStyle name="Título 2 2 6" xfId="604"/>
    <cellStyle name="Título 2 2 6 2" xfId="19724"/>
    <cellStyle name="Título 2 2 7" xfId="605"/>
    <cellStyle name="Título 2 2 7 2" xfId="19725"/>
    <cellStyle name="Título 2 2 8" xfId="19726"/>
    <cellStyle name="Título 2 2 8 2" xfId="19727"/>
    <cellStyle name="Título 2 2 9" xfId="19728"/>
    <cellStyle name="Título 2 3" xfId="606"/>
    <cellStyle name="Título 2 3 2" xfId="19729"/>
    <cellStyle name="Título 2 4" xfId="607"/>
    <cellStyle name="Título 2 4 2" xfId="19730"/>
    <cellStyle name="Título 2 4 2 2" xfId="19731"/>
    <cellStyle name="Título 2 4 3" xfId="19732"/>
    <cellStyle name="Título 2 4 3 2" xfId="19733"/>
    <cellStyle name="Título 2 4 4" xfId="19734"/>
    <cellStyle name="Título 2 4 4 2" xfId="19735"/>
    <cellStyle name="Título 2 4 5" xfId="19736"/>
    <cellStyle name="Título 2 4 5 2" xfId="19737"/>
    <cellStyle name="Título 2 4 6" xfId="19738"/>
    <cellStyle name="Título 2 4 6 2" xfId="19739"/>
    <cellStyle name="Título 2 4 7" xfId="19740"/>
    <cellStyle name="Título 2 5" xfId="608"/>
    <cellStyle name="Título 2 6" xfId="19741"/>
    <cellStyle name="Título 2 7" xfId="19742"/>
    <cellStyle name="Título 2 8" xfId="19743"/>
    <cellStyle name="Título 2 9" xfId="19744"/>
    <cellStyle name="Título 3 10" xfId="19745"/>
    <cellStyle name="Título 3 2" xfId="609"/>
    <cellStyle name="Título 3 2 2" xfId="610"/>
    <cellStyle name="Título 3 2 3" xfId="611"/>
    <cellStyle name="Título 3 2 4" xfId="612"/>
    <cellStyle name="Título 3 2 5" xfId="613"/>
    <cellStyle name="Título 3 2 6" xfId="614"/>
    <cellStyle name="Título 3 2 7" xfId="615"/>
    <cellStyle name="Título 3 2 8" xfId="19746"/>
    <cellStyle name="Título 3 3" xfId="616"/>
    <cellStyle name="Título 3 4" xfId="617"/>
    <cellStyle name="Título 3 4 2" xfId="19747"/>
    <cellStyle name="Título 3 4 3" xfId="19748"/>
    <cellStyle name="Título 3 4 4" xfId="19749"/>
    <cellStyle name="Título 3 4 5" xfId="19750"/>
    <cellStyle name="Título 3 4 6" xfId="19751"/>
    <cellStyle name="Título 3 5" xfId="618"/>
    <cellStyle name="Título 3 6" xfId="19752"/>
    <cellStyle name="Título 3 7" xfId="19753"/>
    <cellStyle name="Título 3 8" xfId="19754"/>
    <cellStyle name="Título 3 9" xfId="19755"/>
    <cellStyle name="Título 4 10" xfId="19756"/>
    <cellStyle name="Título 4 2" xfId="619"/>
    <cellStyle name="Título 4 2 2" xfId="620"/>
    <cellStyle name="Título 4 2 3" xfId="621"/>
    <cellStyle name="Título 4 2 4" xfId="622"/>
    <cellStyle name="Título 4 2 5" xfId="623"/>
    <cellStyle name="Título 4 2 6" xfId="624"/>
    <cellStyle name="Título 4 2 7" xfId="625"/>
    <cellStyle name="Título 4 2 8" xfId="19757"/>
    <cellStyle name="Título 4 3" xfId="626"/>
    <cellStyle name="Título 4 4" xfId="627"/>
    <cellStyle name="Título 4 4 2" xfId="19758"/>
    <cellStyle name="Título 4 4 3" xfId="19759"/>
    <cellStyle name="Título 4 4 4" xfId="19760"/>
    <cellStyle name="Título 4 4 5" xfId="19761"/>
    <cellStyle name="Título 4 4 6" xfId="19762"/>
    <cellStyle name="Título 4 5" xfId="628"/>
    <cellStyle name="Título 4 6" xfId="19763"/>
    <cellStyle name="Título 4 7" xfId="19764"/>
    <cellStyle name="Título 4 8" xfId="19765"/>
    <cellStyle name="Título 4 9" xfId="19766"/>
    <cellStyle name="Título 5" xfId="14136"/>
    <cellStyle name="Título 5 2" xfId="19767"/>
    <cellStyle name="Título 5 3" xfId="19768"/>
    <cellStyle name="Título 5 4" xfId="19769"/>
    <cellStyle name="Título 5 5" xfId="19770"/>
    <cellStyle name="Título 5 6" xfId="19771"/>
    <cellStyle name="Título 5 7" xfId="19772"/>
    <cellStyle name="Título 5 8" xfId="19773"/>
    <cellStyle name="Título 6" xfId="19774"/>
    <cellStyle name="Título 7" xfId="19775"/>
    <cellStyle name="Título 7 2" xfId="19776"/>
    <cellStyle name="Título 7 3" xfId="19777"/>
    <cellStyle name="Título 7 4" xfId="19778"/>
    <cellStyle name="Título 7 5" xfId="19779"/>
    <cellStyle name="Título 7 6" xfId="19780"/>
    <cellStyle name="Título 8" xfId="19781"/>
    <cellStyle name="Título 9" xfId="19782"/>
    <cellStyle name="Titulo_Cópia de Quadro de Aportes rev3 (BASE)" xfId="19783"/>
    <cellStyle name="Titulo1" xfId="19784"/>
    <cellStyle name="Titulo2" xfId="19785"/>
    <cellStyle name="tons" xfId="19786"/>
    <cellStyle name="TopGrey" xfId="19787"/>
    <cellStyle name="Total 10" xfId="19788"/>
    <cellStyle name="Total 2" xfId="629"/>
    <cellStyle name="Total 2 10" xfId="11504"/>
    <cellStyle name="Total 2 10 2" xfId="11505"/>
    <cellStyle name="Total 2 11" xfId="11506"/>
    <cellStyle name="Total 2 11 2" xfId="11507"/>
    <cellStyle name="Total 2 12" xfId="11508"/>
    <cellStyle name="Total 2 12 2" xfId="11509"/>
    <cellStyle name="Total 2 13" xfId="11510"/>
    <cellStyle name="Total 2 13 2" xfId="11511"/>
    <cellStyle name="Total 2 14" xfId="11512"/>
    <cellStyle name="Total 2 14 2" xfId="11513"/>
    <cellStyle name="Total 2 15" xfId="11514"/>
    <cellStyle name="Total 2 15 2" xfId="11515"/>
    <cellStyle name="Total 2 16" xfId="11516"/>
    <cellStyle name="Total 2 16 2" xfId="11517"/>
    <cellStyle name="Total 2 17" xfId="11518"/>
    <cellStyle name="Total 2 17 2" xfId="11519"/>
    <cellStyle name="Total 2 18" xfId="11520"/>
    <cellStyle name="Total 2 18 2" xfId="11521"/>
    <cellStyle name="Total 2 19" xfId="11522"/>
    <cellStyle name="Total 2 19 2" xfId="11523"/>
    <cellStyle name="Total 2 2" xfId="630"/>
    <cellStyle name="Total 2 2 10" xfId="11524"/>
    <cellStyle name="Total 2 2 10 2" xfId="11525"/>
    <cellStyle name="Total 2 2 11" xfId="11526"/>
    <cellStyle name="Total 2 2 11 2" xfId="11527"/>
    <cellStyle name="Total 2 2 12" xfId="11528"/>
    <cellStyle name="Total 2 2 12 2" xfId="11529"/>
    <cellStyle name="Total 2 2 13" xfId="11530"/>
    <cellStyle name="Total 2 2 13 2" xfId="11531"/>
    <cellStyle name="Total 2 2 14" xfId="11532"/>
    <cellStyle name="Total 2 2 14 2" xfId="11533"/>
    <cellStyle name="Total 2 2 15" xfId="11534"/>
    <cellStyle name="Total 2 2 15 2" xfId="11535"/>
    <cellStyle name="Total 2 2 16" xfId="11536"/>
    <cellStyle name="Total 2 2 16 2" xfId="11537"/>
    <cellStyle name="Total 2 2 17" xfId="11538"/>
    <cellStyle name="Total 2 2 17 2" xfId="11539"/>
    <cellStyle name="Total 2 2 18" xfId="11540"/>
    <cellStyle name="Total 2 2 18 2" xfId="11541"/>
    <cellStyle name="Total 2 2 19" xfId="11542"/>
    <cellStyle name="Total 2 2 19 2" xfId="11543"/>
    <cellStyle name="Total 2 2 2" xfId="631"/>
    <cellStyle name="Total 2 2 2 10" xfId="11544"/>
    <cellStyle name="Total 2 2 2 10 2" xfId="11545"/>
    <cellStyle name="Total 2 2 2 11" xfId="11546"/>
    <cellStyle name="Total 2 2 2 11 2" xfId="11547"/>
    <cellStyle name="Total 2 2 2 12" xfId="11548"/>
    <cellStyle name="Total 2 2 2 12 2" xfId="11549"/>
    <cellStyle name="Total 2 2 2 13" xfId="11550"/>
    <cellStyle name="Total 2 2 2 13 2" xfId="11551"/>
    <cellStyle name="Total 2 2 2 14" xfId="11552"/>
    <cellStyle name="Total 2 2 2 14 2" xfId="11553"/>
    <cellStyle name="Total 2 2 2 15" xfId="11554"/>
    <cellStyle name="Total 2 2 2 15 2" xfId="11555"/>
    <cellStyle name="Total 2 2 2 16" xfId="11556"/>
    <cellStyle name="Total 2 2 2 2" xfId="11557"/>
    <cellStyle name="Total 2 2 2 2 10" xfId="11558"/>
    <cellStyle name="Total 2 2 2 2 10 2" xfId="11559"/>
    <cellStyle name="Total 2 2 2 2 11" xfId="11560"/>
    <cellStyle name="Total 2 2 2 2 11 2" xfId="11561"/>
    <cellStyle name="Total 2 2 2 2 12" xfId="11562"/>
    <cellStyle name="Total 2 2 2 2 12 2" xfId="11563"/>
    <cellStyle name="Total 2 2 2 2 13" xfId="11564"/>
    <cellStyle name="Total 2 2 2 2 13 2" xfId="11565"/>
    <cellStyle name="Total 2 2 2 2 14" xfId="11566"/>
    <cellStyle name="Total 2 2 2 2 2" xfId="11567"/>
    <cellStyle name="Total 2 2 2 2 2 2" xfId="11568"/>
    <cellStyle name="Total 2 2 2 2 3" xfId="11569"/>
    <cellStyle name="Total 2 2 2 2 3 2" xfId="11570"/>
    <cellStyle name="Total 2 2 2 2 4" xfId="11571"/>
    <cellStyle name="Total 2 2 2 2 4 2" xfId="11572"/>
    <cellStyle name="Total 2 2 2 2 5" xfId="11573"/>
    <cellStyle name="Total 2 2 2 2 5 2" xfId="11574"/>
    <cellStyle name="Total 2 2 2 2 6" xfId="11575"/>
    <cellStyle name="Total 2 2 2 2 6 2" xfId="11576"/>
    <cellStyle name="Total 2 2 2 2 7" xfId="11577"/>
    <cellStyle name="Total 2 2 2 2 7 2" xfId="11578"/>
    <cellStyle name="Total 2 2 2 2 8" xfId="11579"/>
    <cellStyle name="Total 2 2 2 2 8 2" xfId="11580"/>
    <cellStyle name="Total 2 2 2 2 9" xfId="11581"/>
    <cellStyle name="Total 2 2 2 2 9 2" xfId="11582"/>
    <cellStyle name="Total 2 2 2 3" xfId="11583"/>
    <cellStyle name="Total 2 2 2 3 10" xfId="11584"/>
    <cellStyle name="Total 2 2 2 3 10 2" xfId="11585"/>
    <cellStyle name="Total 2 2 2 3 11" xfId="11586"/>
    <cellStyle name="Total 2 2 2 3 11 2" xfId="11587"/>
    <cellStyle name="Total 2 2 2 3 12" xfId="11588"/>
    <cellStyle name="Total 2 2 2 3 12 2" xfId="11589"/>
    <cellStyle name="Total 2 2 2 3 13" xfId="11590"/>
    <cellStyle name="Total 2 2 2 3 13 2" xfId="11591"/>
    <cellStyle name="Total 2 2 2 3 14" xfId="11592"/>
    <cellStyle name="Total 2 2 2 3 2" xfId="11593"/>
    <cellStyle name="Total 2 2 2 3 2 2" xfId="11594"/>
    <cellStyle name="Total 2 2 2 3 3" xfId="11595"/>
    <cellStyle name="Total 2 2 2 3 3 2" xfId="11596"/>
    <cellStyle name="Total 2 2 2 3 4" xfId="11597"/>
    <cellStyle name="Total 2 2 2 3 4 2" xfId="11598"/>
    <cellStyle name="Total 2 2 2 3 5" xfId="11599"/>
    <cellStyle name="Total 2 2 2 3 5 2" xfId="11600"/>
    <cellStyle name="Total 2 2 2 3 6" xfId="11601"/>
    <cellStyle name="Total 2 2 2 3 6 2" xfId="11602"/>
    <cellStyle name="Total 2 2 2 3 7" xfId="11603"/>
    <cellStyle name="Total 2 2 2 3 7 2" xfId="11604"/>
    <cellStyle name="Total 2 2 2 3 8" xfId="11605"/>
    <cellStyle name="Total 2 2 2 3 8 2" xfId="11606"/>
    <cellStyle name="Total 2 2 2 3 9" xfId="11607"/>
    <cellStyle name="Total 2 2 2 3 9 2" xfId="11608"/>
    <cellStyle name="Total 2 2 2 4" xfId="11609"/>
    <cellStyle name="Total 2 2 2 4 2" xfId="11610"/>
    <cellStyle name="Total 2 2 2 5" xfId="11611"/>
    <cellStyle name="Total 2 2 2 5 2" xfId="11612"/>
    <cellStyle name="Total 2 2 2 6" xfId="11613"/>
    <cellStyle name="Total 2 2 2 6 2" xfId="11614"/>
    <cellStyle name="Total 2 2 2 7" xfId="11615"/>
    <cellStyle name="Total 2 2 2 7 2" xfId="11616"/>
    <cellStyle name="Total 2 2 2 8" xfId="11617"/>
    <cellStyle name="Total 2 2 2 8 2" xfId="11618"/>
    <cellStyle name="Total 2 2 2 9" xfId="11619"/>
    <cellStyle name="Total 2 2 2 9 2" xfId="11620"/>
    <cellStyle name="Total 2 2 20" xfId="11621"/>
    <cellStyle name="Total 2 2 3" xfId="632"/>
    <cellStyle name="Total 2 2 3 10" xfId="11622"/>
    <cellStyle name="Total 2 2 3 10 2" xfId="11623"/>
    <cellStyle name="Total 2 2 3 11" xfId="11624"/>
    <cellStyle name="Total 2 2 3 11 2" xfId="11625"/>
    <cellStyle name="Total 2 2 3 12" xfId="11626"/>
    <cellStyle name="Total 2 2 3 12 2" xfId="11627"/>
    <cellStyle name="Total 2 2 3 13" xfId="11628"/>
    <cellStyle name="Total 2 2 3 13 2" xfId="11629"/>
    <cellStyle name="Total 2 2 3 14" xfId="11630"/>
    <cellStyle name="Total 2 2 3 14 2" xfId="11631"/>
    <cellStyle name="Total 2 2 3 15" xfId="11632"/>
    <cellStyle name="Total 2 2 3 15 2" xfId="11633"/>
    <cellStyle name="Total 2 2 3 16" xfId="11634"/>
    <cellStyle name="Total 2 2 3 2" xfId="11635"/>
    <cellStyle name="Total 2 2 3 2 10" xfId="11636"/>
    <cellStyle name="Total 2 2 3 2 10 2" xfId="11637"/>
    <cellStyle name="Total 2 2 3 2 11" xfId="11638"/>
    <cellStyle name="Total 2 2 3 2 11 2" xfId="11639"/>
    <cellStyle name="Total 2 2 3 2 12" xfId="11640"/>
    <cellStyle name="Total 2 2 3 2 12 2" xfId="11641"/>
    <cellStyle name="Total 2 2 3 2 13" xfId="11642"/>
    <cellStyle name="Total 2 2 3 2 13 2" xfId="11643"/>
    <cellStyle name="Total 2 2 3 2 14" xfId="11644"/>
    <cellStyle name="Total 2 2 3 2 2" xfId="11645"/>
    <cellStyle name="Total 2 2 3 2 2 2" xfId="11646"/>
    <cellStyle name="Total 2 2 3 2 3" xfId="11647"/>
    <cellStyle name="Total 2 2 3 2 3 2" xfId="11648"/>
    <cellStyle name="Total 2 2 3 2 4" xfId="11649"/>
    <cellStyle name="Total 2 2 3 2 4 2" xfId="11650"/>
    <cellStyle name="Total 2 2 3 2 5" xfId="11651"/>
    <cellStyle name="Total 2 2 3 2 5 2" xfId="11652"/>
    <cellStyle name="Total 2 2 3 2 6" xfId="11653"/>
    <cellStyle name="Total 2 2 3 2 6 2" xfId="11654"/>
    <cellStyle name="Total 2 2 3 2 7" xfId="11655"/>
    <cellStyle name="Total 2 2 3 2 7 2" xfId="11656"/>
    <cellStyle name="Total 2 2 3 2 8" xfId="11657"/>
    <cellStyle name="Total 2 2 3 2 8 2" xfId="11658"/>
    <cellStyle name="Total 2 2 3 2 9" xfId="11659"/>
    <cellStyle name="Total 2 2 3 2 9 2" xfId="11660"/>
    <cellStyle name="Total 2 2 3 3" xfId="11661"/>
    <cellStyle name="Total 2 2 3 3 10" xfId="11662"/>
    <cellStyle name="Total 2 2 3 3 10 2" xfId="11663"/>
    <cellStyle name="Total 2 2 3 3 11" xfId="11664"/>
    <cellStyle name="Total 2 2 3 3 11 2" xfId="11665"/>
    <cellStyle name="Total 2 2 3 3 12" xfId="11666"/>
    <cellStyle name="Total 2 2 3 3 12 2" xfId="11667"/>
    <cellStyle name="Total 2 2 3 3 13" xfId="11668"/>
    <cellStyle name="Total 2 2 3 3 13 2" xfId="11669"/>
    <cellStyle name="Total 2 2 3 3 14" xfId="11670"/>
    <cellStyle name="Total 2 2 3 3 2" xfId="11671"/>
    <cellStyle name="Total 2 2 3 3 2 2" xfId="11672"/>
    <cellStyle name="Total 2 2 3 3 3" xfId="11673"/>
    <cellStyle name="Total 2 2 3 3 3 2" xfId="11674"/>
    <cellStyle name="Total 2 2 3 3 4" xfId="11675"/>
    <cellStyle name="Total 2 2 3 3 4 2" xfId="11676"/>
    <cellStyle name="Total 2 2 3 3 5" xfId="11677"/>
    <cellStyle name="Total 2 2 3 3 5 2" xfId="11678"/>
    <cellStyle name="Total 2 2 3 3 6" xfId="11679"/>
    <cellStyle name="Total 2 2 3 3 6 2" xfId="11680"/>
    <cellStyle name="Total 2 2 3 3 7" xfId="11681"/>
    <cellStyle name="Total 2 2 3 3 7 2" xfId="11682"/>
    <cellStyle name="Total 2 2 3 3 8" xfId="11683"/>
    <cellStyle name="Total 2 2 3 3 8 2" xfId="11684"/>
    <cellStyle name="Total 2 2 3 3 9" xfId="11685"/>
    <cellStyle name="Total 2 2 3 3 9 2" xfId="11686"/>
    <cellStyle name="Total 2 2 3 4" xfId="11687"/>
    <cellStyle name="Total 2 2 3 4 2" xfId="11688"/>
    <cellStyle name="Total 2 2 3 5" xfId="11689"/>
    <cellStyle name="Total 2 2 3 5 2" xfId="11690"/>
    <cellStyle name="Total 2 2 3 6" xfId="11691"/>
    <cellStyle name="Total 2 2 3 6 2" xfId="11692"/>
    <cellStyle name="Total 2 2 3 7" xfId="11693"/>
    <cellStyle name="Total 2 2 3 7 2" xfId="11694"/>
    <cellStyle name="Total 2 2 3 8" xfId="11695"/>
    <cellStyle name="Total 2 2 3 8 2" xfId="11696"/>
    <cellStyle name="Total 2 2 3 9" xfId="11697"/>
    <cellStyle name="Total 2 2 3 9 2" xfId="11698"/>
    <cellStyle name="Total 2 2 4" xfId="633"/>
    <cellStyle name="Total 2 2 4 10" xfId="11699"/>
    <cellStyle name="Total 2 2 4 10 2" xfId="11700"/>
    <cellStyle name="Total 2 2 4 11" xfId="11701"/>
    <cellStyle name="Total 2 2 4 11 2" xfId="11702"/>
    <cellStyle name="Total 2 2 4 12" xfId="11703"/>
    <cellStyle name="Total 2 2 4 12 2" xfId="11704"/>
    <cellStyle name="Total 2 2 4 13" xfId="11705"/>
    <cellStyle name="Total 2 2 4 13 2" xfId="11706"/>
    <cellStyle name="Total 2 2 4 14" xfId="11707"/>
    <cellStyle name="Total 2 2 4 14 2" xfId="11708"/>
    <cellStyle name="Total 2 2 4 15" xfId="11709"/>
    <cellStyle name="Total 2 2 4 15 2" xfId="11710"/>
    <cellStyle name="Total 2 2 4 16" xfId="11711"/>
    <cellStyle name="Total 2 2 4 2" xfId="11712"/>
    <cellStyle name="Total 2 2 4 2 10" xfId="11713"/>
    <cellStyle name="Total 2 2 4 2 10 2" xfId="11714"/>
    <cellStyle name="Total 2 2 4 2 11" xfId="11715"/>
    <cellStyle name="Total 2 2 4 2 11 2" xfId="11716"/>
    <cellStyle name="Total 2 2 4 2 12" xfId="11717"/>
    <cellStyle name="Total 2 2 4 2 12 2" xfId="11718"/>
    <cellStyle name="Total 2 2 4 2 13" xfId="11719"/>
    <cellStyle name="Total 2 2 4 2 13 2" xfId="11720"/>
    <cellStyle name="Total 2 2 4 2 14" xfId="11721"/>
    <cellStyle name="Total 2 2 4 2 2" xfId="11722"/>
    <cellStyle name="Total 2 2 4 2 2 2" xfId="11723"/>
    <cellStyle name="Total 2 2 4 2 3" xfId="11724"/>
    <cellStyle name="Total 2 2 4 2 3 2" xfId="11725"/>
    <cellStyle name="Total 2 2 4 2 4" xfId="11726"/>
    <cellStyle name="Total 2 2 4 2 4 2" xfId="11727"/>
    <cellStyle name="Total 2 2 4 2 5" xfId="11728"/>
    <cellStyle name="Total 2 2 4 2 5 2" xfId="11729"/>
    <cellStyle name="Total 2 2 4 2 6" xfId="11730"/>
    <cellStyle name="Total 2 2 4 2 6 2" xfId="11731"/>
    <cellStyle name="Total 2 2 4 2 7" xfId="11732"/>
    <cellStyle name="Total 2 2 4 2 7 2" xfId="11733"/>
    <cellStyle name="Total 2 2 4 2 8" xfId="11734"/>
    <cellStyle name="Total 2 2 4 2 8 2" xfId="11735"/>
    <cellStyle name="Total 2 2 4 2 9" xfId="11736"/>
    <cellStyle name="Total 2 2 4 2 9 2" xfId="11737"/>
    <cellStyle name="Total 2 2 4 3" xfId="11738"/>
    <cellStyle name="Total 2 2 4 3 10" xfId="11739"/>
    <cellStyle name="Total 2 2 4 3 10 2" xfId="11740"/>
    <cellStyle name="Total 2 2 4 3 11" xfId="11741"/>
    <cellStyle name="Total 2 2 4 3 11 2" xfId="11742"/>
    <cellStyle name="Total 2 2 4 3 12" xfId="11743"/>
    <cellStyle name="Total 2 2 4 3 12 2" xfId="11744"/>
    <cellStyle name="Total 2 2 4 3 13" xfId="11745"/>
    <cellStyle name="Total 2 2 4 3 13 2" xfId="11746"/>
    <cellStyle name="Total 2 2 4 3 14" xfId="11747"/>
    <cellStyle name="Total 2 2 4 3 2" xfId="11748"/>
    <cellStyle name="Total 2 2 4 3 2 2" xfId="11749"/>
    <cellStyle name="Total 2 2 4 3 3" xfId="11750"/>
    <cellStyle name="Total 2 2 4 3 3 2" xfId="11751"/>
    <cellStyle name="Total 2 2 4 3 4" xfId="11752"/>
    <cellStyle name="Total 2 2 4 3 4 2" xfId="11753"/>
    <cellStyle name="Total 2 2 4 3 5" xfId="11754"/>
    <cellStyle name="Total 2 2 4 3 5 2" xfId="11755"/>
    <cellStyle name="Total 2 2 4 3 6" xfId="11756"/>
    <cellStyle name="Total 2 2 4 3 6 2" xfId="11757"/>
    <cellStyle name="Total 2 2 4 3 7" xfId="11758"/>
    <cellStyle name="Total 2 2 4 3 7 2" xfId="11759"/>
    <cellStyle name="Total 2 2 4 3 8" xfId="11760"/>
    <cellStyle name="Total 2 2 4 3 8 2" xfId="11761"/>
    <cellStyle name="Total 2 2 4 3 9" xfId="11762"/>
    <cellStyle name="Total 2 2 4 3 9 2" xfId="11763"/>
    <cellStyle name="Total 2 2 4 4" xfId="11764"/>
    <cellStyle name="Total 2 2 4 4 2" xfId="11765"/>
    <cellStyle name="Total 2 2 4 5" xfId="11766"/>
    <cellStyle name="Total 2 2 4 5 2" xfId="11767"/>
    <cellStyle name="Total 2 2 4 6" xfId="11768"/>
    <cellStyle name="Total 2 2 4 6 2" xfId="11769"/>
    <cellStyle name="Total 2 2 4 7" xfId="11770"/>
    <cellStyle name="Total 2 2 4 7 2" xfId="11771"/>
    <cellStyle name="Total 2 2 4 8" xfId="11772"/>
    <cellStyle name="Total 2 2 4 8 2" xfId="11773"/>
    <cellStyle name="Total 2 2 4 9" xfId="11774"/>
    <cellStyle name="Total 2 2 4 9 2" xfId="11775"/>
    <cellStyle name="Total 2 2 5" xfId="634"/>
    <cellStyle name="Total 2 2 5 10" xfId="11776"/>
    <cellStyle name="Total 2 2 5 10 2" xfId="11777"/>
    <cellStyle name="Total 2 2 5 11" xfId="11778"/>
    <cellStyle name="Total 2 2 5 11 2" xfId="11779"/>
    <cellStyle name="Total 2 2 5 12" xfId="11780"/>
    <cellStyle name="Total 2 2 5 12 2" xfId="11781"/>
    <cellStyle name="Total 2 2 5 13" xfId="11782"/>
    <cellStyle name="Total 2 2 5 13 2" xfId="11783"/>
    <cellStyle name="Total 2 2 5 14" xfId="11784"/>
    <cellStyle name="Total 2 2 5 14 2" xfId="11785"/>
    <cellStyle name="Total 2 2 5 15" xfId="11786"/>
    <cellStyle name="Total 2 2 5 15 2" xfId="11787"/>
    <cellStyle name="Total 2 2 5 16" xfId="11788"/>
    <cellStyle name="Total 2 2 5 2" xfId="11789"/>
    <cellStyle name="Total 2 2 5 2 10" xfId="11790"/>
    <cellStyle name="Total 2 2 5 2 10 2" xfId="11791"/>
    <cellStyle name="Total 2 2 5 2 11" xfId="11792"/>
    <cellStyle name="Total 2 2 5 2 11 2" xfId="11793"/>
    <cellStyle name="Total 2 2 5 2 12" xfId="11794"/>
    <cellStyle name="Total 2 2 5 2 12 2" xfId="11795"/>
    <cellStyle name="Total 2 2 5 2 13" xfId="11796"/>
    <cellStyle name="Total 2 2 5 2 13 2" xfId="11797"/>
    <cellStyle name="Total 2 2 5 2 14" xfId="11798"/>
    <cellStyle name="Total 2 2 5 2 2" xfId="11799"/>
    <cellStyle name="Total 2 2 5 2 2 2" xfId="11800"/>
    <cellStyle name="Total 2 2 5 2 3" xfId="11801"/>
    <cellStyle name="Total 2 2 5 2 3 2" xfId="11802"/>
    <cellStyle name="Total 2 2 5 2 4" xfId="11803"/>
    <cellStyle name="Total 2 2 5 2 4 2" xfId="11804"/>
    <cellStyle name="Total 2 2 5 2 5" xfId="11805"/>
    <cellStyle name="Total 2 2 5 2 5 2" xfId="11806"/>
    <cellStyle name="Total 2 2 5 2 6" xfId="11807"/>
    <cellStyle name="Total 2 2 5 2 6 2" xfId="11808"/>
    <cellStyle name="Total 2 2 5 2 7" xfId="11809"/>
    <cellStyle name="Total 2 2 5 2 7 2" xfId="11810"/>
    <cellStyle name="Total 2 2 5 2 8" xfId="11811"/>
    <cellStyle name="Total 2 2 5 2 8 2" xfId="11812"/>
    <cellStyle name="Total 2 2 5 2 9" xfId="11813"/>
    <cellStyle name="Total 2 2 5 2 9 2" xfId="11814"/>
    <cellStyle name="Total 2 2 5 3" xfId="11815"/>
    <cellStyle name="Total 2 2 5 3 10" xfId="11816"/>
    <cellStyle name="Total 2 2 5 3 10 2" xfId="11817"/>
    <cellStyle name="Total 2 2 5 3 11" xfId="11818"/>
    <cellStyle name="Total 2 2 5 3 11 2" xfId="11819"/>
    <cellStyle name="Total 2 2 5 3 12" xfId="11820"/>
    <cellStyle name="Total 2 2 5 3 12 2" xfId="11821"/>
    <cellStyle name="Total 2 2 5 3 13" xfId="11822"/>
    <cellStyle name="Total 2 2 5 3 13 2" xfId="11823"/>
    <cellStyle name="Total 2 2 5 3 14" xfId="11824"/>
    <cellStyle name="Total 2 2 5 3 2" xfId="11825"/>
    <cellStyle name="Total 2 2 5 3 2 2" xfId="11826"/>
    <cellStyle name="Total 2 2 5 3 3" xfId="11827"/>
    <cellStyle name="Total 2 2 5 3 3 2" xfId="11828"/>
    <cellStyle name="Total 2 2 5 3 4" xfId="11829"/>
    <cellStyle name="Total 2 2 5 3 4 2" xfId="11830"/>
    <cellStyle name="Total 2 2 5 3 5" xfId="11831"/>
    <cellStyle name="Total 2 2 5 3 5 2" xfId="11832"/>
    <cellStyle name="Total 2 2 5 3 6" xfId="11833"/>
    <cellStyle name="Total 2 2 5 3 6 2" xfId="11834"/>
    <cellStyle name="Total 2 2 5 3 7" xfId="11835"/>
    <cellStyle name="Total 2 2 5 3 7 2" xfId="11836"/>
    <cellStyle name="Total 2 2 5 3 8" xfId="11837"/>
    <cellStyle name="Total 2 2 5 3 8 2" xfId="11838"/>
    <cellStyle name="Total 2 2 5 3 9" xfId="11839"/>
    <cellStyle name="Total 2 2 5 3 9 2" xfId="11840"/>
    <cellStyle name="Total 2 2 5 4" xfId="11841"/>
    <cellStyle name="Total 2 2 5 4 2" xfId="11842"/>
    <cellStyle name="Total 2 2 5 5" xfId="11843"/>
    <cellStyle name="Total 2 2 5 5 2" xfId="11844"/>
    <cellStyle name="Total 2 2 5 6" xfId="11845"/>
    <cellStyle name="Total 2 2 5 6 2" xfId="11846"/>
    <cellStyle name="Total 2 2 5 7" xfId="11847"/>
    <cellStyle name="Total 2 2 5 7 2" xfId="11848"/>
    <cellStyle name="Total 2 2 5 8" xfId="11849"/>
    <cellStyle name="Total 2 2 5 8 2" xfId="11850"/>
    <cellStyle name="Total 2 2 5 9" xfId="11851"/>
    <cellStyle name="Total 2 2 5 9 2" xfId="11852"/>
    <cellStyle name="Total 2 2 6" xfId="11853"/>
    <cellStyle name="Total 2 2 6 10" xfId="11854"/>
    <cellStyle name="Total 2 2 6 10 2" xfId="11855"/>
    <cellStyle name="Total 2 2 6 11" xfId="11856"/>
    <cellStyle name="Total 2 2 6 11 2" xfId="11857"/>
    <cellStyle name="Total 2 2 6 12" xfId="11858"/>
    <cellStyle name="Total 2 2 6 12 2" xfId="11859"/>
    <cellStyle name="Total 2 2 6 13" xfId="11860"/>
    <cellStyle name="Total 2 2 6 13 2" xfId="11861"/>
    <cellStyle name="Total 2 2 6 14" xfId="11862"/>
    <cellStyle name="Total 2 2 6 2" xfId="11863"/>
    <cellStyle name="Total 2 2 6 2 2" xfId="11864"/>
    <cellStyle name="Total 2 2 6 3" xfId="11865"/>
    <cellStyle name="Total 2 2 6 3 2" xfId="11866"/>
    <cellStyle name="Total 2 2 6 4" xfId="11867"/>
    <cellStyle name="Total 2 2 6 4 2" xfId="11868"/>
    <cellStyle name="Total 2 2 6 5" xfId="11869"/>
    <cellStyle name="Total 2 2 6 5 2" xfId="11870"/>
    <cellStyle name="Total 2 2 6 6" xfId="11871"/>
    <cellStyle name="Total 2 2 6 6 2" xfId="11872"/>
    <cellStyle name="Total 2 2 6 7" xfId="11873"/>
    <cellStyle name="Total 2 2 6 7 2" xfId="11874"/>
    <cellStyle name="Total 2 2 6 8" xfId="11875"/>
    <cellStyle name="Total 2 2 6 8 2" xfId="11876"/>
    <cellStyle name="Total 2 2 6 9" xfId="11877"/>
    <cellStyle name="Total 2 2 6 9 2" xfId="11878"/>
    <cellStyle name="Total 2 2 7" xfId="11879"/>
    <cellStyle name="Total 2 2 7 10" xfId="11880"/>
    <cellStyle name="Total 2 2 7 10 2" xfId="11881"/>
    <cellStyle name="Total 2 2 7 11" xfId="11882"/>
    <cellStyle name="Total 2 2 7 11 2" xfId="11883"/>
    <cellStyle name="Total 2 2 7 12" xfId="11884"/>
    <cellStyle name="Total 2 2 7 12 2" xfId="11885"/>
    <cellStyle name="Total 2 2 7 13" xfId="11886"/>
    <cellStyle name="Total 2 2 7 13 2" xfId="11887"/>
    <cellStyle name="Total 2 2 7 14" xfId="11888"/>
    <cellStyle name="Total 2 2 7 2" xfId="11889"/>
    <cellStyle name="Total 2 2 7 2 2" xfId="11890"/>
    <cellStyle name="Total 2 2 7 3" xfId="11891"/>
    <cellStyle name="Total 2 2 7 3 2" xfId="11892"/>
    <cellStyle name="Total 2 2 7 4" xfId="11893"/>
    <cellStyle name="Total 2 2 7 4 2" xfId="11894"/>
    <cellStyle name="Total 2 2 7 5" xfId="11895"/>
    <cellStyle name="Total 2 2 7 5 2" xfId="11896"/>
    <cellStyle name="Total 2 2 7 6" xfId="11897"/>
    <cellStyle name="Total 2 2 7 6 2" xfId="11898"/>
    <cellStyle name="Total 2 2 7 7" xfId="11899"/>
    <cellStyle name="Total 2 2 7 7 2" xfId="11900"/>
    <cellStyle name="Total 2 2 7 8" xfId="11901"/>
    <cellStyle name="Total 2 2 7 8 2" xfId="11902"/>
    <cellStyle name="Total 2 2 7 9" xfId="11903"/>
    <cellStyle name="Total 2 2 7 9 2" xfId="11904"/>
    <cellStyle name="Total 2 2 8" xfId="11905"/>
    <cellStyle name="Total 2 2 8 2" xfId="11906"/>
    <cellStyle name="Total 2 2 9" xfId="11907"/>
    <cellStyle name="Total 2 2 9 2" xfId="11908"/>
    <cellStyle name="Total 2 20" xfId="11909"/>
    <cellStyle name="Total 2 20 2" xfId="11910"/>
    <cellStyle name="Total 2 21" xfId="11911"/>
    <cellStyle name="Total 2 21 2" xfId="11912"/>
    <cellStyle name="Total 2 22" xfId="11913"/>
    <cellStyle name="Total 2 3" xfId="635"/>
    <cellStyle name="Total 2 3 10" xfId="11914"/>
    <cellStyle name="Total 2 3 10 2" xfId="11915"/>
    <cellStyle name="Total 2 3 11" xfId="11916"/>
    <cellStyle name="Total 2 3 11 2" xfId="11917"/>
    <cellStyle name="Total 2 3 12" xfId="11918"/>
    <cellStyle name="Total 2 3 12 2" xfId="11919"/>
    <cellStyle name="Total 2 3 13" xfId="11920"/>
    <cellStyle name="Total 2 3 13 2" xfId="11921"/>
    <cellStyle name="Total 2 3 14" xfId="11922"/>
    <cellStyle name="Total 2 3 14 2" xfId="11923"/>
    <cellStyle name="Total 2 3 15" xfId="11924"/>
    <cellStyle name="Total 2 3 15 2" xfId="11925"/>
    <cellStyle name="Total 2 3 16" xfId="11926"/>
    <cellStyle name="Total 2 3 16 2" xfId="11927"/>
    <cellStyle name="Total 2 3 17" xfId="11928"/>
    <cellStyle name="Total 2 3 17 2" xfId="11929"/>
    <cellStyle name="Total 2 3 18" xfId="11930"/>
    <cellStyle name="Total 2 3 18 2" xfId="11931"/>
    <cellStyle name="Total 2 3 19" xfId="11932"/>
    <cellStyle name="Total 2 3 19 2" xfId="11933"/>
    <cellStyle name="Total 2 3 2" xfId="636"/>
    <cellStyle name="Total 2 3 2 10" xfId="11934"/>
    <cellStyle name="Total 2 3 2 10 2" xfId="11935"/>
    <cellStyle name="Total 2 3 2 11" xfId="11936"/>
    <cellStyle name="Total 2 3 2 11 2" xfId="11937"/>
    <cellStyle name="Total 2 3 2 12" xfId="11938"/>
    <cellStyle name="Total 2 3 2 12 2" xfId="11939"/>
    <cellStyle name="Total 2 3 2 13" xfId="11940"/>
    <cellStyle name="Total 2 3 2 13 2" xfId="11941"/>
    <cellStyle name="Total 2 3 2 14" xfId="11942"/>
    <cellStyle name="Total 2 3 2 14 2" xfId="11943"/>
    <cellStyle name="Total 2 3 2 15" xfId="11944"/>
    <cellStyle name="Total 2 3 2 15 2" xfId="11945"/>
    <cellStyle name="Total 2 3 2 16" xfId="11946"/>
    <cellStyle name="Total 2 3 2 2" xfId="11947"/>
    <cellStyle name="Total 2 3 2 2 10" xfId="11948"/>
    <cellStyle name="Total 2 3 2 2 10 2" xfId="11949"/>
    <cellStyle name="Total 2 3 2 2 11" xfId="11950"/>
    <cellStyle name="Total 2 3 2 2 11 2" xfId="11951"/>
    <cellStyle name="Total 2 3 2 2 12" xfId="11952"/>
    <cellStyle name="Total 2 3 2 2 12 2" xfId="11953"/>
    <cellStyle name="Total 2 3 2 2 13" xfId="11954"/>
    <cellStyle name="Total 2 3 2 2 13 2" xfId="11955"/>
    <cellStyle name="Total 2 3 2 2 14" xfId="11956"/>
    <cellStyle name="Total 2 3 2 2 2" xfId="11957"/>
    <cellStyle name="Total 2 3 2 2 2 2" xfId="11958"/>
    <cellStyle name="Total 2 3 2 2 3" xfId="11959"/>
    <cellStyle name="Total 2 3 2 2 3 2" xfId="11960"/>
    <cellStyle name="Total 2 3 2 2 4" xfId="11961"/>
    <cellStyle name="Total 2 3 2 2 4 2" xfId="11962"/>
    <cellStyle name="Total 2 3 2 2 5" xfId="11963"/>
    <cellStyle name="Total 2 3 2 2 5 2" xfId="11964"/>
    <cellStyle name="Total 2 3 2 2 6" xfId="11965"/>
    <cellStyle name="Total 2 3 2 2 6 2" xfId="11966"/>
    <cellStyle name="Total 2 3 2 2 7" xfId="11967"/>
    <cellStyle name="Total 2 3 2 2 7 2" xfId="11968"/>
    <cellStyle name="Total 2 3 2 2 8" xfId="11969"/>
    <cellStyle name="Total 2 3 2 2 8 2" xfId="11970"/>
    <cellStyle name="Total 2 3 2 2 9" xfId="11971"/>
    <cellStyle name="Total 2 3 2 2 9 2" xfId="11972"/>
    <cellStyle name="Total 2 3 2 3" xfId="11973"/>
    <cellStyle name="Total 2 3 2 3 10" xfId="11974"/>
    <cellStyle name="Total 2 3 2 3 10 2" xfId="11975"/>
    <cellStyle name="Total 2 3 2 3 11" xfId="11976"/>
    <cellStyle name="Total 2 3 2 3 11 2" xfId="11977"/>
    <cellStyle name="Total 2 3 2 3 12" xfId="11978"/>
    <cellStyle name="Total 2 3 2 3 12 2" xfId="11979"/>
    <cellStyle name="Total 2 3 2 3 13" xfId="11980"/>
    <cellStyle name="Total 2 3 2 3 13 2" xfId="11981"/>
    <cellStyle name="Total 2 3 2 3 14" xfId="11982"/>
    <cellStyle name="Total 2 3 2 3 2" xfId="11983"/>
    <cellStyle name="Total 2 3 2 3 2 2" xfId="11984"/>
    <cellStyle name="Total 2 3 2 3 3" xfId="11985"/>
    <cellStyle name="Total 2 3 2 3 3 2" xfId="11986"/>
    <cellStyle name="Total 2 3 2 3 4" xfId="11987"/>
    <cellStyle name="Total 2 3 2 3 4 2" xfId="11988"/>
    <cellStyle name="Total 2 3 2 3 5" xfId="11989"/>
    <cellStyle name="Total 2 3 2 3 5 2" xfId="11990"/>
    <cellStyle name="Total 2 3 2 3 6" xfId="11991"/>
    <cellStyle name="Total 2 3 2 3 6 2" xfId="11992"/>
    <cellStyle name="Total 2 3 2 3 7" xfId="11993"/>
    <cellStyle name="Total 2 3 2 3 7 2" xfId="11994"/>
    <cellStyle name="Total 2 3 2 3 8" xfId="11995"/>
    <cellStyle name="Total 2 3 2 3 8 2" xfId="11996"/>
    <cellStyle name="Total 2 3 2 3 9" xfId="11997"/>
    <cellStyle name="Total 2 3 2 3 9 2" xfId="11998"/>
    <cellStyle name="Total 2 3 2 4" xfId="11999"/>
    <cellStyle name="Total 2 3 2 4 2" xfId="12000"/>
    <cellStyle name="Total 2 3 2 5" xfId="12001"/>
    <cellStyle name="Total 2 3 2 5 2" xfId="12002"/>
    <cellStyle name="Total 2 3 2 6" xfId="12003"/>
    <cellStyle name="Total 2 3 2 6 2" xfId="12004"/>
    <cellStyle name="Total 2 3 2 7" xfId="12005"/>
    <cellStyle name="Total 2 3 2 7 2" xfId="12006"/>
    <cellStyle name="Total 2 3 2 8" xfId="12007"/>
    <cellStyle name="Total 2 3 2 8 2" xfId="12008"/>
    <cellStyle name="Total 2 3 2 9" xfId="12009"/>
    <cellStyle name="Total 2 3 2 9 2" xfId="12010"/>
    <cellStyle name="Total 2 3 20" xfId="12011"/>
    <cellStyle name="Total 2 3 3" xfId="637"/>
    <cellStyle name="Total 2 3 3 10" xfId="12012"/>
    <cellStyle name="Total 2 3 3 10 2" xfId="12013"/>
    <cellStyle name="Total 2 3 3 11" xfId="12014"/>
    <cellStyle name="Total 2 3 3 11 2" xfId="12015"/>
    <cellStyle name="Total 2 3 3 12" xfId="12016"/>
    <cellStyle name="Total 2 3 3 12 2" xfId="12017"/>
    <cellStyle name="Total 2 3 3 13" xfId="12018"/>
    <cellStyle name="Total 2 3 3 13 2" xfId="12019"/>
    <cellStyle name="Total 2 3 3 14" xfId="12020"/>
    <cellStyle name="Total 2 3 3 14 2" xfId="12021"/>
    <cellStyle name="Total 2 3 3 15" xfId="12022"/>
    <cellStyle name="Total 2 3 3 15 2" xfId="12023"/>
    <cellStyle name="Total 2 3 3 16" xfId="12024"/>
    <cellStyle name="Total 2 3 3 2" xfId="12025"/>
    <cellStyle name="Total 2 3 3 2 10" xfId="12026"/>
    <cellStyle name="Total 2 3 3 2 10 2" xfId="12027"/>
    <cellStyle name="Total 2 3 3 2 11" xfId="12028"/>
    <cellStyle name="Total 2 3 3 2 11 2" xfId="12029"/>
    <cellStyle name="Total 2 3 3 2 12" xfId="12030"/>
    <cellStyle name="Total 2 3 3 2 12 2" xfId="12031"/>
    <cellStyle name="Total 2 3 3 2 13" xfId="12032"/>
    <cellStyle name="Total 2 3 3 2 13 2" xfId="12033"/>
    <cellStyle name="Total 2 3 3 2 14" xfId="12034"/>
    <cellStyle name="Total 2 3 3 2 2" xfId="12035"/>
    <cellStyle name="Total 2 3 3 2 2 2" xfId="12036"/>
    <cellStyle name="Total 2 3 3 2 3" xfId="12037"/>
    <cellStyle name="Total 2 3 3 2 3 2" xfId="12038"/>
    <cellStyle name="Total 2 3 3 2 4" xfId="12039"/>
    <cellStyle name="Total 2 3 3 2 4 2" xfId="12040"/>
    <cellStyle name="Total 2 3 3 2 5" xfId="12041"/>
    <cellStyle name="Total 2 3 3 2 5 2" xfId="12042"/>
    <cellStyle name="Total 2 3 3 2 6" xfId="12043"/>
    <cellStyle name="Total 2 3 3 2 6 2" xfId="12044"/>
    <cellStyle name="Total 2 3 3 2 7" xfId="12045"/>
    <cellStyle name="Total 2 3 3 2 7 2" xfId="12046"/>
    <cellStyle name="Total 2 3 3 2 8" xfId="12047"/>
    <cellStyle name="Total 2 3 3 2 8 2" xfId="12048"/>
    <cellStyle name="Total 2 3 3 2 9" xfId="12049"/>
    <cellStyle name="Total 2 3 3 2 9 2" xfId="12050"/>
    <cellStyle name="Total 2 3 3 3" xfId="12051"/>
    <cellStyle name="Total 2 3 3 3 10" xfId="12052"/>
    <cellStyle name="Total 2 3 3 3 10 2" xfId="12053"/>
    <cellStyle name="Total 2 3 3 3 11" xfId="12054"/>
    <cellStyle name="Total 2 3 3 3 11 2" xfId="12055"/>
    <cellStyle name="Total 2 3 3 3 12" xfId="12056"/>
    <cellStyle name="Total 2 3 3 3 12 2" xfId="12057"/>
    <cellStyle name="Total 2 3 3 3 13" xfId="12058"/>
    <cellStyle name="Total 2 3 3 3 13 2" xfId="12059"/>
    <cellStyle name="Total 2 3 3 3 14" xfId="12060"/>
    <cellStyle name="Total 2 3 3 3 2" xfId="12061"/>
    <cellStyle name="Total 2 3 3 3 2 2" xfId="12062"/>
    <cellStyle name="Total 2 3 3 3 3" xfId="12063"/>
    <cellStyle name="Total 2 3 3 3 3 2" xfId="12064"/>
    <cellStyle name="Total 2 3 3 3 4" xfId="12065"/>
    <cellStyle name="Total 2 3 3 3 4 2" xfId="12066"/>
    <cellStyle name="Total 2 3 3 3 5" xfId="12067"/>
    <cellStyle name="Total 2 3 3 3 5 2" xfId="12068"/>
    <cellStyle name="Total 2 3 3 3 6" xfId="12069"/>
    <cellStyle name="Total 2 3 3 3 6 2" xfId="12070"/>
    <cellStyle name="Total 2 3 3 3 7" xfId="12071"/>
    <cellStyle name="Total 2 3 3 3 7 2" xfId="12072"/>
    <cellStyle name="Total 2 3 3 3 8" xfId="12073"/>
    <cellStyle name="Total 2 3 3 3 8 2" xfId="12074"/>
    <cellStyle name="Total 2 3 3 3 9" xfId="12075"/>
    <cellStyle name="Total 2 3 3 3 9 2" xfId="12076"/>
    <cellStyle name="Total 2 3 3 4" xfId="12077"/>
    <cellStyle name="Total 2 3 3 4 2" xfId="12078"/>
    <cellStyle name="Total 2 3 3 5" xfId="12079"/>
    <cellStyle name="Total 2 3 3 5 2" xfId="12080"/>
    <cellStyle name="Total 2 3 3 6" xfId="12081"/>
    <cellStyle name="Total 2 3 3 6 2" xfId="12082"/>
    <cellStyle name="Total 2 3 3 7" xfId="12083"/>
    <cellStyle name="Total 2 3 3 7 2" xfId="12084"/>
    <cellStyle name="Total 2 3 3 8" xfId="12085"/>
    <cellStyle name="Total 2 3 3 8 2" xfId="12086"/>
    <cellStyle name="Total 2 3 3 9" xfId="12087"/>
    <cellStyle name="Total 2 3 3 9 2" xfId="12088"/>
    <cellStyle name="Total 2 3 4" xfId="638"/>
    <cellStyle name="Total 2 3 4 10" xfId="12089"/>
    <cellStyle name="Total 2 3 4 10 2" xfId="12090"/>
    <cellStyle name="Total 2 3 4 11" xfId="12091"/>
    <cellStyle name="Total 2 3 4 11 2" xfId="12092"/>
    <cellStyle name="Total 2 3 4 12" xfId="12093"/>
    <cellStyle name="Total 2 3 4 12 2" xfId="12094"/>
    <cellStyle name="Total 2 3 4 13" xfId="12095"/>
    <cellStyle name="Total 2 3 4 13 2" xfId="12096"/>
    <cellStyle name="Total 2 3 4 14" xfId="12097"/>
    <cellStyle name="Total 2 3 4 14 2" xfId="12098"/>
    <cellStyle name="Total 2 3 4 15" xfId="12099"/>
    <cellStyle name="Total 2 3 4 15 2" xfId="12100"/>
    <cellStyle name="Total 2 3 4 16" xfId="12101"/>
    <cellStyle name="Total 2 3 4 2" xfId="12102"/>
    <cellStyle name="Total 2 3 4 2 10" xfId="12103"/>
    <cellStyle name="Total 2 3 4 2 10 2" xfId="12104"/>
    <cellStyle name="Total 2 3 4 2 11" xfId="12105"/>
    <cellStyle name="Total 2 3 4 2 11 2" xfId="12106"/>
    <cellStyle name="Total 2 3 4 2 12" xfId="12107"/>
    <cellStyle name="Total 2 3 4 2 12 2" xfId="12108"/>
    <cellStyle name="Total 2 3 4 2 13" xfId="12109"/>
    <cellStyle name="Total 2 3 4 2 13 2" xfId="12110"/>
    <cellStyle name="Total 2 3 4 2 14" xfId="12111"/>
    <cellStyle name="Total 2 3 4 2 2" xfId="12112"/>
    <cellStyle name="Total 2 3 4 2 2 2" xfId="12113"/>
    <cellStyle name="Total 2 3 4 2 3" xfId="12114"/>
    <cellStyle name="Total 2 3 4 2 3 2" xfId="12115"/>
    <cellStyle name="Total 2 3 4 2 4" xfId="12116"/>
    <cellStyle name="Total 2 3 4 2 4 2" xfId="12117"/>
    <cellStyle name="Total 2 3 4 2 5" xfId="12118"/>
    <cellStyle name="Total 2 3 4 2 5 2" xfId="12119"/>
    <cellStyle name="Total 2 3 4 2 6" xfId="12120"/>
    <cellStyle name="Total 2 3 4 2 6 2" xfId="12121"/>
    <cellStyle name="Total 2 3 4 2 7" xfId="12122"/>
    <cellStyle name="Total 2 3 4 2 7 2" xfId="12123"/>
    <cellStyle name="Total 2 3 4 2 8" xfId="12124"/>
    <cellStyle name="Total 2 3 4 2 8 2" xfId="12125"/>
    <cellStyle name="Total 2 3 4 2 9" xfId="12126"/>
    <cellStyle name="Total 2 3 4 2 9 2" xfId="12127"/>
    <cellStyle name="Total 2 3 4 3" xfId="12128"/>
    <cellStyle name="Total 2 3 4 3 10" xfId="12129"/>
    <cellStyle name="Total 2 3 4 3 10 2" xfId="12130"/>
    <cellStyle name="Total 2 3 4 3 11" xfId="12131"/>
    <cellStyle name="Total 2 3 4 3 11 2" xfId="12132"/>
    <cellStyle name="Total 2 3 4 3 12" xfId="12133"/>
    <cellStyle name="Total 2 3 4 3 12 2" xfId="12134"/>
    <cellStyle name="Total 2 3 4 3 13" xfId="12135"/>
    <cellStyle name="Total 2 3 4 3 13 2" xfId="12136"/>
    <cellStyle name="Total 2 3 4 3 14" xfId="12137"/>
    <cellStyle name="Total 2 3 4 3 2" xfId="12138"/>
    <cellStyle name="Total 2 3 4 3 2 2" xfId="12139"/>
    <cellStyle name="Total 2 3 4 3 3" xfId="12140"/>
    <cellStyle name="Total 2 3 4 3 3 2" xfId="12141"/>
    <cellStyle name="Total 2 3 4 3 4" xfId="12142"/>
    <cellStyle name="Total 2 3 4 3 4 2" xfId="12143"/>
    <cellStyle name="Total 2 3 4 3 5" xfId="12144"/>
    <cellStyle name="Total 2 3 4 3 5 2" xfId="12145"/>
    <cellStyle name="Total 2 3 4 3 6" xfId="12146"/>
    <cellStyle name="Total 2 3 4 3 6 2" xfId="12147"/>
    <cellStyle name="Total 2 3 4 3 7" xfId="12148"/>
    <cellStyle name="Total 2 3 4 3 7 2" xfId="12149"/>
    <cellStyle name="Total 2 3 4 3 8" xfId="12150"/>
    <cellStyle name="Total 2 3 4 3 8 2" xfId="12151"/>
    <cellStyle name="Total 2 3 4 3 9" xfId="12152"/>
    <cellStyle name="Total 2 3 4 3 9 2" xfId="12153"/>
    <cellStyle name="Total 2 3 4 4" xfId="12154"/>
    <cellStyle name="Total 2 3 4 4 2" xfId="12155"/>
    <cellStyle name="Total 2 3 4 5" xfId="12156"/>
    <cellStyle name="Total 2 3 4 5 2" xfId="12157"/>
    <cellStyle name="Total 2 3 4 6" xfId="12158"/>
    <cellStyle name="Total 2 3 4 6 2" xfId="12159"/>
    <cellStyle name="Total 2 3 4 7" xfId="12160"/>
    <cellStyle name="Total 2 3 4 7 2" xfId="12161"/>
    <cellStyle name="Total 2 3 4 8" xfId="12162"/>
    <cellStyle name="Total 2 3 4 8 2" xfId="12163"/>
    <cellStyle name="Total 2 3 4 9" xfId="12164"/>
    <cellStyle name="Total 2 3 4 9 2" xfId="12165"/>
    <cellStyle name="Total 2 3 5" xfId="639"/>
    <cellStyle name="Total 2 3 5 10" xfId="12166"/>
    <cellStyle name="Total 2 3 5 10 2" xfId="12167"/>
    <cellStyle name="Total 2 3 5 11" xfId="12168"/>
    <cellStyle name="Total 2 3 5 11 2" xfId="12169"/>
    <cellStyle name="Total 2 3 5 12" xfId="12170"/>
    <cellStyle name="Total 2 3 5 12 2" xfId="12171"/>
    <cellStyle name="Total 2 3 5 13" xfId="12172"/>
    <cellStyle name="Total 2 3 5 13 2" xfId="12173"/>
    <cellStyle name="Total 2 3 5 14" xfId="12174"/>
    <cellStyle name="Total 2 3 5 14 2" xfId="12175"/>
    <cellStyle name="Total 2 3 5 15" xfId="12176"/>
    <cellStyle name="Total 2 3 5 15 2" xfId="12177"/>
    <cellStyle name="Total 2 3 5 16" xfId="12178"/>
    <cellStyle name="Total 2 3 5 2" xfId="12179"/>
    <cellStyle name="Total 2 3 5 2 10" xfId="12180"/>
    <cellStyle name="Total 2 3 5 2 10 2" xfId="12181"/>
    <cellStyle name="Total 2 3 5 2 11" xfId="12182"/>
    <cellStyle name="Total 2 3 5 2 11 2" xfId="12183"/>
    <cellStyle name="Total 2 3 5 2 12" xfId="12184"/>
    <cellStyle name="Total 2 3 5 2 12 2" xfId="12185"/>
    <cellStyle name="Total 2 3 5 2 13" xfId="12186"/>
    <cellStyle name="Total 2 3 5 2 13 2" xfId="12187"/>
    <cellStyle name="Total 2 3 5 2 14" xfId="12188"/>
    <cellStyle name="Total 2 3 5 2 2" xfId="12189"/>
    <cellStyle name="Total 2 3 5 2 2 2" xfId="12190"/>
    <cellStyle name="Total 2 3 5 2 3" xfId="12191"/>
    <cellStyle name="Total 2 3 5 2 3 2" xfId="12192"/>
    <cellStyle name="Total 2 3 5 2 4" xfId="12193"/>
    <cellStyle name="Total 2 3 5 2 4 2" xfId="12194"/>
    <cellStyle name="Total 2 3 5 2 5" xfId="12195"/>
    <cellStyle name="Total 2 3 5 2 5 2" xfId="12196"/>
    <cellStyle name="Total 2 3 5 2 6" xfId="12197"/>
    <cellStyle name="Total 2 3 5 2 6 2" xfId="12198"/>
    <cellStyle name="Total 2 3 5 2 7" xfId="12199"/>
    <cellStyle name="Total 2 3 5 2 7 2" xfId="12200"/>
    <cellStyle name="Total 2 3 5 2 8" xfId="12201"/>
    <cellStyle name="Total 2 3 5 2 8 2" xfId="12202"/>
    <cellStyle name="Total 2 3 5 2 9" xfId="12203"/>
    <cellStyle name="Total 2 3 5 2 9 2" xfId="12204"/>
    <cellStyle name="Total 2 3 5 3" xfId="12205"/>
    <cellStyle name="Total 2 3 5 3 10" xfId="12206"/>
    <cellStyle name="Total 2 3 5 3 10 2" xfId="12207"/>
    <cellStyle name="Total 2 3 5 3 11" xfId="12208"/>
    <cellStyle name="Total 2 3 5 3 11 2" xfId="12209"/>
    <cellStyle name="Total 2 3 5 3 12" xfId="12210"/>
    <cellStyle name="Total 2 3 5 3 12 2" xfId="12211"/>
    <cellStyle name="Total 2 3 5 3 13" xfId="12212"/>
    <cellStyle name="Total 2 3 5 3 13 2" xfId="12213"/>
    <cellStyle name="Total 2 3 5 3 14" xfId="12214"/>
    <cellStyle name="Total 2 3 5 3 2" xfId="12215"/>
    <cellStyle name="Total 2 3 5 3 2 2" xfId="12216"/>
    <cellStyle name="Total 2 3 5 3 3" xfId="12217"/>
    <cellStyle name="Total 2 3 5 3 3 2" xfId="12218"/>
    <cellStyle name="Total 2 3 5 3 4" xfId="12219"/>
    <cellStyle name="Total 2 3 5 3 4 2" xfId="12220"/>
    <cellStyle name="Total 2 3 5 3 5" xfId="12221"/>
    <cellStyle name="Total 2 3 5 3 5 2" xfId="12222"/>
    <cellStyle name="Total 2 3 5 3 6" xfId="12223"/>
    <cellStyle name="Total 2 3 5 3 6 2" xfId="12224"/>
    <cellStyle name="Total 2 3 5 3 7" xfId="12225"/>
    <cellStyle name="Total 2 3 5 3 7 2" xfId="12226"/>
    <cellStyle name="Total 2 3 5 3 8" xfId="12227"/>
    <cellStyle name="Total 2 3 5 3 8 2" xfId="12228"/>
    <cellStyle name="Total 2 3 5 3 9" xfId="12229"/>
    <cellStyle name="Total 2 3 5 3 9 2" xfId="12230"/>
    <cellStyle name="Total 2 3 5 4" xfId="12231"/>
    <cellStyle name="Total 2 3 5 4 2" xfId="12232"/>
    <cellStyle name="Total 2 3 5 5" xfId="12233"/>
    <cellStyle name="Total 2 3 5 5 2" xfId="12234"/>
    <cellStyle name="Total 2 3 5 6" xfId="12235"/>
    <cellStyle name="Total 2 3 5 6 2" xfId="12236"/>
    <cellStyle name="Total 2 3 5 7" xfId="12237"/>
    <cellStyle name="Total 2 3 5 7 2" xfId="12238"/>
    <cellStyle name="Total 2 3 5 8" xfId="12239"/>
    <cellStyle name="Total 2 3 5 8 2" xfId="12240"/>
    <cellStyle name="Total 2 3 5 9" xfId="12241"/>
    <cellStyle name="Total 2 3 5 9 2" xfId="12242"/>
    <cellStyle name="Total 2 3 6" xfId="12243"/>
    <cellStyle name="Total 2 3 6 10" xfId="12244"/>
    <cellStyle name="Total 2 3 6 10 2" xfId="12245"/>
    <cellStyle name="Total 2 3 6 11" xfId="12246"/>
    <cellStyle name="Total 2 3 6 11 2" xfId="12247"/>
    <cellStyle name="Total 2 3 6 12" xfId="12248"/>
    <cellStyle name="Total 2 3 6 12 2" xfId="12249"/>
    <cellStyle name="Total 2 3 6 13" xfId="12250"/>
    <cellStyle name="Total 2 3 6 13 2" xfId="12251"/>
    <cellStyle name="Total 2 3 6 14" xfId="12252"/>
    <cellStyle name="Total 2 3 6 2" xfId="12253"/>
    <cellStyle name="Total 2 3 6 2 2" xfId="12254"/>
    <cellStyle name="Total 2 3 6 3" xfId="12255"/>
    <cellStyle name="Total 2 3 6 3 2" xfId="12256"/>
    <cellStyle name="Total 2 3 6 4" xfId="12257"/>
    <cellStyle name="Total 2 3 6 4 2" xfId="12258"/>
    <cellStyle name="Total 2 3 6 5" xfId="12259"/>
    <cellStyle name="Total 2 3 6 5 2" xfId="12260"/>
    <cellStyle name="Total 2 3 6 6" xfId="12261"/>
    <cellStyle name="Total 2 3 6 6 2" xfId="12262"/>
    <cellStyle name="Total 2 3 6 7" xfId="12263"/>
    <cellStyle name="Total 2 3 6 7 2" xfId="12264"/>
    <cellStyle name="Total 2 3 6 8" xfId="12265"/>
    <cellStyle name="Total 2 3 6 8 2" xfId="12266"/>
    <cellStyle name="Total 2 3 6 9" xfId="12267"/>
    <cellStyle name="Total 2 3 6 9 2" xfId="12268"/>
    <cellStyle name="Total 2 3 7" xfId="12269"/>
    <cellStyle name="Total 2 3 7 10" xfId="12270"/>
    <cellStyle name="Total 2 3 7 10 2" xfId="12271"/>
    <cellStyle name="Total 2 3 7 11" xfId="12272"/>
    <cellStyle name="Total 2 3 7 11 2" xfId="12273"/>
    <cellStyle name="Total 2 3 7 12" xfId="12274"/>
    <cellStyle name="Total 2 3 7 12 2" xfId="12275"/>
    <cellStyle name="Total 2 3 7 13" xfId="12276"/>
    <cellStyle name="Total 2 3 7 13 2" xfId="12277"/>
    <cellStyle name="Total 2 3 7 14" xfId="12278"/>
    <cellStyle name="Total 2 3 7 2" xfId="12279"/>
    <cellStyle name="Total 2 3 7 2 2" xfId="12280"/>
    <cellStyle name="Total 2 3 7 3" xfId="12281"/>
    <cellStyle name="Total 2 3 7 3 2" xfId="12282"/>
    <cellStyle name="Total 2 3 7 4" xfId="12283"/>
    <cellStyle name="Total 2 3 7 4 2" xfId="12284"/>
    <cellStyle name="Total 2 3 7 5" xfId="12285"/>
    <cellStyle name="Total 2 3 7 5 2" xfId="12286"/>
    <cellStyle name="Total 2 3 7 6" xfId="12287"/>
    <cellStyle name="Total 2 3 7 6 2" xfId="12288"/>
    <cellStyle name="Total 2 3 7 7" xfId="12289"/>
    <cellStyle name="Total 2 3 7 7 2" xfId="12290"/>
    <cellStyle name="Total 2 3 7 8" xfId="12291"/>
    <cellStyle name="Total 2 3 7 8 2" xfId="12292"/>
    <cellStyle name="Total 2 3 7 9" xfId="12293"/>
    <cellStyle name="Total 2 3 7 9 2" xfId="12294"/>
    <cellStyle name="Total 2 3 8" xfId="12295"/>
    <cellStyle name="Total 2 3 8 2" xfId="12296"/>
    <cellStyle name="Total 2 3 9" xfId="12297"/>
    <cellStyle name="Total 2 3 9 2" xfId="12298"/>
    <cellStyle name="Total 2 4" xfId="640"/>
    <cellStyle name="Total 2 4 10" xfId="12299"/>
    <cellStyle name="Total 2 4 10 2" xfId="12300"/>
    <cellStyle name="Total 2 4 11" xfId="12301"/>
    <cellStyle name="Total 2 4 11 2" xfId="12302"/>
    <cellStyle name="Total 2 4 12" xfId="12303"/>
    <cellStyle name="Total 2 4 12 2" xfId="12304"/>
    <cellStyle name="Total 2 4 13" xfId="12305"/>
    <cellStyle name="Total 2 4 13 2" xfId="12306"/>
    <cellStyle name="Total 2 4 14" xfId="12307"/>
    <cellStyle name="Total 2 4 14 2" xfId="12308"/>
    <cellStyle name="Total 2 4 15" xfId="12309"/>
    <cellStyle name="Total 2 4 15 2" xfId="12310"/>
    <cellStyle name="Total 2 4 16" xfId="12311"/>
    <cellStyle name="Total 2 4 16 2" xfId="12312"/>
    <cellStyle name="Total 2 4 17" xfId="12313"/>
    <cellStyle name="Total 2 4 17 2" xfId="12314"/>
    <cellStyle name="Total 2 4 18" xfId="12315"/>
    <cellStyle name="Total 2 4 18 2" xfId="12316"/>
    <cellStyle name="Total 2 4 19" xfId="12317"/>
    <cellStyle name="Total 2 4 19 2" xfId="12318"/>
    <cellStyle name="Total 2 4 2" xfId="641"/>
    <cellStyle name="Total 2 4 2 10" xfId="12319"/>
    <cellStyle name="Total 2 4 2 10 2" xfId="12320"/>
    <cellStyle name="Total 2 4 2 11" xfId="12321"/>
    <cellStyle name="Total 2 4 2 11 2" xfId="12322"/>
    <cellStyle name="Total 2 4 2 12" xfId="12323"/>
    <cellStyle name="Total 2 4 2 12 2" xfId="12324"/>
    <cellStyle name="Total 2 4 2 13" xfId="12325"/>
    <cellStyle name="Total 2 4 2 13 2" xfId="12326"/>
    <cellStyle name="Total 2 4 2 14" xfId="12327"/>
    <cellStyle name="Total 2 4 2 14 2" xfId="12328"/>
    <cellStyle name="Total 2 4 2 15" xfId="12329"/>
    <cellStyle name="Total 2 4 2 15 2" xfId="12330"/>
    <cellStyle name="Total 2 4 2 16" xfId="12331"/>
    <cellStyle name="Total 2 4 2 2" xfId="12332"/>
    <cellStyle name="Total 2 4 2 2 10" xfId="12333"/>
    <cellStyle name="Total 2 4 2 2 10 2" xfId="12334"/>
    <cellStyle name="Total 2 4 2 2 11" xfId="12335"/>
    <cellStyle name="Total 2 4 2 2 11 2" xfId="12336"/>
    <cellStyle name="Total 2 4 2 2 12" xfId="12337"/>
    <cellStyle name="Total 2 4 2 2 12 2" xfId="12338"/>
    <cellStyle name="Total 2 4 2 2 13" xfId="12339"/>
    <cellStyle name="Total 2 4 2 2 13 2" xfId="12340"/>
    <cellStyle name="Total 2 4 2 2 14" xfId="12341"/>
    <cellStyle name="Total 2 4 2 2 2" xfId="12342"/>
    <cellStyle name="Total 2 4 2 2 2 2" xfId="12343"/>
    <cellStyle name="Total 2 4 2 2 3" xfId="12344"/>
    <cellStyle name="Total 2 4 2 2 3 2" xfId="12345"/>
    <cellStyle name="Total 2 4 2 2 4" xfId="12346"/>
    <cellStyle name="Total 2 4 2 2 4 2" xfId="12347"/>
    <cellStyle name="Total 2 4 2 2 5" xfId="12348"/>
    <cellStyle name="Total 2 4 2 2 5 2" xfId="12349"/>
    <cellStyle name="Total 2 4 2 2 6" xfId="12350"/>
    <cellStyle name="Total 2 4 2 2 6 2" xfId="12351"/>
    <cellStyle name="Total 2 4 2 2 7" xfId="12352"/>
    <cellStyle name="Total 2 4 2 2 7 2" xfId="12353"/>
    <cellStyle name="Total 2 4 2 2 8" xfId="12354"/>
    <cellStyle name="Total 2 4 2 2 8 2" xfId="12355"/>
    <cellStyle name="Total 2 4 2 2 9" xfId="12356"/>
    <cellStyle name="Total 2 4 2 2 9 2" xfId="12357"/>
    <cellStyle name="Total 2 4 2 3" xfId="12358"/>
    <cellStyle name="Total 2 4 2 3 10" xfId="12359"/>
    <cellStyle name="Total 2 4 2 3 10 2" xfId="12360"/>
    <cellStyle name="Total 2 4 2 3 11" xfId="12361"/>
    <cellStyle name="Total 2 4 2 3 11 2" xfId="12362"/>
    <cellStyle name="Total 2 4 2 3 12" xfId="12363"/>
    <cellStyle name="Total 2 4 2 3 12 2" xfId="12364"/>
    <cellStyle name="Total 2 4 2 3 13" xfId="12365"/>
    <cellStyle name="Total 2 4 2 3 13 2" xfId="12366"/>
    <cellStyle name="Total 2 4 2 3 14" xfId="12367"/>
    <cellStyle name="Total 2 4 2 3 2" xfId="12368"/>
    <cellStyle name="Total 2 4 2 3 2 2" xfId="12369"/>
    <cellStyle name="Total 2 4 2 3 3" xfId="12370"/>
    <cellStyle name="Total 2 4 2 3 3 2" xfId="12371"/>
    <cellStyle name="Total 2 4 2 3 4" xfId="12372"/>
    <cellStyle name="Total 2 4 2 3 4 2" xfId="12373"/>
    <cellStyle name="Total 2 4 2 3 5" xfId="12374"/>
    <cellStyle name="Total 2 4 2 3 5 2" xfId="12375"/>
    <cellStyle name="Total 2 4 2 3 6" xfId="12376"/>
    <cellStyle name="Total 2 4 2 3 6 2" xfId="12377"/>
    <cellStyle name="Total 2 4 2 3 7" xfId="12378"/>
    <cellStyle name="Total 2 4 2 3 7 2" xfId="12379"/>
    <cellStyle name="Total 2 4 2 3 8" xfId="12380"/>
    <cellStyle name="Total 2 4 2 3 8 2" xfId="12381"/>
    <cellStyle name="Total 2 4 2 3 9" xfId="12382"/>
    <cellStyle name="Total 2 4 2 3 9 2" xfId="12383"/>
    <cellStyle name="Total 2 4 2 4" xfId="12384"/>
    <cellStyle name="Total 2 4 2 4 2" xfId="12385"/>
    <cellStyle name="Total 2 4 2 5" xfId="12386"/>
    <cellStyle name="Total 2 4 2 5 2" xfId="12387"/>
    <cellStyle name="Total 2 4 2 6" xfId="12388"/>
    <cellStyle name="Total 2 4 2 6 2" xfId="12389"/>
    <cellStyle name="Total 2 4 2 7" xfId="12390"/>
    <cellStyle name="Total 2 4 2 7 2" xfId="12391"/>
    <cellStyle name="Total 2 4 2 8" xfId="12392"/>
    <cellStyle name="Total 2 4 2 8 2" xfId="12393"/>
    <cellStyle name="Total 2 4 2 9" xfId="12394"/>
    <cellStyle name="Total 2 4 2 9 2" xfId="12395"/>
    <cellStyle name="Total 2 4 20" xfId="12396"/>
    <cellStyle name="Total 2 4 3" xfId="642"/>
    <cellStyle name="Total 2 4 3 10" xfId="12397"/>
    <cellStyle name="Total 2 4 3 10 2" xfId="12398"/>
    <cellStyle name="Total 2 4 3 11" xfId="12399"/>
    <cellStyle name="Total 2 4 3 11 2" xfId="12400"/>
    <cellStyle name="Total 2 4 3 12" xfId="12401"/>
    <cellStyle name="Total 2 4 3 12 2" xfId="12402"/>
    <cellStyle name="Total 2 4 3 13" xfId="12403"/>
    <cellStyle name="Total 2 4 3 13 2" xfId="12404"/>
    <cellStyle name="Total 2 4 3 14" xfId="12405"/>
    <cellStyle name="Total 2 4 3 14 2" xfId="12406"/>
    <cellStyle name="Total 2 4 3 15" xfId="12407"/>
    <cellStyle name="Total 2 4 3 15 2" xfId="12408"/>
    <cellStyle name="Total 2 4 3 16" xfId="12409"/>
    <cellStyle name="Total 2 4 3 2" xfId="12410"/>
    <cellStyle name="Total 2 4 3 2 10" xfId="12411"/>
    <cellStyle name="Total 2 4 3 2 10 2" xfId="12412"/>
    <cellStyle name="Total 2 4 3 2 11" xfId="12413"/>
    <cellStyle name="Total 2 4 3 2 11 2" xfId="12414"/>
    <cellStyle name="Total 2 4 3 2 12" xfId="12415"/>
    <cellStyle name="Total 2 4 3 2 12 2" xfId="12416"/>
    <cellStyle name="Total 2 4 3 2 13" xfId="12417"/>
    <cellStyle name="Total 2 4 3 2 13 2" xfId="12418"/>
    <cellStyle name="Total 2 4 3 2 14" xfId="12419"/>
    <cellStyle name="Total 2 4 3 2 2" xfId="12420"/>
    <cellStyle name="Total 2 4 3 2 2 2" xfId="12421"/>
    <cellStyle name="Total 2 4 3 2 3" xfId="12422"/>
    <cellStyle name="Total 2 4 3 2 3 2" xfId="12423"/>
    <cellStyle name="Total 2 4 3 2 4" xfId="12424"/>
    <cellStyle name="Total 2 4 3 2 4 2" xfId="12425"/>
    <cellStyle name="Total 2 4 3 2 5" xfId="12426"/>
    <cellStyle name="Total 2 4 3 2 5 2" xfId="12427"/>
    <cellStyle name="Total 2 4 3 2 6" xfId="12428"/>
    <cellStyle name="Total 2 4 3 2 6 2" xfId="12429"/>
    <cellStyle name="Total 2 4 3 2 7" xfId="12430"/>
    <cellStyle name="Total 2 4 3 2 7 2" xfId="12431"/>
    <cellStyle name="Total 2 4 3 2 8" xfId="12432"/>
    <cellStyle name="Total 2 4 3 2 8 2" xfId="12433"/>
    <cellStyle name="Total 2 4 3 2 9" xfId="12434"/>
    <cellStyle name="Total 2 4 3 2 9 2" xfId="12435"/>
    <cellStyle name="Total 2 4 3 3" xfId="12436"/>
    <cellStyle name="Total 2 4 3 3 10" xfId="12437"/>
    <cellStyle name="Total 2 4 3 3 10 2" xfId="12438"/>
    <cellStyle name="Total 2 4 3 3 11" xfId="12439"/>
    <cellStyle name="Total 2 4 3 3 11 2" xfId="12440"/>
    <cellStyle name="Total 2 4 3 3 12" xfId="12441"/>
    <cellStyle name="Total 2 4 3 3 12 2" xfId="12442"/>
    <cellStyle name="Total 2 4 3 3 13" xfId="12443"/>
    <cellStyle name="Total 2 4 3 3 13 2" xfId="12444"/>
    <cellStyle name="Total 2 4 3 3 14" xfId="12445"/>
    <cellStyle name="Total 2 4 3 3 2" xfId="12446"/>
    <cellStyle name="Total 2 4 3 3 2 2" xfId="12447"/>
    <cellStyle name="Total 2 4 3 3 3" xfId="12448"/>
    <cellStyle name="Total 2 4 3 3 3 2" xfId="12449"/>
    <cellStyle name="Total 2 4 3 3 4" xfId="12450"/>
    <cellStyle name="Total 2 4 3 3 4 2" xfId="12451"/>
    <cellStyle name="Total 2 4 3 3 5" xfId="12452"/>
    <cellStyle name="Total 2 4 3 3 5 2" xfId="12453"/>
    <cellStyle name="Total 2 4 3 3 6" xfId="12454"/>
    <cellStyle name="Total 2 4 3 3 6 2" xfId="12455"/>
    <cellStyle name="Total 2 4 3 3 7" xfId="12456"/>
    <cellStyle name="Total 2 4 3 3 7 2" xfId="12457"/>
    <cellStyle name="Total 2 4 3 3 8" xfId="12458"/>
    <cellStyle name="Total 2 4 3 3 8 2" xfId="12459"/>
    <cellStyle name="Total 2 4 3 3 9" xfId="12460"/>
    <cellStyle name="Total 2 4 3 3 9 2" xfId="12461"/>
    <cellStyle name="Total 2 4 3 4" xfId="12462"/>
    <cellStyle name="Total 2 4 3 4 2" xfId="12463"/>
    <cellStyle name="Total 2 4 3 5" xfId="12464"/>
    <cellStyle name="Total 2 4 3 5 2" xfId="12465"/>
    <cellStyle name="Total 2 4 3 6" xfId="12466"/>
    <cellStyle name="Total 2 4 3 6 2" xfId="12467"/>
    <cellStyle name="Total 2 4 3 7" xfId="12468"/>
    <cellStyle name="Total 2 4 3 7 2" xfId="12469"/>
    <cellStyle name="Total 2 4 3 8" xfId="12470"/>
    <cellStyle name="Total 2 4 3 8 2" xfId="12471"/>
    <cellStyle name="Total 2 4 3 9" xfId="12472"/>
    <cellStyle name="Total 2 4 3 9 2" xfId="12473"/>
    <cellStyle name="Total 2 4 4" xfId="643"/>
    <cellStyle name="Total 2 4 4 10" xfId="12474"/>
    <cellStyle name="Total 2 4 4 10 2" xfId="12475"/>
    <cellStyle name="Total 2 4 4 11" xfId="12476"/>
    <cellStyle name="Total 2 4 4 11 2" xfId="12477"/>
    <cellStyle name="Total 2 4 4 12" xfId="12478"/>
    <cellStyle name="Total 2 4 4 12 2" xfId="12479"/>
    <cellStyle name="Total 2 4 4 13" xfId="12480"/>
    <cellStyle name="Total 2 4 4 13 2" xfId="12481"/>
    <cellStyle name="Total 2 4 4 14" xfId="12482"/>
    <cellStyle name="Total 2 4 4 14 2" xfId="12483"/>
    <cellStyle name="Total 2 4 4 15" xfId="12484"/>
    <cellStyle name="Total 2 4 4 15 2" xfId="12485"/>
    <cellStyle name="Total 2 4 4 16" xfId="12486"/>
    <cellStyle name="Total 2 4 4 2" xfId="12487"/>
    <cellStyle name="Total 2 4 4 2 10" xfId="12488"/>
    <cellStyle name="Total 2 4 4 2 10 2" xfId="12489"/>
    <cellStyle name="Total 2 4 4 2 11" xfId="12490"/>
    <cellStyle name="Total 2 4 4 2 11 2" xfId="12491"/>
    <cellStyle name="Total 2 4 4 2 12" xfId="12492"/>
    <cellStyle name="Total 2 4 4 2 12 2" xfId="12493"/>
    <cellStyle name="Total 2 4 4 2 13" xfId="12494"/>
    <cellStyle name="Total 2 4 4 2 13 2" xfId="12495"/>
    <cellStyle name="Total 2 4 4 2 14" xfId="12496"/>
    <cellStyle name="Total 2 4 4 2 2" xfId="12497"/>
    <cellStyle name="Total 2 4 4 2 2 2" xfId="12498"/>
    <cellStyle name="Total 2 4 4 2 3" xfId="12499"/>
    <cellStyle name="Total 2 4 4 2 3 2" xfId="12500"/>
    <cellStyle name="Total 2 4 4 2 4" xfId="12501"/>
    <cellStyle name="Total 2 4 4 2 4 2" xfId="12502"/>
    <cellStyle name="Total 2 4 4 2 5" xfId="12503"/>
    <cellStyle name="Total 2 4 4 2 5 2" xfId="12504"/>
    <cellStyle name="Total 2 4 4 2 6" xfId="12505"/>
    <cellStyle name="Total 2 4 4 2 6 2" xfId="12506"/>
    <cellStyle name="Total 2 4 4 2 7" xfId="12507"/>
    <cellStyle name="Total 2 4 4 2 7 2" xfId="12508"/>
    <cellStyle name="Total 2 4 4 2 8" xfId="12509"/>
    <cellStyle name="Total 2 4 4 2 8 2" xfId="12510"/>
    <cellStyle name="Total 2 4 4 2 9" xfId="12511"/>
    <cellStyle name="Total 2 4 4 2 9 2" xfId="12512"/>
    <cellStyle name="Total 2 4 4 3" xfId="12513"/>
    <cellStyle name="Total 2 4 4 3 10" xfId="12514"/>
    <cellStyle name="Total 2 4 4 3 10 2" xfId="12515"/>
    <cellStyle name="Total 2 4 4 3 11" xfId="12516"/>
    <cellStyle name="Total 2 4 4 3 11 2" xfId="12517"/>
    <cellStyle name="Total 2 4 4 3 12" xfId="12518"/>
    <cellStyle name="Total 2 4 4 3 12 2" xfId="12519"/>
    <cellStyle name="Total 2 4 4 3 13" xfId="12520"/>
    <cellStyle name="Total 2 4 4 3 13 2" xfId="12521"/>
    <cellStyle name="Total 2 4 4 3 14" xfId="12522"/>
    <cellStyle name="Total 2 4 4 3 2" xfId="12523"/>
    <cellStyle name="Total 2 4 4 3 2 2" xfId="12524"/>
    <cellStyle name="Total 2 4 4 3 3" xfId="12525"/>
    <cellStyle name="Total 2 4 4 3 3 2" xfId="12526"/>
    <cellStyle name="Total 2 4 4 3 4" xfId="12527"/>
    <cellStyle name="Total 2 4 4 3 4 2" xfId="12528"/>
    <cellStyle name="Total 2 4 4 3 5" xfId="12529"/>
    <cellStyle name="Total 2 4 4 3 5 2" xfId="12530"/>
    <cellStyle name="Total 2 4 4 3 6" xfId="12531"/>
    <cellStyle name="Total 2 4 4 3 6 2" xfId="12532"/>
    <cellStyle name="Total 2 4 4 3 7" xfId="12533"/>
    <cellStyle name="Total 2 4 4 3 7 2" xfId="12534"/>
    <cellStyle name="Total 2 4 4 3 8" xfId="12535"/>
    <cellStyle name="Total 2 4 4 3 8 2" xfId="12536"/>
    <cellStyle name="Total 2 4 4 3 9" xfId="12537"/>
    <cellStyle name="Total 2 4 4 3 9 2" xfId="12538"/>
    <cellStyle name="Total 2 4 4 4" xfId="12539"/>
    <cellStyle name="Total 2 4 4 4 2" xfId="12540"/>
    <cellStyle name="Total 2 4 4 5" xfId="12541"/>
    <cellStyle name="Total 2 4 4 5 2" xfId="12542"/>
    <cellStyle name="Total 2 4 4 6" xfId="12543"/>
    <cellStyle name="Total 2 4 4 6 2" xfId="12544"/>
    <cellStyle name="Total 2 4 4 7" xfId="12545"/>
    <cellStyle name="Total 2 4 4 7 2" xfId="12546"/>
    <cellStyle name="Total 2 4 4 8" xfId="12547"/>
    <cellStyle name="Total 2 4 4 8 2" xfId="12548"/>
    <cellStyle name="Total 2 4 4 9" xfId="12549"/>
    <cellStyle name="Total 2 4 4 9 2" xfId="12550"/>
    <cellStyle name="Total 2 4 5" xfId="644"/>
    <cellStyle name="Total 2 4 5 10" xfId="12551"/>
    <cellStyle name="Total 2 4 5 10 2" xfId="12552"/>
    <cellStyle name="Total 2 4 5 11" xfId="12553"/>
    <cellStyle name="Total 2 4 5 11 2" xfId="12554"/>
    <cellStyle name="Total 2 4 5 12" xfId="12555"/>
    <cellStyle name="Total 2 4 5 12 2" xfId="12556"/>
    <cellStyle name="Total 2 4 5 13" xfId="12557"/>
    <cellStyle name="Total 2 4 5 13 2" xfId="12558"/>
    <cellStyle name="Total 2 4 5 14" xfId="12559"/>
    <cellStyle name="Total 2 4 5 14 2" xfId="12560"/>
    <cellStyle name="Total 2 4 5 15" xfId="12561"/>
    <cellStyle name="Total 2 4 5 15 2" xfId="12562"/>
    <cellStyle name="Total 2 4 5 16" xfId="12563"/>
    <cellStyle name="Total 2 4 5 2" xfId="12564"/>
    <cellStyle name="Total 2 4 5 2 10" xfId="12565"/>
    <cellStyle name="Total 2 4 5 2 10 2" xfId="12566"/>
    <cellStyle name="Total 2 4 5 2 11" xfId="12567"/>
    <cellStyle name="Total 2 4 5 2 11 2" xfId="12568"/>
    <cellStyle name="Total 2 4 5 2 12" xfId="12569"/>
    <cellStyle name="Total 2 4 5 2 12 2" xfId="12570"/>
    <cellStyle name="Total 2 4 5 2 13" xfId="12571"/>
    <cellStyle name="Total 2 4 5 2 13 2" xfId="12572"/>
    <cellStyle name="Total 2 4 5 2 14" xfId="12573"/>
    <cellStyle name="Total 2 4 5 2 2" xfId="12574"/>
    <cellStyle name="Total 2 4 5 2 2 2" xfId="12575"/>
    <cellStyle name="Total 2 4 5 2 3" xfId="12576"/>
    <cellStyle name="Total 2 4 5 2 3 2" xfId="12577"/>
    <cellStyle name="Total 2 4 5 2 4" xfId="12578"/>
    <cellStyle name="Total 2 4 5 2 4 2" xfId="12579"/>
    <cellStyle name="Total 2 4 5 2 5" xfId="12580"/>
    <cellStyle name="Total 2 4 5 2 5 2" xfId="12581"/>
    <cellStyle name="Total 2 4 5 2 6" xfId="12582"/>
    <cellStyle name="Total 2 4 5 2 6 2" xfId="12583"/>
    <cellStyle name="Total 2 4 5 2 7" xfId="12584"/>
    <cellStyle name="Total 2 4 5 2 7 2" xfId="12585"/>
    <cellStyle name="Total 2 4 5 2 8" xfId="12586"/>
    <cellStyle name="Total 2 4 5 2 8 2" xfId="12587"/>
    <cellStyle name="Total 2 4 5 2 9" xfId="12588"/>
    <cellStyle name="Total 2 4 5 2 9 2" xfId="12589"/>
    <cellStyle name="Total 2 4 5 3" xfId="12590"/>
    <cellStyle name="Total 2 4 5 3 10" xfId="12591"/>
    <cellStyle name="Total 2 4 5 3 10 2" xfId="12592"/>
    <cellStyle name="Total 2 4 5 3 11" xfId="12593"/>
    <cellStyle name="Total 2 4 5 3 11 2" xfId="12594"/>
    <cellStyle name="Total 2 4 5 3 12" xfId="12595"/>
    <cellStyle name="Total 2 4 5 3 12 2" xfId="12596"/>
    <cellStyle name="Total 2 4 5 3 13" xfId="12597"/>
    <cellStyle name="Total 2 4 5 3 13 2" xfId="12598"/>
    <cellStyle name="Total 2 4 5 3 14" xfId="12599"/>
    <cellStyle name="Total 2 4 5 3 2" xfId="12600"/>
    <cellStyle name="Total 2 4 5 3 2 2" xfId="12601"/>
    <cellStyle name="Total 2 4 5 3 3" xfId="12602"/>
    <cellStyle name="Total 2 4 5 3 3 2" xfId="12603"/>
    <cellStyle name="Total 2 4 5 3 4" xfId="12604"/>
    <cellStyle name="Total 2 4 5 3 4 2" xfId="12605"/>
    <cellStyle name="Total 2 4 5 3 5" xfId="12606"/>
    <cellStyle name="Total 2 4 5 3 5 2" xfId="12607"/>
    <cellStyle name="Total 2 4 5 3 6" xfId="12608"/>
    <cellStyle name="Total 2 4 5 3 6 2" xfId="12609"/>
    <cellStyle name="Total 2 4 5 3 7" xfId="12610"/>
    <cellStyle name="Total 2 4 5 3 7 2" xfId="12611"/>
    <cellStyle name="Total 2 4 5 3 8" xfId="12612"/>
    <cellStyle name="Total 2 4 5 3 8 2" xfId="12613"/>
    <cellStyle name="Total 2 4 5 3 9" xfId="12614"/>
    <cellStyle name="Total 2 4 5 3 9 2" xfId="12615"/>
    <cellStyle name="Total 2 4 5 4" xfId="12616"/>
    <cellStyle name="Total 2 4 5 4 2" xfId="12617"/>
    <cellStyle name="Total 2 4 5 5" xfId="12618"/>
    <cellStyle name="Total 2 4 5 5 2" xfId="12619"/>
    <cellStyle name="Total 2 4 5 6" xfId="12620"/>
    <cellStyle name="Total 2 4 5 6 2" xfId="12621"/>
    <cellStyle name="Total 2 4 5 7" xfId="12622"/>
    <cellStyle name="Total 2 4 5 7 2" xfId="12623"/>
    <cellStyle name="Total 2 4 5 8" xfId="12624"/>
    <cellStyle name="Total 2 4 5 8 2" xfId="12625"/>
    <cellStyle name="Total 2 4 5 9" xfId="12626"/>
    <cellStyle name="Total 2 4 5 9 2" xfId="12627"/>
    <cellStyle name="Total 2 4 6" xfId="12628"/>
    <cellStyle name="Total 2 4 6 10" xfId="12629"/>
    <cellStyle name="Total 2 4 6 10 2" xfId="12630"/>
    <cellStyle name="Total 2 4 6 11" xfId="12631"/>
    <cellStyle name="Total 2 4 6 11 2" xfId="12632"/>
    <cellStyle name="Total 2 4 6 12" xfId="12633"/>
    <cellStyle name="Total 2 4 6 12 2" xfId="12634"/>
    <cellStyle name="Total 2 4 6 13" xfId="12635"/>
    <cellStyle name="Total 2 4 6 13 2" xfId="12636"/>
    <cellStyle name="Total 2 4 6 14" xfId="12637"/>
    <cellStyle name="Total 2 4 6 2" xfId="12638"/>
    <cellStyle name="Total 2 4 6 2 2" xfId="12639"/>
    <cellStyle name="Total 2 4 6 3" xfId="12640"/>
    <cellStyle name="Total 2 4 6 3 2" xfId="12641"/>
    <cellStyle name="Total 2 4 6 4" xfId="12642"/>
    <cellStyle name="Total 2 4 6 4 2" xfId="12643"/>
    <cellStyle name="Total 2 4 6 5" xfId="12644"/>
    <cellStyle name="Total 2 4 6 5 2" xfId="12645"/>
    <cellStyle name="Total 2 4 6 6" xfId="12646"/>
    <cellStyle name="Total 2 4 6 6 2" xfId="12647"/>
    <cellStyle name="Total 2 4 6 7" xfId="12648"/>
    <cellStyle name="Total 2 4 6 7 2" xfId="12649"/>
    <cellStyle name="Total 2 4 6 8" xfId="12650"/>
    <cellStyle name="Total 2 4 6 8 2" xfId="12651"/>
    <cellStyle name="Total 2 4 6 9" xfId="12652"/>
    <cellStyle name="Total 2 4 6 9 2" xfId="12653"/>
    <cellStyle name="Total 2 4 7" xfId="12654"/>
    <cellStyle name="Total 2 4 7 10" xfId="12655"/>
    <cellStyle name="Total 2 4 7 10 2" xfId="12656"/>
    <cellStyle name="Total 2 4 7 11" xfId="12657"/>
    <cellStyle name="Total 2 4 7 11 2" xfId="12658"/>
    <cellStyle name="Total 2 4 7 12" xfId="12659"/>
    <cellStyle name="Total 2 4 7 12 2" xfId="12660"/>
    <cellStyle name="Total 2 4 7 13" xfId="12661"/>
    <cellStyle name="Total 2 4 7 13 2" xfId="12662"/>
    <cellStyle name="Total 2 4 7 14" xfId="12663"/>
    <cellStyle name="Total 2 4 7 2" xfId="12664"/>
    <cellStyle name="Total 2 4 7 2 2" xfId="12665"/>
    <cellStyle name="Total 2 4 7 3" xfId="12666"/>
    <cellStyle name="Total 2 4 7 3 2" xfId="12667"/>
    <cellStyle name="Total 2 4 7 4" xfId="12668"/>
    <cellStyle name="Total 2 4 7 4 2" xfId="12669"/>
    <cellStyle name="Total 2 4 7 5" xfId="12670"/>
    <cellStyle name="Total 2 4 7 5 2" xfId="12671"/>
    <cellStyle name="Total 2 4 7 6" xfId="12672"/>
    <cellStyle name="Total 2 4 7 6 2" xfId="12673"/>
    <cellStyle name="Total 2 4 7 7" xfId="12674"/>
    <cellStyle name="Total 2 4 7 7 2" xfId="12675"/>
    <cellStyle name="Total 2 4 7 8" xfId="12676"/>
    <cellStyle name="Total 2 4 7 8 2" xfId="12677"/>
    <cellStyle name="Total 2 4 7 9" xfId="12678"/>
    <cellStyle name="Total 2 4 7 9 2" xfId="12679"/>
    <cellStyle name="Total 2 4 8" xfId="12680"/>
    <cellStyle name="Total 2 4 8 2" xfId="12681"/>
    <cellStyle name="Total 2 4 9" xfId="12682"/>
    <cellStyle name="Total 2 4 9 2" xfId="12683"/>
    <cellStyle name="Total 2 5" xfId="645"/>
    <cellStyle name="Total 2 5 10" xfId="12684"/>
    <cellStyle name="Total 2 5 10 2" xfId="12685"/>
    <cellStyle name="Total 2 5 11" xfId="12686"/>
    <cellStyle name="Total 2 5 11 2" xfId="12687"/>
    <cellStyle name="Total 2 5 12" xfId="12688"/>
    <cellStyle name="Total 2 5 12 2" xfId="12689"/>
    <cellStyle name="Total 2 5 13" xfId="12690"/>
    <cellStyle name="Total 2 5 13 2" xfId="12691"/>
    <cellStyle name="Total 2 5 14" xfId="12692"/>
    <cellStyle name="Total 2 5 14 2" xfId="12693"/>
    <cellStyle name="Total 2 5 15" xfId="12694"/>
    <cellStyle name="Total 2 5 15 2" xfId="12695"/>
    <cellStyle name="Total 2 5 16" xfId="12696"/>
    <cellStyle name="Total 2 5 16 2" xfId="12697"/>
    <cellStyle name="Total 2 5 17" xfId="12698"/>
    <cellStyle name="Total 2 5 17 2" xfId="12699"/>
    <cellStyle name="Total 2 5 18" xfId="12700"/>
    <cellStyle name="Total 2 5 18 2" xfId="12701"/>
    <cellStyle name="Total 2 5 19" xfId="12702"/>
    <cellStyle name="Total 2 5 19 2" xfId="12703"/>
    <cellStyle name="Total 2 5 2" xfId="646"/>
    <cellStyle name="Total 2 5 2 10" xfId="12704"/>
    <cellStyle name="Total 2 5 2 10 2" xfId="12705"/>
    <cellStyle name="Total 2 5 2 11" xfId="12706"/>
    <cellStyle name="Total 2 5 2 11 2" xfId="12707"/>
    <cellStyle name="Total 2 5 2 12" xfId="12708"/>
    <cellStyle name="Total 2 5 2 12 2" xfId="12709"/>
    <cellStyle name="Total 2 5 2 13" xfId="12710"/>
    <cellStyle name="Total 2 5 2 13 2" xfId="12711"/>
    <cellStyle name="Total 2 5 2 14" xfId="12712"/>
    <cellStyle name="Total 2 5 2 14 2" xfId="12713"/>
    <cellStyle name="Total 2 5 2 15" xfId="12714"/>
    <cellStyle name="Total 2 5 2 15 2" xfId="12715"/>
    <cellStyle name="Total 2 5 2 16" xfId="12716"/>
    <cellStyle name="Total 2 5 2 2" xfId="12717"/>
    <cellStyle name="Total 2 5 2 2 10" xfId="12718"/>
    <cellStyle name="Total 2 5 2 2 10 2" xfId="12719"/>
    <cellStyle name="Total 2 5 2 2 11" xfId="12720"/>
    <cellStyle name="Total 2 5 2 2 11 2" xfId="12721"/>
    <cellStyle name="Total 2 5 2 2 12" xfId="12722"/>
    <cellStyle name="Total 2 5 2 2 12 2" xfId="12723"/>
    <cellStyle name="Total 2 5 2 2 13" xfId="12724"/>
    <cellStyle name="Total 2 5 2 2 13 2" xfId="12725"/>
    <cellStyle name="Total 2 5 2 2 14" xfId="12726"/>
    <cellStyle name="Total 2 5 2 2 2" xfId="12727"/>
    <cellStyle name="Total 2 5 2 2 2 2" xfId="12728"/>
    <cellStyle name="Total 2 5 2 2 3" xfId="12729"/>
    <cellStyle name="Total 2 5 2 2 3 2" xfId="12730"/>
    <cellStyle name="Total 2 5 2 2 4" xfId="12731"/>
    <cellStyle name="Total 2 5 2 2 4 2" xfId="12732"/>
    <cellStyle name="Total 2 5 2 2 5" xfId="12733"/>
    <cellStyle name="Total 2 5 2 2 5 2" xfId="12734"/>
    <cellStyle name="Total 2 5 2 2 6" xfId="12735"/>
    <cellStyle name="Total 2 5 2 2 6 2" xfId="12736"/>
    <cellStyle name="Total 2 5 2 2 7" xfId="12737"/>
    <cellStyle name="Total 2 5 2 2 7 2" xfId="12738"/>
    <cellStyle name="Total 2 5 2 2 8" xfId="12739"/>
    <cellStyle name="Total 2 5 2 2 8 2" xfId="12740"/>
    <cellStyle name="Total 2 5 2 2 9" xfId="12741"/>
    <cellStyle name="Total 2 5 2 2 9 2" xfId="12742"/>
    <cellStyle name="Total 2 5 2 3" xfId="12743"/>
    <cellStyle name="Total 2 5 2 3 10" xfId="12744"/>
    <cellStyle name="Total 2 5 2 3 10 2" xfId="12745"/>
    <cellStyle name="Total 2 5 2 3 11" xfId="12746"/>
    <cellStyle name="Total 2 5 2 3 11 2" xfId="12747"/>
    <cellStyle name="Total 2 5 2 3 12" xfId="12748"/>
    <cellStyle name="Total 2 5 2 3 12 2" xfId="12749"/>
    <cellStyle name="Total 2 5 2 3 13" xfId="12750"/>
    <cellStyle name="Total 2 5 2 3 13 2" xfId="12751"/>
    <cellStyle name="Total 2 5 2 3 14" xfId="12752"/>
    <cellStyle name="Total 2 5 2 3 2" xfId="12753"/>
    <cellStyle name="Total 2 5 2 3 2 2" xfId="12754"/>
    <cellStyle name="Total 2 5 2 3 3" xfId="12755"/>
    <cellStyle name="Total 2 5 2 3 3 2" xfId="12756"/>
    <cellStyle name="Total 2 5 2 3 4" xfId="12757"/>
    <cellStyle name="Total 2 5 2 3 4 2" xfId="12758"/>
    <cellStyle name="Total 2 5 2 3 5" xfId="12759"/>
    <cellStyle name="Total 2 5 2 3 5 2" xfId="12760"/>
    <cellStyle name="Total 2 5 2 3 6" xfId="12761"/>
    <cellStyle name="Total 2 5 2 3 6 2" xfId="12762"/>
    <cellStyle name="Total 2 5 2 3 7" xfId="12763"/>
    <cellStyle name="Total 2 5 2 3 7 2" xfId="12764"/>
    <cellStyle name="Total 2 5 2 3 8" xfId="12765"/>
    <cellStyle name="Total 2 5 2 3 8 2" xfId="12766"/>
    <cellStyle name="Total 2 5 2 3 9" xfId="12767"/>
    <cellStyle name="Total 2 5 2 3 9 2" xfId="12768"/>
    <cellStyle name="Total 2 5 2 4" xfId="12769"/>
    <cellStyle name="Total 2 5 2 4 2" xfId="12770"/>
    <cellStyle name="Total 2 5 2 5" xfId="12771"/>
    <cellStyle name="Total 2 5 2 5 2" xfId="12772"/>
    <cellStyle name="Total 2 5 2 6" xfId="12773"/>
    <cellStyle name="Total 2 5 2 6 2" xfId="12774"/>
    <cellStyle name="Total 2 5 2 7" xfId="12775"/>
    <cellStyle name="Total 2 5 2 7 2" xfId="12776"/>
    <cellStyle name="Total 2 5 2 8" xfId="12777"/>
    <cellStyle name="Total 2 5 2 8 2" xfId="12778"/>
    <cellStyle name="Total 2 5 2 9" xfId="12779"/>
    <cellStyle name="Total 2 5 2 9 2" xfId="12780"/>
    <cellStyle name="Total 2 5 20" xfId="12781"/>
    <cellStyle name="Total 2 5 3" xfId="647"/>
    <cellStyle name="Total 2 5 3 10" xfId="12782"/>
    <cellStyle name="Total 2 5 3 10 2" xfId="12783"/>
    <cellStyle name="Total 2 5 3 11" xfId="12784"/>
    <cellStyle name="Total 2 5 3 11 2" xfId="12785"/>
    <cellStyle name="Total 2 5 3 12" xfId="12786"/>
    <cellStyle name="Total 2 5 3 12 2" xfId="12787"/>
    <cellStyle name="Total 2 5 3 13" xfId="12788"/>
    <cellStyle name="Total 2 5 3 13 2" xfId="12789"/>
    <cellStyle name="Total 2 5 3 14" xfId="12790"/>
    <cellStyle name="Total 2 5 3 14 2" xfId="12791"/>
    <cellStyle name="Total 2 5 3 15" xfId="12792"/>
    <cellStyle name="Total 2 5 3 15 2" xfId="12793"/>
    <cellStyle name="Total 2 5 3 16" xfId="12794"/>
    <cellStyle name="Total 2 5 3 2" xfId="12795"/>
    <cellStyle name="Total 2 5 3 2 10" xfId="12796"/>
    <cellStyle name="Total 2 5 3 2 10 2" xfId="12797"/>
    <cellStyle name="Total 2 5 3 2 11" xfId="12798"/>
    <cellStyle name="Total 2 5 3 2 11 2" xfId="12799"/>
    <cellStyle name="Total 2 5 3 2 12" xfId="12800"/>
    <cellStyle name="Total 2 5 3 2 12 2" xfId="12801"/>
    <cellStyle name="Total 2 5 3 2 13" xfId="12802"/>
    <cellStyle name="Total 2 5 3 2 13 2" xfId="12803"/>
    <cellStyle name="Total 2 5 3 2 14" xfId="12804"/>
    <cellStyle name="Total 2 5 3 2 2" xfId="12805"/>
    <cellStyle name="Total 2 5 3 2 2 2" xfId="12806"/>
    <cellStyle name="Total 2 5 3 2 3" xfId="12807"/>
    <cellStyle name="Total 2 5 3 2 3 2" xfId="12808"/>
    <cellStyle name="Total 2 5 3 2 4" xfId="12809"/>
    <cellStyle name="Total 2 5 3 2 4 2" xfId="12810"/>
    <cellStyle name="Total 2 5 3 2 5" xfId="12811"/>
    <cellStyle name="Total 2 5 3 2 5 2" xfId="12812"/>
    <cellStyle name="Total 2 5 3 2 6" xfId="12813"/>
    <cellStyle name="Total 2 5 3 2 6 2" xfId="12814"/>
    <cellStyle name="Total 2 5 3 2 7" xfId="12815"/>
    <cellStyle name="Total 2 5 3 2 7 2" xfId="12816"/>
    <cellStyle name="Total 2 5 3 2 8" xfId="12817"/>
    <cellStyle name="Total 2 5 3 2 8 2" xfId="12818"/>
    <cellStyle name="Total 2 5 3 2 9" xfId="12819"/>
    <cellStyle name="Total 2 5 3 2 9 2" xfId="12820"/>
    <cellStyle name="Total 2 5 3 3" xfId="12821"/>
    <cellStyle name="Total 2 5 3 3 10" xfId="12822"/>
    <cellStyle name="Total 2 5 3 3 10 2" xfId="12823"/>
    <cellStyle name="Total 2 5 3 3 11" xfId="12824"/>
    <cellStyle name="Total 2 5 3 3 11 2" xfId="12825"/>
    <cellStyle name="Total 2 5 3 3 12" xfId="12826"/>
    <cellStyle name="Total 2 5 3 3 12 2" xfId="12827"/>
    <cellStyle name="Total 2 5 3 3 13" xfId="12828"/>
    <cellStyle name="Total 2 5 3 3 13 2" xfId="12829"/>
    <cellStyle name="Total 2 5 3 3 14" xfId="12830"/>
    <cellStyle name="Total 2 5 3 3 2" xfId="12831"/>
    <cellStyle name="Total 2 5 3 3 2 2" xfId="12832"/>
    <cellStyle name="Total 2 5 3 3 3" xfId="12833"/>
    <cellStyle name="Total 2 5 3 3 3 2" xfId="12834"/>
    <cellStyle name="Total 2 5 3 3 4" xfId="12835"/>
    <cellStyle name="Total 2 5 3 3 4 2" xfId="12836"/>
    <cellStyle name="Total 2 5 3 3 5" xfId="12837"/>
    <cellStyle name="Total 2 5 3 3 5 2" xfId="12838"/>
    <cellStyle name="Total 2 5 3 3 6" xfId="12839"/>
    <cellStyle name="Total 2 5 3 3 6 2" xfId="12840"/>
    <cellStyle name="Total 2 5 3 3 7" xfId="12841"/>
    <cellStyle name="Total 2 5 3 3 7 2" xfId="12842"/>
    <cellStyle name="Total 2 5 3 3 8" xfId="12843"/>
    <cellStyle name="Total 2 5 3 3 8 2" xfId="12844"/>
    <cellStyle name="Total 2 5 3 3 9" xfId="12845"/>
    <cellStyle name="Total 2 5 3 3 9 2" xfId="12846"/>
    <cellStyle name="Total 2 5 3 4" xfId="12847"/>
    <cellStyle name="Total 2 5 3 4 2" xfId="12848"/>
    <cellStyle name="Total 2 5 3 5" xfId="12849"/>
    <cellStyle name="Total 2 5 3 5 2" xfId="12850"/>
    <cellStyle name="Total 2 5 3 6" xfId="12851"/>
    <cellStyle name="Total 2 5 3 6 2" xfId="12852"/>
    <cellStyle name="Total 2 5 3 7" xfId="12853"/>
    <cellStyle name="Total 2 5 3 7 2" xfId="12854"/>
    <cellStyle name="Total 2 5 3 8" xfId="12855"/>
    <cellStyle name="Total 2 5 3 8 2" xfId="12856"/>
    <cellStyle name="Total 2 5 3 9" xfId="12857"/>
    <cellStyle name="Total 2 5 3 9 2" xfId="12858"/>
    <cellStyle name="Total 2 5 4" xfId="648"/>
    <cellStyle name="Total 2 5 4 10" xfId="12859"/>
    <cellStyle name="Total 2 5 4 10 2" xfId="12860"/>
    <cellStyle name="Total 2 5 4 11" xfId="12861"/>
    <cellStyle name="Total 2 5 4 11 2" xfId="12862"/>
    <cellStyle name="Total 2 5 4 12" xfId="12863"/>
    <cellStyle name="Total 2 5 4 12 2" xfId="12864"/>
    <cellStyle name="Total 2 5 4 13" xfId="12865"/>
    <cellStyle name="Total 2 5 4 13 2" xfId="12866"/>
    <cellStyle name="Total 2 5 4 14" xfId="12867"/>
    <cellStyle name="Total 2 5 4 14 2" xfId="12868"/>
    <cellStyle name="Total 2 5 4 15" xfId="12869"/>
    <cellStyle name="Total 2 5 4 15 2" xfId="12870"/>
    <cellStyle name="Total 2 5 4 16" xfId="12871"/>
    <cellStyle name="Total 2 5 4 2" xfId="12872"/>
    <cellStyle name="Total 2 5 4 2 10" xfId="12873"/>
    <cellStyle name="Total 2 5 4 2 10 2" xfId="12874"/>
    <cellStyle name="Total 2 5 4 2 11" xfId="12875"/>
    <cellStyle name="Total 2 5 4 2 11 2" xfId="12876"/>
    <cellStyle name="Total 2 5 4 2 12" xfId="12877"/>
    <cellStyle name="Total 2 5 4 2 12 2" xfId="12878"/>
    <cellStyle name="Total 2 5 4 2 13" xfId="12879"/>
    <cellStyle name="Total 2 5 4 2 13 2" xfId="12880"/>
    <cellStyle name="Total 2 5 4 2 14" xfId="12881"/>
    <cellStyle name="Total 2 5 4 2 2" xfId="12882"/>
    <cellStyle name="Total 2 5 4 2 2 2" xfId="12883"/>
    <cellStyle name="Total 2 5 4 2 3" xfId="12884"/>
    <cellStyle name="Total 2 5 4 2 3 2" xfId="12885"/>
    <cellStyle name="Total 2 5 4 2 4" xfId="12886"/>
    <cellStyle name="Total 2 5 4 2 4 2" xfId="12887"/>
    <cellStyle name="Total 2 5 4 2 5" xfId="12888"/>
    <cellStyle name="Total 2 5 4 2 5 2" xfId="12889"/>
    <cellStyle name="Total 2 5 4 2 6" xfId="12890"/>
    <cellStyle name="Total 2 5 4 2 6 2" xfId="12891"/>
    <cellStyle name="Total 2 5 4 2 7" xfId="12892"/>
    <cellStyle name="Total 2 5 4 2 7 2" xfId="12893"/>
    <cellStyle name="Total 2 5 4 2 8" xfId="12894"/>
    <cellStyle name="Total 2 5 4 2 8 2" xfId="12895"/>
    <cellStyle name="Total 2 5 4 2 9" xfId="12896"/>
    <cellStyle name="Total 2 5 4 2 9 2" xfId="12897"/>
    <cellStyle name="Total 2 5 4 3" xfId="12898"/>
    <cellStyle name="Total 2 5 4 3 10" xfId="12899"/>
    <cellStyle name="Total 2 5 4 3 10 2" xfId="12900"/>
    <cellStyle name="Total 2 5 4 3 11" xfId="12901"/>
    <cellStyle name="Total 2 5 4 3 11 2" xfId="12902"/>
    <cellStyle name="Total 2 5 4 3 12" xfId="12903"/>
    <cellStyle name="Total 2 5 4 3 12 2" xfId="12904"/>
    <cellStyle name="Total 2 5 4 3 13" xfId="12905"/>
    <cellStyle name="Total 2 5 4 3 13 2" xfId="12906"/>
    <cellStyle name="Total 2 5 4 3 14" xfId="12907"/>
    <cellStyle name="Total 2 5 4 3 2" xfId="12908"/>
    <cellStyle name="Total 2 5 4 3 2 2" xfId="12909"/>
    <cellStyle name="Total 2 5 4 3 3" xfId="12910"/>
    <cellStyle name="Total 2 5 4 3 3 2" xfId="12911"/>
    <cellStyle name="Total 2 5 4 3 4" xfId="12912"/>
    <cellStyle name="Total 2 5 4 3 4 2" xfId="12913"/>
    <cellStyle name="Total 2 5 4 3 5" xfId="12914"/>
    <cellStyle name="Total 2 5 4 3 5 2" xfId="12915"/>
    <cellStyle name="Total 2 5 4 3 6" xfId="12916"/>
    <cellStyle name="Total 2 5 4 3 6 2" xfId="12917"/>
    <cellStyle name="Total 2 5 4 3 7" xfId="12918"/>
    <cellStyle name="Total 2 5 4 3 7 2" xfId="12919"/>
    <cellStyle name="Total 2 5 4 3 8" xfId="12920"/>
    <cellStyle name="Total 2 5 4 3 8 2" xfId="12921"/>
    <cellStyle name="Total 2 5 4 3 9" xfId="12922"/>
    <cellStyle name="Total 2 5 4 3 9 2" xfId="12923"/>
    <cellStyle name="Total 2 5 4 4" xfId="12924"/>
    <cellStyle name="Total 2 5 4 4 2" xfId="12925"/>
    <cellStyle name="Total 2 5 4 5" xfId="12926"/>
    <cellStyle name="Total 2 5 4 5 2" xfId="12927"/>
    <cellStyle name="Total 2 5 4 6" xfId="12928"/>
    <cellStyle name="Total 2 5 4 6 2" xfId="12929"/>
    <cellStyle name="Total 2 5 4 7" xfId="12930"/>
    <cellStyle name="Total 2 5 4 7 2" xfId="12931"/>
    <cellStyle name="Total 2 5 4 8" xfId="12932"/>
    <cellStyle name="Total 2 5 4 8 2" xfId="12933"/>
    <cellStyle name="Total 2 5 4 9" xfId="12934"/>
    <cellStyle name="Total 2 5 4 9 2" xfId="12935"/>
    <cellStyle name="Total 2 5 5" xfId="649"/>
    <cellStyle name="Total 2 5 5 10" xfId="12936"/>
    <cellStyle name="Total 2 5 5 10 2" xfId="12937"/>
    <cellStyle name="Total 2 5 5 11" xfId="12938"/>
    <cellStyle name="Total 2 5 5 11 2" xfId="12939"/>
    <cellStyle name="Total 2 5 5 12" xfId="12940"/>
    <cellStyle name="Total 2 5 5 12 2" xfId="12941"/>
    <cellStyle name="Total 2 5 5 13" xfId="12942"/>
    <cellStyle name="Total 2 5 5 13 2" xfId="12943"/>
    <cellStyle name="Total 2 5 5 14" xfId="12944"/>
    <cellStyle name="Total 2 5 5 14 2" xfId="12945"/>
    <cellStyle name="Total 2 5 5 15" xfId="12946"/>
    <cellStyle name="Total 2 5 5 15 2" xfId="12947"/>
    <cellStyle name="Total 2 5 5 16" xfId="12948"/>
    <cellStyle name="Total 2 5 5 2" xfId="12949"/>
    <cellStyle name="Total 2 5 5 2 10" xfId="12950"/>
    <cellStyle name="Total 2 5 5 2 10 2" xfId="12951"/>
    <cellStyle name="Total 2 5 5 2 11" xfId="12952"/>
    <cellStyle name="Total 2 5 5 2 11 2" xfId="12953"/>
    <cellStyle name="Total 2 5 5 2 12" xfId="12954"/>
    <cellStyle name="Total 2 5 5 2 12 2" xfId="12955"/>
    <cellStyle name="Total 2 5 5 2 13" xfId="12956"/>
    <cellStyle name="Total 2 5 5 2 13 2" xfId="12957"/>
    <cellStyle name="Total 2 5 5 2 14" xfId="12958"/>
    <cellStyle name="Total 2 5 5 2 2" xfId="12959"/>
    <cellStyle name="Total 2 5 5 2 2 2" xfId="12960"/>
    <cellStyle name="Total 2 5 5 2 3" xfId="12961"/>
    <cellStyle name="Total 2 5 5 2 3 2" xfId="12962"/>
    <cellStyle name="Total 2 5 5 2 4" xfId="12963"/>
    <cellStyle name="Total 2 5 5 2 4 2" xfId="12964"/>
    <cellStyle name="Total 2 5 5 2 5" xfId="12965"/>
    <cellStyle name="Total 2 5 5 2 5 2" xfId="12966"/>
    <cellStyle name="Total 2 5 5 2 6" xfId="12967"/>
    <cellStyle name="Total 2 5 5 2 6 2" xfId="12968"/>
    <cellStyle name="Total 2 5 5 2 7" xfId="12969"/>
    <cellStyle name="Total 2 5 5 2 7 2" xfId="12970"/>
    <cellStyle name="Total 2 5 5 2 8" xfId="12971"/>
    <cellStyle name="Total 2 5 5 2 8 2" xfId="12972"/>
    <cellStyle name="Total 2 5 5 2 9" xfId="12973"/>
    <cellStyle name="Total 2 5 5 2 9 2" xfId="12974"/>
    <cellStyle name="Total 2 5 5 3" xfId="12975"/>
    <cellStyle name="Total 2 5 5 3 10" xfId="12976"/>
    <cellStyle name="Total 2 5 5 3 10 2" xfId="12977"/>
    <cellStyle name="Total 2 5 5 3 11" xfId="12978"/>
    <cellStyle name="Total 2 5 5 3 11 2" xfId="12979"/>
    <cellStyle name="Total 2 5 5 3 12" xfId="12980"/>
    <cellStyle name="Total 2 5 5 3 12 2" xfId="12981"/>
    <cellStyle name="Total 2 5 5 3 13" xfId="12982"/>
    <cellStyle name="Total 2 5 5 3 13 2" xfId="12983"/>
    <cellStyle name="Total 2 5 5 3 14" xfId="12984"/>
    <cellStyle name="Total 2 5 5 3 2" xfId="12985"/>
    <cellStyle name="Total 2 5 5 3 2 2" xfId="12986"/>
    <cellStyle name="Total 2 5 5 3 3" xfId="12987"/>
    <cellStyle name="Total 2 5 5 3 3 2" xfId="12988"/>
    <cellStyle name="Total 2 5 5 3 4" xfId="12989"/>
    <cellStyle name="Total 2 5 5 3 4 2" xfId="12990"/>
    <cellStyle name="Total 2 5 5 3 5" xfId="12991"/>
    <cellStyle name="Total 2 5 5 3 5 2" xfId="12992"/>
    <cellStyle name="Total 2 5 5 3 6" xfId="12993"/>
    <cellStyle name="Total 2 5 5 3 6 2" xfId="12994"/>
    <cellStyle name="Total 2 5 5 3 7" xfId="12995"/>
    <cellStyle name="Total 2 5 5 3 7 2" xfId="12996"/>
    <cellStyle name="Total 2 5 5 3 8" xfId="12997"/>
    <cellStyle name="Total 2 5 5 3 8 2" xfId="12998"/>
    <cellStyle name="Total 2 5 5 3 9" xfId="12999"/>
    <cellStyle name="Total 2 5 5 3 9 2" xfId="13000"/>
    <cellStyle name="Total 2 5 5 4" xfId="13001"/>
    <cellStyle name="Total 2 5 5 4 2" xfId="13002"/>
    <cellStyle name="Total 2 5 5 5" xfId="13003"/>
    <cellStyle name="Total 2 5 5 5 2" xfId="13004"/>
    <cellStyle name="Total 2 5 5 6" xfId="13005"/>
    <cellStyle name="Total 2 5 5 6 2" xfId="13006"/>
    <cellStyle name="Total 2 5 5 7" xfId="13007"/>
    <cellStyle name="Total 2 5 5 7 2" xfId="13008"/>
    <cellStyle name="Total 2 5 5 8" xfId="13009"/>
    <cellStyle name="Total 2 5 5 8 2" xfId="13010"/>
    <cellStyle name="Total 2 5 5 9" xfId="13011"/>
    <cellStyle name="Total 2 5 5 9 2" xfId="13012"/>
    <cellStyle name="Total 2 5 6" xfId="13013"/>
    <cellStyle name="Total 2 5 6 10" xfId="13014"/>
    <cellStyle name="Total 2 5 6 10 2" xfId="13015"/>
    <cellStyle name="Total 2 5 6 11" xfId="13016"/>
    <cellStyle name="Total 2 5 6 11 2" xfId="13017"/>
    <cellStyle name="Total 2 5 6 12" xfId="13018"/>
    <cellStyle name="Total 2 5 6 12 2" xfId="13019"/>
    <cellStyle name="Total 2 5 6 13" xfId="13020"/>
    <cellStyle name="Total 2 5 6 13 2" xfId="13021"/>
    <cellStyle name="Total 2 5 6 14" xfId="13022"/>
    <cellStyle name="Total 2 5 6 2" xfId="13023"/>
    <cellStyle name="Total 2 5 6 2 2" xfId="13024"/>
    <cellStyle name="Total 2 5 6 3" xfId="13025"/>
    <cellStyle name="Total 2 5 6 3 2" xfId="13026"/>
    <cellStyle name="Total 2 5 6 4" xfId="13027"/>
    <cellStyle name="Total 2 5 6 4 2" xfId="13028"/>
    <cellStyle name="Total 2 5 6 5" xfId="13029"/>
    <cellStyle name="Total 2 5 6 5 2" xfId="13030"/>
    <cellStyle name="Total 2 5 6 6" xfId="13031"/>
    <cellStyle name="Total 2 5 6 6 2" xfId="13032"/>
    <cellStyle name="Total 2 5 6 7" xfId="13033"/>
    <cellStyle name="Total 2 5 6 7 2" xfId="13034"/>
    <cellStyle name="Total 2 5 6 8" xfId="13035"/>
    <cellStyle name="Total 2 5 6 8 2" xfId="13036"/>
    <cellStyle name="Total 2 5 6 9" xfId="13037"/>
    <cellStyle name="Total 2 5 6 9 2" xfId="13038"/>
    <cellStyle name="Total 2 5 7" xfId="13039"/>
    <cellStyle name="Total 2 5 7 10" xfId="13040"/>
    <cellStyle name="Total 2 5 7 10 2" xfId="13041"/>
    <cellStyle name="Total 2 5 7 11" xfId="13042"/>
    <cellStyle name="Total 2 5 7 11 2" xfId="13043"/>
    <cellStyle name="Total 2 5 7 12" xfId="13044"/>
    <cellStyle name="Total 2 5 7 12 2" xfId="13045"/>
    <cellStyle name="Total 2 5 7 13" xfId="13046"/>
    <cellStyle name="Total 2 5 7 13 2" xfId="13047"/>
    <cellStyle name="Total 2 5 7 14" xfId="13048"/>
    <cellStyle name="Total 2 5 7 2" xfId="13049"/>
    <cellStyle name="Total 2 5 7 2 2" xfId="13050"/>
    <cellStyle name="Total 2 5 7 3" xfId="13051"/>
    <cellStyle name="Total 2 5 7 3 2" xfId="13052"/>
    <cellStyle name="Total 2 5 7 4" xfId="13053"/>
    <cellStyle name="Total 2 5 7 4 2" xfId="13054"/>
    <cellStyle name="Total 2 5 7 5" xfId="13055"/>
    <cellStyle name="Total 2 5 7 5 2" xfId="13056"/>
    <cellStyle name="Total 2 5 7 6" xfId="13057"/>
    <cellStyle name="Total 2 5 7 6 2" xfId="13058"/>
    <cellStyle name="Total 2 5 7 7" xfId="13059"/>
    <cellStyle name="Total 2 5 7 7 2" xfId="13060"/>
    <cellStyle name="Total 2 5 7 8" xfId="13061"/>
    <cellStyle name="Total 2 5 7 8 2" xfId="13062"/>
    <cellStyle name="Total 2 5 7 9" xfId="13063"/>
    <cellStyle name="Total 2 5 7 9 2" xfId="13064"/>
    <cellStyle name="Total 2 5 8" xfId="13065"/>
    <cellStyle name="Total 2 5 8 2" xfId="13066"/>
    <cellStyle name="Total 2 5 9" xfId="13067"/>
    <cellStyle name="Total 2 5 9 2" xfId="13068"/>
    <cellStyle name="Total 2 6" xfId="650"/>
    <cellStyle name="Total 2 6 10" xfId="13069"/>
    <cellStyle name="Total 2 6 10 2" xfId="13070"/>
    <cellStyle name="Total 2 6 11" xfId="13071"/>
    <cellStyle name="Total 2 6 11 2" xfId="13072"/>
    <cellStyle name="Total 2 6 12" xfId="13073"/>
    <cellStyle name="Total 2 6 12 2" xfId="13074"/>
    <cellStyle name="Total 2 6 13" xfId="13075"/>
    <cellStyle name="Total 2 6 13 2" xfId="13076"/>
    <cellStyle name="Total 2 6 14" xfId="13077"/>
    <cellStyle name="Total 2 6 14 2" xfId="13078"/>
    <cellStyle name="Total 2 6 15" xfId="13079"/>
    <cellStyle name="Total 2 6 15 2" xfId="13080"/>
    <cellStyle name="Total 2 6 16" xfId="13081"/>
    <cellStyle name="Total 2 6 16 2" xfId="13082"/>
    <cellStyle name="Total 2 6 17" xfId="13083"/>
    <cellStyle name="Total 2 6 17 2" xfId="13084"/>
    <cellStyle name="Total 2 6 18" xfId="13085"/>
    <cellStyle name="Total 2 6 18 2" xfId="13086"/>
    <cellStyle name="Total 2 6 19" xfId="13087"/>
    <cellStyle name="Total 2 6 19 2" xfId="13088"/>
    <cellStyle name="Total 2 6 2" xfId="651"/>
    <cellStyle name="Total 2 6 2 10" xfId="13089"/>
    <cellStyle name="Total 2 6 2 10 2" xfId="13090"/>
    <cellStyle name="Total 2 6 2 11" xfId="13091"/>
    <cellStyle name="Total 2 6 2 11 2" xfId="13092"/>
    <cellStyle name="Total 2 6 2 12" xfId="13093"/>
    <cellStyle name="Total 2 6 2 12 2" xfId="13094"/>
    <cellStyle name="Total 2 6 2 13" xfId="13095"/>
    <cellStyle name="Total 2 6 2 13 2" xfId="13096"/>
    <cellStyle name="Total 2 6 2 14" xfId="13097"/>
    <cellStyle name="Total 2 6 2 14 2" xfId="13098"/>
    <cellStyle name="Total 2 6 2 15" xfId="13099"/>
    <cellStyle name="Total 2 6 2 15 2" xfId="13100"/>
    <cellStyle name="Total 2 6 2 16" xfId="13101"/>
    <cellStyle name="Total 2 6 2 2" xfId="13102"/>
    <cellStyle name="Total 2 6 2 2 10" xfId="13103"/>
    <cellStyle name="Total 2 6 2 2 10 2" xfId="13104"/>
    <cellStyle name="Total 2 6 2 2 11" xfId="13105"/>
    <cellStyle name="Total 2 6 2 2 11 2" xfId="13106"/>
    <cellStyle name="Total 2 6 2 2 12" xfId="13107"/>
    <cellStyle name="Total 2 6 2 2 12 2" xfId="13108"/>
    <cellStyle name="Total 2 6 2 2 13" xfId="13109"/>
    <cellStyle name="Total 2 6 2 2 13 2" xfId="13110"/>
    <cellStyle name="Total 2 6 2 2 14" xfId="13111"/>
    <cellStyle name="Total 2 6 2 2 2" xfId="13112"/>
    <cellStyle name="Total 2 6 2 2 2 2" xfId="13113"/>
    <cellStyle name="Total 2 6 2 2 3" xfId="13114"/>
    <cellStyle name="Total 2 6 2 2 3 2" xfId="13115"/>
    <cellStyle name="Total 2 6 2 2 4" xfId="13116"/>
    <cellStyle name="Total 2 6 2 2 4 2" xfId="13117"/>
    <cellStyle name="Total 2 6 2 2 5" xfId="13118"/>
    <cellStyle name="Total 2 6 2 2 5 2" xfId="13119"/>
    <cellStyle name="Total 2 6 2 2 6" xfId="13120"/>
    <cellStyle name="Total 2 6 2 2 6 2" xfId="13121"/>
    <cellStyle name="Total 2 6 2 2 7" xfId="13122"/>
    <cellStyle name="Total 2 6 2 2 7 2" xfId="13123"/>
    <cellStyle name="Total 2 6 2 2 8" xfId="13124"/>
    <cellStyle name="Total 2 6 2 2 8 2" xfId="13125"/>
    <cellStyle name="Total 2 6 2 2 9" xfId="13126"/>
    <cellStyle name="Total 2 6 2 2 9 2" xfId="13127"/>
    <cellStyle name="Total 2 6 2 3" xfId="13128"/>
    <cellStyle name="Total 2 6 2 3 10" xfId="13129"/>
    <cellStyle name="Total 2 6 2 3 10 2" xfId="13130"/>
    <cellStyle name="Total 2 6 2 3 11" xfId="13131"/>
    <cellStyle name="Total 2 6 2 3 11 2" xfId="13132"/>
    <cellStyle name="Total 2 6 2 3 12" xfId="13133"/>
    <cellStyle name="Total 2 6 2 3 12 2" xfId="13134"/>
    <cellStyle name="Total 2 6 2 3 13" xfId="13135"/>
    <cellStyle name="Total 2 6 2 3 13 2" xfId="13136"/>
    <cellStyle name="Total 2 6 2 3 14" xfId="13137"/>
    <cellStyle name="Total 2 6 2 3 2" xfId="13138"/>
    <cellStyle name="Total 2 6 2 3 2 2" xfId="13139"/>
    <cellStyle name="Total 2 6 2 3 3" xfId="13140"/>
    <cellStyle name="Total 2 6 2 3 3 2" xfId="13141"/>
    <cellStyle name="Total 2 6 2 3 4" xfId="13142"/>
    <cellStyle name="Total 2 6 2 3 4 2" xfId="13143"/>
    <cellStyle name="Total 2 6 2 3 5" xfId="13144"/>
    <cellStyle name="Total 2 6 2 3 5 2" xfId="13145"/>
    <cellStyle name="Total 2 6 2 3 6" xfId="13146"/>
    <cellStyle name="Total 2 6 2 3 6 2" xfId="13147"/>
    <cellStyle name="Total 2 6 2 3 7" xfId="13148"/>
    <cellStyle name="Total 2 6 2 3 7 2" xfId="13149"/>
    <cellStyle name="Total 2 6 2 3 8" xfId="13150"/>
    <cellStyle name="Total 2 6 2 3 8 2" xfId="13151"/>
    <cellStyle name="Total 2 6 2 3 9" xfId="13152"/>
    <cellStyle name="Total 2 6 2 3 9 2" xfId="13153"/>
    <cellStyle name="Total 2 6 2 4" xfId="13154"/>
    <cellStyle name="Total 2 6 2 4 2" xfId="13155"/>
    <cellStyle name="Total 2 6 2 5" xfId="13156"/>
    <cellStyle name="Total 2 6 2 5 2" xfId="13157"/>
    <cellStyle name="Total 2 6 2 6" xfId="13158"/>
    <cellStyle name="Total 2 6 2 6 2" xfId="13159"/>
    <cellStyle name="Total 2 6 2 7" xfId="13160"/>
    <cellStyle name="Total 2 6 2 7 2" xfId="13161"/>
    <cellStyle name="Total 2 6 2 8" xfId="13162"/>
    <cellStyle name="Total 2 6 2 8 2" xfId="13163"/>
    <cellStyle name="Total 2 6 2 9" xfId="13164"/>
    <cellStyle name="Total 2 6 2 9 2" xfId="13165"/>
    <cellStyle name="Total 2 6 20" xfId="13166"/>
    <cellStyle name="Total 2 6 3" xfId="652"/>
    <cellStyle name="Total 2 6 3 10" xfId="13167"/>
    <cellStyle name="Total 2 6 3 10 2" xfId="13168"/>
    <cellStyle name="Total 2 6 3 11" xfId="13169"/>
    <cellStyle name="Total 2 6 3 11 2" xfId="13170"/>
    <cellStyle name="Total 2 6 3 12" xfId="13171"/>
    <cellStyle name="Total 2 6 3 12 2" xfId="13172"/>
    <cellStyle name="Total 2 6 3 13" xfId="13173"/>
    <cellStyle name="Total 2 6 3 13 2" xfId="13174"/>
    <cellStyle name="Total 2 6 3 14" xfId="13175"/>
    <cellStyle name="Total 2 6 3 14 2" xfId="13176"/>
    <cellStyle name="Total 2 6 3 15" xfId="13177"/>
    <cellStyle name="Total 2 6 3 15 2" xfId="13178"/>
    <cellStyle name="Total 2 6 3 16" xfId="13179"/>
    <cellStyle name="Total 2 6 3 2" xfId="13180"/>
    <cellStyle name="Total 2 6 3 2 10" xfId="13181"/>
    <cellStyle name="Total 2 6 3 2 10 2" xfId="13182"/>
    <cellStyle name="Total 2 6 3 2 11" xfId="13183"/>
    <cellStyle name="Total 2 6 3 2 11 2" xfId="13184"/>
    <cellStyle name="Total 2 6 3 2 12" xfId="13185"/>
    <cellStyle name="Total 2 6 3 2 12 2" xfId="13186"/>
    <cellStyle name="Total 2 6 3 2 13" xfId="13187"/>
    <cellStyle name="Total 2 6 3 2 13 2" xfId="13188"/>
    <cellStyle name="Total 2 6 3 2 14" xfId="13189"/>
    <cellStyle name="Total 2 6 3 2 2" xfId="13190"/>
    <cellStyle name="Total 2 6 3 2 2 2" xfId="13191"/>
    <cellStyle name="Total 2 6 3 2 3" xfId="13192"/>
    <cellStyle name="Total 2 6 3 2 3 2" xfId="13193"/>
    <cellStyle name="Total 2 6 3 2 4" xfId="13194"/>
    <cellStyle name="Total 2 6 3 2 4 2" xfId="13195"/>
    <cellStyle name="Total 2 6 3 2 5" xfId="13196"/>
    <cellStyle name="Total 2 6 3 2 5 2" xfId="13197"/>
    <cellStyle name="Total 2 6 3 2 6" xfId="13198"/>
    <cellStyle name="Total 2 6 3 2 6 2" xfId="13199"/>
    <cellStyle name="Total 2 6 3 2 7" xfId="13200"/>
    <cellStyle name="Total 2 6 3 2 7 2" xfId="13201"/>
    <cellStyle name="Total 2 6 3 2 8" xfId="13202"/>
    <cellStyle name="Total 2 6 3 2 8 2" xfId="13203"/>
    <cellStyle name="Total 2 6 3 2 9" xfId="13204"/>
    <cellStyle name="Total 2 6 3 2 9 2" xfId="13205"/>
    <cellStyle name="Total 2 6 3 3" xfId="13206"/>
    <cellStyle name="Total 2 6 3 3 10" xfId="13207"/>
    <cellStyle name="Total 2 6 3 3 10 2" xfId="13208"/>
    <cellStyle name="Total 2 6 3 3 11" xfId="13209"/>
    <cellStyle name="Total 2 6 3 3 11 2" xfId="13210"/>
    <cellStyle name="Total 2 6 3 3 12" xfId="13211"/>
    <cellStyle name="Total 2 6 3 3 12 2" xfId="13212"/>
    <cellStyle name="Total 2 6 3 3 13" xfId="13213"/>
    <cellStyle name="Total 2 6 3 3 13 2" xfId="13214"/>
    <cellStyle name="Total 2 6 3 3 14" xfId="13215"/>
    <cellStyle name="Total 2 6 3 3 2" xfId="13216"/>
    <cellStyle name="Total 2 6 3 3 2 2" xfId="13217"/>
    <cellStyle name="Total 2 6 3 3 3" xfId="13218"/>
    <cellStyle name="Total 2 6 3 3 3 2" xfId="13219"/>
    <cellStyle name="Total 2 6 3 3 4" xfId="13220"/>
    <cellStyle name="Total 2 6 3 3 4 2" xfId="13221"/>
    <cellStyle name="Total 2 6 3 3 5" xfId="13222"/>
    <cellStyle name="Total 2 6 3 3 5 2" xfId="13223"/>
    <cellStyle name="Total 2 6 3 3 6" xfId="13224"/>
    <cellStyle name="Total 2 6 3 3 6 2" xfId="13225"/>
    <cellStyle name="Total 2 6 3 3 7" xfId="13226"/>
    <cellStyle name="Total 2 6 3 3 7 2" xfId="13227"/>
    <cellStyle name="Total 2 6 3 3 8" xfId="13228"/>
    <cellStyle name="Total 2 6 3 3 8 2" xfId="13229"/>
    <cellStyle name="Total 2 6 3 3 9" xfId="13230"/>
    <cellStyle name="Total 2 6 3 3 9 2" xfId="13231"/>
    <cellStyle name="Total 2 6 3 4" xfId="13232"/>
    <cellStyle name="Total 2 6 3 4 2" xfId="13233"/>
    <cellStyle name="Total 2 6 3 5" xfId="13234"/>
    <cellStyle name="Total 2 6 3 5 2" xfId="13235"/>
    <cellStyle name="Total 2 6 3 6" xfId="13236"/>
    <cellStyle name="Total 2 6 3 6 2" xfId="13237"/>
    <cellStyle name="Total 2 6 3 7" xfId="13238"/>
    <cellStyle name="Total 2 6 3 7 2" xfId="13239"/>
    <cellStyle name="Total 2 6 3 8" xfId="13240"/>
    <cellStyle name="Total 2 6 3 8 2" xfId="13241"/>
    <cellStyle name="Total 2 6 3 9" xfId="13242"/>
    <cellStyle name="Total 2 6 3 9 2" xfId="13243"/>
    <cellStyle name="Total 2 6 4" xfId="653"/>
    <cellStyle name="Total 2 6 4 10" xfId="13244"/>
    <cellStyle name="Total 2 6 4 10 2" xfId="13245"/>
    <cellStyle name="Total 2 6 4 11" xfId="13246"/>
    <cellStyle name="Total 2 6 4 11 2" xfId="13247"/>
    <cellStyle name="Total 2 6 4 12" xfId="13248"/>
    <cellStyle name="Total 2 6 4 12 2" xfId="13249"/>
    <cellStyle name="Total 2 6 4 13" xfId="13250"/>
    <cellStyle name="Total 2 6 4 13 2" xfId="13251"/>
    <cellStyle name="Total 2 6 4 14" xfId="13252"/>
    <cellStyle name="Total 2 6 4 14 2" xfId="13253"/>
    <cellStyle name="Total 2 6 4 15" xfId="13254"/>
    <cellStyle name="Total 2 6 4 15 2" xfId="13255"/>
    <cellStyle name="Total 2 6 4 16" xfId="13256"/>
    <cellStyle name="Total 2 6 4 2" xfId="13257"/>
    <cellStyle name="Total 2 6 4 2 10" xfId="13258"/>
    <cellStyle name="Total 2 6 4 2 10 2" xfId="13259"/>
    <cellStyle name="Total 2 6 4 2 11" xfId="13260"/>
    <cellStyle name="Total 2 6 4 2 11 2" xfId="13261"/>
    <cellStyle name="Total 2 6 4 2 12" xfId="13262"/>
    <cellStyle name="Total 2 6 4 2 12 2" xfId="13263"/>
    <cellStyle name="Total 2 6 4 2 13" xfId="13264"/>
    <cellStyle name="Total 2 6 4 2 13 2" xfId="13265"/>
    <cellStyle name="Total 2 6 4 2 14" xfId="13266"/>
    <cellStyle name="Total 2 6 4 2 2" xfId="13267"/>
    <cellStyle name="Total 2 6 4 2 2 2" xfId="13268"/>
    <cellStyle name="Total 2 6 4 2 3" xfId="13269"/>
    <cellStyle name="Total 2 6 4 2 3 2" xfId="13270"/>
    <cellStyle name="Total 2 6 4 2 4" xfId="13271"/>
    <cellStyle name="Total 2 6 4 2 4 2" xfId="13272"/>
    <cellStyle name="Total 2 6 4 2 5" xfId="13273"/>
    <cellStyle name="Total 2 6 4 2 5 2" xfId="13274"/>
    <cellStyle name="Total 2 6 4 2 6" xfId="13275"/>
    <cellStyle name="Total 2 6 4 2 6 2" xfId="13276"/>
    <cellStyle name="Total 2 6 4 2 7" xfId="13277"/>
    <cellStyle name="Total 2 6 4 2 7 2" xfId="13278"/>
    <cellStyle name="Total 2 6 4 2 8" xfId="13279"/>
    <cellStyle name="Total 2 6 4 2 8 2" xfId="13280"/>
    <cellStyle name="Total 2 6 4 2 9" xfId="13281"/>
    <cellStyle name="Total 2 6 4 2 9 2" xfId="13282"/>
    <cellStyle name="Total 2 6 4 3" xfId="13283"/>
    <cellStyle name="Total 2 6 4 3 10" xfId="13284"/>
    <cellStyle name="Total 2 6 4 3 10 2" xfId="13285"/>
    <cellStyle name="Total 2 6 4 3 11" xfId="13286"/>
    <cellStyle name="Total 2 6 4 3 11 2" xfId="13287"/>
    <cellStyle name="Total 2 6 4 3 12" xfId="13288"/>
    <cellStyle name="Total 2 6 4 3 12 2" xfId="13289"/>
    <cellStyle name="Total 2 6 4 3 13" xfId="13290"/>
    <cellStyle name="Total 2 6 4 3 13 2" xfId="13291"/>
    <cellStyle name="Total 2 6 4 3 14" xfId="13292"/>
    <cellStyle name="Total 2 6 4 3 2" xfId="13293"/>
    <cellStyle name="Total 2 6 4 3 2 2" xfId="13294"/>
    <cellStyle name="Total 2 6 4 3 3" xfId="13295"/>
    <cellStyle name="Total 2 6 4 3 3 2" xfId="13296"/>
    <cellStyle name="Total 2 6 4 3 4" xfId="13297"/>
    <cellStyle name="Total 2 6 4 3 4 2" xfId="13298"/>
    <cellStyle name="Total 2 6 4 3 5" xfId="13299"/>
    <cellStyle name="Total 2 6 4 3 5 2" xfId="13300"/>
    <cellStyle name="Total 2 6 4 3 6" xfId="13301"/>
    <cellStyle name="Total 2 6 4 3 6 2" xfId="13302"/>
    <cellStyle name="Total 2 6 4 3 7" xfId="13303"/>
    <cellStyle name="Total 2 6 4 3 7 2" xfId="13304"/>
    <cellStyle name="Total 2 6 4 3 8" xfId="13305"/>
    <cellStyle name="Total 2 6 4 3 8 2" xfId="13306"/>
    <cellStyle name="Total 2 6 4 3 9" xfId="13307"/>
    <cellStyle name="Total 2 6 4 3 9 2" xfId="13308"/>
    <cellStyle name="Total 2 6 4 4" xfId="13309"/>
    <cellStyle name="Total 2 6 4 4 2" xfId="13310"/>
    <cellStyle name="Total 2 6 4 5" xfId="13311"/>
    <cellStyle name="Total 2 6 4 5 2" xfId="13312"/>
    <cellStyle name="Total 2 6 4 6" xfId="13313"/>
    <cellStyle name="Total 2 6 4 6 2" xfId="13314"/>
    <cellStyle name="Total 2 6 4 7" xfId="13315"/>
    <cellStyle name="Total 2 6 4 7 2" xfId="13316"/>
    <cellStyle name="Total 2 6 4 8" xfId="13317"/>
    <cellStyle name="Total 2 6 4 8 2" xfId="13318"/>
    <cellStyle name="Total 2 6 4 9" xfId="13319"/>
    <cellStyle name="Total 2 6 4 9 2" xfId="13320"/>
    <cellStyle name="Total 2 6 5" xfId="654"/>
    <cellStyle name="Total 2 6 5 10" xfId="13321"/>
    <cellStyle name="Total 2 6 5 10 2" xfId="13322"/>
    <cellStyle name="Total 2 6 5 11" xfId="13323"/>
    <cellStyle name="Total 2 6 5 11 2" xfId="13324"/>
    <cellStyle name="Total 2 6 5 12" xfId="13325"/>
    <cellStyle name="Total 2 6 5 12 2" xfId="13326"/>
    <cellStyle name="Total 2 6 5 13" xfId="13327"/>
    <cellStyle name="Total 2 6 5 13 2" xfId="13328"/>
    <cellStyle name="Total 2 6 5 14" xfId="13329"/>
    <cellStyle name="Total 2 6 5 14 2" xfId="13330"/>
    <cellStyle name="Total 2 6 5 15" xfId="13331"/>
    <cellStyle name="Total 2 6 5 15 2" xfId="13332"/>
    <cellStyle name="Total 2 6 5 16" xfId="13333"/>
    <cellStyle name="Total 2 6 5 2" xfId="13334"/>
    <cellStyle name="Total 2 6 5 2 10" xfId="13335"/>
    <cellStyle name="Total 2 6 5 2 10 2" xfId="13336"/>
    <cellStyle name="Total 2 6 5 2 11" xfId="13337"/>
    <cellStyle name="Total 2 6 5 2 11 2" xfId="13338"/>
    <cellStyle name="Total 2 6 5 2 12" xfId="13339"/>
    <cellStyle name="Total 2 6 5 2 12 2" xfId="13340"/>
    <cellStyle name="Total 2 6 5 2 13" xfId="13341"/>
    <cellStyle name="Total 2 6 5 2 13 2" xfId="13342"/>
    <cellStyle name="Total 2 6 5 2 14" xfId="13343"/>
    <cellStyle name="Total 2 6 5 2 2" xfId="13344"/>
    <cellStyle name="Total 2 6 5 2 2 2" xfId="13345"/>
    <cellStyle name="Total 2 6 5 2 3" xfId="13346"/>
    <cellStyle name="Total 2 6 5 2 3 2" xfId="13347"/>
    <cellStyle name="Total 2 6 5 2 4" xfId="13348"/>
    <cellStyle name="Total 2 6 5 2 4 2" xfId="13349"/>
    <cellStyle name="Total 2 6 5 2 5" xfId="13350"/>
    <cellStyle name="Total 2 6 5 2 5 2" xfId="13351"/>
    <cellStyle name="Total 2 6 5 2 6" xfId="13352"/>
    <cellStyle name="Total 2 6 5 2 6 2" xfId="13353"/>
    <cellStyle name="Total 2 6 5 2 7" xfId="13354"/>
    <cellStyle name="Total 2 6 5 2 7 2" xfId="13355"/>
    <cellStyle name="Total 2 6 5 2 8" xfId="13356"/>
    <cellStyle name="Total 2 6 5 2 8 2" xfId="13357"/>
    <cellStyle name="Total 2 6 5 2 9" xfId="13358"/>
    <cellStyle name="Total 2 6 5 2 9 2" xfId="13359"/>
    <cellStyle name="Total 2 6 5 3" xfId="13360"/>
    <cellStyle name="Total 2 6 5 3 10" xfId="13361"/>
    <cellStyle name="Total 2 6 5 3 10 2" xfId="13362"/>
    <cellStyle name="Total 2 6 5 3 11" xfId="13363"/>
    <cellStyle name="Total 2 6 5 3 11 2" xfId="13364"/>
    <cellStyle name="Total 2 6 5 3 12" xfId="13365"/>
    <cellStyle name="Total 2 6 5 3 12 2" xfId="13366"/>
    <cellStyle name="Total 2 6 5 3 13" xfId="13367"/>
    <cellStyle name="Total 2 6 5 3 13 2" xfId="13368"/>
    <cellStyle name="Total 2 6 5 3 14" xfId="13369"/>
    <cellStyle name="Total 2 6 5 3 2" xfId="13370"/>
    <cellStyle name="Total 2 6 5 3 2 2" xfId="13371"/>
    <cellStyle name="Total 2 6 5 3 3" xfId="13372"/>
    <cellStyle name="Total 2 6 5 3 3 2" xfId="13373"/>
    <cellStyle name="Total 2 6 5 3 4" xfId="13374"/>
    <cellStyle name="Total 2 6 5 3 4 2" xfId="13375"/>
    <cellStyle name="Total 2 6 5 3 5" xfId="13376"/>
    <cellStyle name="Total 2 6 5 3 5 2" xfId="13377"/>
    <cellStyle name="Total 2 6 5 3 6" xfId="13378"/>
    <cellStyle name="Total 2 6 5 3 6 2" xfId="13379"/>
    <cellStyle name="Total 2 6 5 3 7" xfId="13380"/>
    <cellStyle name="Total 2 6 5 3 7 2" xfId="13381"/>
    <cellStyle name="Total 2 6 5 3 8" xfId="13382"/>
    <cellStyle name="Total 2 6 5 3 8 2" xfId="13383"/>
    <cellStyle name="Total 2 6 5 3 9" xfId="13384"/>
    <cellStyle name="Total 2 6 5 3 9 2" xfId="13385"/>
    <cellStyle name="Total 2 6 5 4" xfId="13386"/>
    <cellStyle name="Total 2 6 5 4 2" xfId="13387"/>
    <cellStyle name="Total 2 6 5 5" xfId="13388"/>
    <cellStyle name="Total 2 6 5 5 2" xfId="13389"/>
    <cellStyle name="Total 2 6 5 6" xfId="13390"/>
    <cellStyle name="Total 2 6 5 6 2" xfId="13391"/>
    <cellStyle name="Total 2 6 5 7" xfId="13392"/>
    <cellStyle name="Total 2 6 5 7 2" xfId="13393"/>
    <cellStyle name="Total 2 6 5 8" xfId="13394"/>
    <cellStyle name="Total 2 6 5 8 2" xfId="13395"/>
    <cellStyle name="Total 2 6 5 9" xfId="13396"/>
    <cellStyle name="Total 2 6 5 9 2" xfId="13397"/>
    <cellStyle name="Total 2 6 6" xfId="13398"/>
    <cellStyle name="Total 2 6 6 10" xfId="13399"/>
    <cellStyle name="Total 2 6 6 10 2" xfId="13400"/>
    <cellStyle name="Total 2 6 6 11" xfId="13401"/>
    <cellStyle name="Total 2 6 6 11 2" xfId="13402"/>
    <cellStyle name="Total 2 6 6 12" xfId="13403"/>
    <cellStyle name="Total 2 6 6 12 2" xfId="13404"/>
    <cellStyle name="Total 2 6 6 13" xfId="13405"/>
    <cellStyle name="Total 2 6 6 13 2" xfId="13406"/>
    <cellStyle name="Total 2 6 6 14" xfId="13407"/>
    <cellStyle name="Total 2 6 6 2" xfId="13408"/>
    <cellStyle name="Total 2 6 6 2 2" xfId="13409"/>
    <cellStyle name="Total 2 6 6 3" xfId="13410"/>
    <cellStyle name="Total 2 6 6 3 2" xfId="13411"/>
    <cellStyle name="Total 2 6 6 4" xfId="13412"/>
    <cellStyle name="Total 2 6 6 4 2" xfId="13413"/>
    <cellStyle name="Total 2 6 6 5" xfId="13414"/>
    <cellStyle name="Total 2 6 6 5 2" xfId="13415"/>
    <cellStyle name="Total 2 6 6 6" xfId="13416"/>
    <cellStyle name="Total 2 6 6 6 2" xfId="13417"/>
    <cellStyle name="Total 2 6 6 7" xfId="13418"/>
    <cellStyle name="Total 2 6 6 7 2" xfId="13419"/>
    <cellStyle name="Total 2 6 6 8" xfId="13420"/>
    <cellStyle name="Total 2 6 6 8 2" xfId="13421"/>
    <cellStyle name="Total 2 6 6 9" xfId="13422"/>
    <cellStyle name="Total 2 6 6 9 2" xfId="13423"/>
    <cellStyle name="Total 2 6 7" xfId="13424"/>
    <cellStyle name="Total 2 6 7 10" xfId="13425"/>
    <cellStyle name="Total 2 6 7 10 2" xfId="13426"/>
    <cellStyle name="Total 2 6 7 11" xfId="13427"/>
    <cellStyle name="Total 2 6 7 11 2" xfId="13428"/>
    <cellStyle name="Total 2 6 7 12" xfId="13429"/>
    <cellStyle name="Total 2 6 7 12 2" xfId="13430"/>
    <cellStyle name="Total 2 6 7 13" xfId="13431"/>
    <cellStyle name="Total 2 6 7 13 2" xfId="13432"/>
    <cellStyle name="Total 2 6 7 14" xfId="13433"/>
    <cellStyle name="Total 2 6 7 2" xfId="13434"/>
    <cellStyle name="Total 2 6 7 2 2" xfId="13435"/>
    <cellStyle name="Total 2 6 7 3" xfId="13436"/>
    <cellStyle name="Total 2 6 7 3 2" xfId="13437"/>
    <cellStyle name="Total 2 6 7 4" xfId="13438"/>
    <cellStyle name="Total 2 6 7 4 2" xfId="13439"/>
    <cellStyle name="Total 2 6 7 5" xfId="13440"/>
    <cellStyle name="Total 2 6 7 5 2" xfId="13441"/>
    <cellStyle name="Total 2 6 7 6" xfId="13442"/>
    <cellStyle name="Total 2 6 7 6 2" xfId="13443"/>
    <cellStyle name="Total 2 6 7 7" xfId="13444"/>
    <cellStyle name="Total 2 6 7 7 2" xfId="13445"/>
    <cellStyle name="Total 2 6 7 8" xfId="13446"/>
    <cellStyle name="Total 2 6 7 8 2" xfId="13447"/>
    <cellStyle name="Total 2 6 7 9" xfId="13448"/>
    <cellStyle name="Total 2 6 7 9 2" xfId="13449"/>
    <cellStyle name="Total 2 6 8" xfId="13450"/>
    <cellStyle name="Total 2 6 8 2" xfId="13451"/>
    <cellStyle name="Total 2 6 9" xfId="13452"/>
    <cellStyle name="Total 2 6 9 2" xfId="13453"/>
    <cellStyle name="Total 2 7" xfId="655"/>
    <cellStyle name="Total 2 7 10" xfId="13454"/>
    <cellStyle name="Total 2 7 10 2" xfId="13455"/>
    <cellStyle name="Total 2 7 11" xfId="13456"/>
    <cellStyle name="Total 2 7 11 2" xfId="13457"/>
    <cellStyle name="Total 2 7 12" xfId="13458"/>
    <cellStyle name="Total 2 7 12 2" xfId="13459"/>
    <cellStyle name="Total 2 7 13" xfId="13460"/>
    <cellStyle name="Total 2 7 13 2" xfId="13461"/>
    <cellStyle name="Total 2 7 14" xfId="13462"/>
    <cellStyle name="Total 2 7 14 2" xfId="13463"/>
    <cellStyle name="Total 2 7 15" xfId="13464"/>
    <cellStyle name="Total 2 7 15 2" xfId="13465"/>
    <cellStyle name="Total 2 7 16" xfId="13466"/>
    <cellStyle name="Total 2 7 16 2" xfId="13467"/>
    <cellStyle name="Total 2 7 17" xfId="13468"/>
    <cellStyle name="Total 2 7 17 2" xfId="13469"/>
    <cellStyle name="Total 2 7 18" xfId="13470"/>
    <cellStyle name="Total 2 7 18 2" xfId="13471"/>
    <cellStyle name="Total 2 7 19" xfId="13472"/>
    <cellStyle name="Total 2 7 19 2" xfId="13473"/>
    <cellStyle name="Total 2 7 2" xfId="656"/>
    <cellStyle name="Total 2 7 2 10" xfId="13474"/>
    <cellStyle name="Total 2 7 2 10 2" xfId="13475"/>
    <cellStyle name="Total 2 7 2 11" xfId="13476"/>
    <cellStyle name="Total 2 7 2 11 2" xfId="13477"/>
    <cellStyle name="Total 2 7 2 12" xfId="13478"/>
    <cellStyle name="Total 2 7 2 12 2" xfId="13479"/>
    <cellStyle name="Total 2 7 2 13" xfId="13480"/>
    <cellStyle name="Total 2 7 2 13 2" xfId="13481"/>
    <cellStyle name="Total 2 7 2 14" xfId="13482"/>
    <cellStyle name="Total 2 7 2 14 2" xfId="13483"/>
    <cellStyle name="Total 2 7 2 15" xfId="13484"/>
    <cellStyle name="Total 2 7 2 15 2" xfId="13485"/>
    <cellStyle name="Total 2 7 2 16" xfId="13486"/>
    <cellStyle name="Total 2 7 2 2" xfId="13487"/>
    <cellStyle name="Total 2 7 2 2 10" xfId="13488"/>
    <cellStyle name="Total 2 7 2 2 10 2" xfId="13489"/>
    <cellStyle name="Total 2 7 2 2 11" xfId="13490"/>
    <cellStyle name="Total 2 7 2 2 11 2" xfId="13491"/>
    <cellStyle name="Total 2 7 2 2 12" xfId="13492"/>
    <cellStyle name="Total 2 7 2 2 12 2" xfId="13493"/>
    <cellStyle name="Total 2 7 2 2 13" xfId="13494"/>
    <cellStyle name="Total 2 7 2 2 13 2" xfId="13495"/>
    <cellStyle name="Total 2 7 2 2 14" xfId="13496"/>
    <cellStyle name="Total 2 7 2 2 2" xfId="13497"/>
    <cellStyle name="Total 2 7 2 2 2 2" xfId="13498"/>
    <cellStyle name="Total 2 7 2 2 3" xfId="13499"/>
    <cellStyle name="Total 2 7 2 2 3 2" xfId="13500"/>
    <cellStyle name="Total 2 7 2 2 4" xfId="13501"/>
    <cellStyle name="Total 2 7 2 2 4 2" xfId="13502"/>
    <cellStyle name="Total 2 7 2 2 5" xfId="13503"/>
    <cellStyle name="Total 2 7 2 2 5 2" xfId="13504"/>
    <cellStyle name="Total 2 7 2 2 6" xfId="13505"/>
    <cellStyle name="Total 2 7 2 2 6 2" xfId="13506"/>
    <cellStyle name="Total 2 7 2 2 7" xfId="13507"/>
    <cellStyle name="Total 2 7 2 2 7 2" xfId="13508"/>
    <cellStyle name="Total 2 7 2 2 8" xfId="13509"/>
    <cellStyle name="Total 2 7 2 2 8 2" xfId="13510"/>
    <cellStyle name="Total 2 7 2 2 9" xfId="13511"/>
    <cellStyle name="Total 2 7 2 2 9 2" xfId="13512"/>
    <cellStyle name="Total 2 7 2 3" xfId="13513"/>
    <cellStyle name="Total 2 7 2 3 10" xfId="13514"/>
    <cellStyle name="Total 2 7 2 3 10 2" xfId="13515"/>
    <cellStyle name="Total 2 7 2 3 11" xfId="13516"/>
    <cellStyle name="Total 2 7 2 3 11 2" xfId="13517"/>
    <cellStyle name="Total 2 7 2 3 12" xfId="13518"/>
    <cellStyle name="Total 2 7 2 3 12 2" xfId="13519"/>
    <cellStyle name="Total 2 7 2 3 13" xfId="13520"/>
    <cellStyle name="Total 2 7 2 3 13 2" xfId="13521"/>
    <cellStyle name="Total 2 7 2 3 14" xfId="13522"/>
    <cellStyle name="Total 2 7 2 3 2" xfId="13523"/>
    <cellStyle name="Total 2 7 2 3 2 2" xfId="13524"/>
    <cellStyle name="Total 2 7 2 3 3" xfId="13525"/>
    <cellStyle name="Total 2 7 2 3 3 2" xfId="13526"/>
    <cellStyle name="Total 2 7 2 3 4" xfId="13527"/>
    <cellStyle name="Total 2 7 2 3 4 2" xfId="13528"/>
    <cellStyle name="Total 2 7 2 3 5" xfId="13529"/>
    <cellStyle name="Total 2 7 2 3 5 2" xfId="13530"/>
    <cellStyle name="Total 2 7 2 3 6" xfId="13531"/>
    <cellStyle name="Total 2 7 2 3 6 2" xfId="13532"/>
    <cellStyle name="Total 2 7 2 3 7" xfId="13533"/>
    <cellStyle name="Total 2 7 2 3 7 2" xfId="13534"/>
    <cellStyle name="Total 2 7 2 3 8" xfId="13535"/>
    <cellStyle name="Total 2 7 2 3 8 2" xfId="13536"/>
    <cellStyle name="Total 2 7 2 3 9" xfId="13537"/>
    <cellStyle name="Total 2 7 2 3 9 2" xfId="13538"/>
    <cellStyle name="Total 2 7 2 4" xfId="13539"/>
    <cellStyle name="Total 2 7 2 4 2" xfId="13540"/>
    <cellStyle name="Total 2 7 2 5" xfId="13541"/>
    <cellStyle name="Total 2 7 2 5 2" xfId="13542"/>
    <cellStyle name="Total 2 7 2 6" xfId="13543"/>
    <cellStyle name="Total 2 7 2 6 2" xfId="13544"/>
    <cellStyle name="Total 2 7 2 7" xfId="13545"/>
    <cellStyle name="Total 2 7 2 7 2" xfId="13546"/>
    <cellStyle name="Total 2 7 2 8" xfId="13547"/>
    <cellStyle name="Total 2 7 2 8 2" xfId="13548"/>
    <cellStyle name="Total 2 7 2 9" xfId="13549"/>
    <cellStyle name="Total 2 7 2 9 2" xfId="13550"/>
    <cellStyle name="Total 2 7 20" xfId="13551"/>
    <cellStyle name="Total 2 7 3" xfId="657"/>
    <cellStyle name="Total 2 7 3 10" xfId="13552"/>
    <cellStyle name="Total 2 7 3 10 2" xfId="13553"/>
    <cellStyle name="Total 2 7 3 11" xfId="13554"/>
    <cellStyle name="Total 2 7 3 11 2" xfId="13555"/>
    <cellStyle name="Total 2 7 3 12" xfId="13556"/>
    <cellStyle name="Total 2 7 3 12 2" xfId="13557"/>
    <cellStyle name="Total 2 7 3 13" xfId="13558"/>
    <cellStyle name="Total 2 7 3 13 2" xfId="13559"/>
    <cellStyle name="Total 2 7 3 14" xfId="13560"/>
    <cellStyle name="Total 2 7 3 14 2" xfId="13561"/>
    <cellStyle name="Total 2 7 3 15" xfId="13562"/>
    <cellStyle name="Total 2 7 3 15 2" xfId="13563"/>
    <cellStyle name="Total 2 7 3 16" xfId="13564"/>
    <cellStyle name="Total 2 7 3 2" xfId="13565"/>
    <cellStyle name="Total 2 7 3 2 10" xfId="13566"/>
    <cellStyle name="Total 2 7 3 2 10 2" xfId="13567"/>
    <cellStyle name="Total 2 7 3 2 11" xfId="13568"/>
    <cellStyle name="Total 2 7 3 2 11 2" xfId="13569"/>
    <cellStyle name="Total 2 7 3 2 12" xfId="13570"/>
    <cellStyle name="Total 2 7 3 2 12 2" xfId="13571"/>
    <cellStyle name="Total 2 7 3 2 13" xfId="13572"/>
    <cellStyle name="Total 2 7 3 2 13 2" xfId="13573"/>
    <cellStyle name="Total 2 7 3 2 14" xfId="13574"/>
    <cellStyle name="Total 2 7 3 2 2" xfId="13575"/>
    <cellStyle name="Total 2 7 3 2 2 2" xfId="13576"/>
    <cellStyle name="Total 2 7 3 2 3" xfId="13577"/>
    <cellStyle name="Total 2 7 3 2 3 2" xfId="13578"/>
    <cellStyle name="Total 2 7 3 2 4" xfId="13579"/>
    <cellStyle name="Total 2 7 3 2 4 2" xfId="13580"/>
    <cellStyle name="Total 2 7 3 2 5" xfId="13581"/>
    <cellStyle name="Total 2 7 3 2 5 2" xfId="13582"/>
    <cellStyle name="Total 2 7 3 2 6" xfId="13583"/>
    <cellStyle name="Total 2 7 3 2 6 2" xfId="13584"/>
    <cellStyle name="Total 2 7 3 2 7" xfId="13585"/>
    <cellStyle name="Total 2 7 3 2 7 2" xfId="13586"/>
    <cellStyle name="Total 2 7 3 2 8" xfId="13587"/>
    <cellStyle name="Total 2 7 3 2 8 2" xfId="13588"/>
    <cellStyle name="Total 2 7 3 2 9" xfId="13589"/>
    <cellStyle name="Total 2 7 3 2 9 2" xfId="13590"/>
    <cellStyle name="Total 2 7 3 3" xfId="13591"/>
    <cellStyle name="Total 2 7 3 3 10" xfId="13592"/>
    <cellStyle name="Total 2 7 3 3 10 2" xfId="13593"/>
    <cellStyle name="Total 2 7 3 3 11" xfId="13594"/>
    <cellStyle name="Total 2 7 3 3 11 2" xfId="13595"/>
    <cellStyle name="Total 2 7 3 3 12" xfId="13596"/>
    <cellStyle name="Total 2 7 3 3 12 2" xfId="13597"/>
    <cellStyle name="Total 2 7 3 3 13" xfId="13598"/>
    <cellStyle name="Total 2 7 3 3 13 2" xfId="13599"/>
    <cellStyle name="Total 2 7 3 3 14" xfId="13600"/>
    <cellStyle name="Total 2 7 3 3 2" xfId="13601"/>
    <cellStyle name="Total 2 7 3 3 2 2" xfId="13602"/>
    <cellStyle name="Total 2 7 3 3 3" xfId="13603"/>
    <cellStyle name="Total 2 7 3 3 3 2" xfId="13604"/>
    <cellStyle name="Total 2 7 3 3 4" xfId="13605"/>
    <cellStyle name="Total 2 7 3 3 4 2" xfId="13606"/>
    <cellStyle name="Total 2 7 3 3 5" xfId="13607"/>
    <cellStyle name="Total 2 7 3 3 5 2" xfId="13608"/>
    <cellStyle name="Total 2 7 3 3 6" xfId="13609"/>
    <cellStyle name="Total 2 7 3 3 6 2" xfId="13610"/>
    <cellStyle name="Total 2 7 3 3 7" xfId="13611"/>
    <cellStyle name="Total 2 7 3 3 7 2" xfId="13612"/>
    <cellStyle name="Total 2 7 3 3 8" xfId="13613"/>
    <cellStyle name="Total 2 7 3 3 8 2" xfId="13614"/>
    <cellStyle name="Total 2 7 3 3 9" xfId="13615"/>
    <cellStyle name="Total 2 7 3 3 9 2" xfId="13616"/>
    <cellStyle name="Total 2 7 3 4" xfId="13617"/>
    <cellStyle name="Total 2 7 3 4 2" xfId="13618"/>
    <cellStyle name="Total 2 7 3 5" xfId="13619"/>
    <cellStyle name="Total 2 7 3 5 2" xfId="13620"/>
    <cellStyle name="Total 2 7 3 6" xfId="13621"/>
    <cellStyle name="Total 2 7 3 6 2" xfId="13622"/>
    <cellStyle name="Total 2 7 3 7" xfId="13623"/>
    <cellStyle name="Total 2 7 3 7 2" xfId="13624"/>
    <cellStyle name="Total 2 7 3 8" xfId="13625"/>
    <cellStyle name="Total 2 7 3 8 2" xfId="13626"/>
    <cellStyle name="Total 2 7 3 9" xfId="13627"/>
    <cellStyle name="Total 2 7 3 9 2" xfId="13628"/>
    <cellStyle name="Total 2 7 4" xfId="658"/>
    <cellStyle name="Total 2 7 4 10" xfId="13629"/>
    <cellStyle name="Total 2 7 4 10 2" xfId="13630"/>
    <cellStyle name="Total 2 7 4 11" xfId="13631"/>
    <cellStyle name="Total 2 7 4 11 2" xfId="13632"/>
    <cellStyle name="Total 2 7 4 12" xfId="13633"/>
    <cellStyle name="Total 2 7 4 12 2" xfId="13634"/>
    <cellStyle name="Total 2 7 4 13" xfId="13635"/>
    <cellStyle name="Total 2 7 4 13 2" xfId="13636"/>
    <cellStyle name="Total 2 7 4 14" xfId="13637"/>
    <cellStyle name="Total 2 7 4 14 2" xfId="13638"/>
    <cellStyle name="Total 2 7 4 15" xfId="13639"/>
    <cellStyle name="Total 2 7 4 15 2" xfId="13640"/>
    <cellStyle name="Total 2 7 4 16" xfId="13641"/>
    <cellStyle name="Total 2 7 4 2" xfId="13642"/>
    <cellStyle name="Total 2 7 4 2 10" xfId="13643"/>
    <cellStyle name="Total 2 7 4 2 10 2" xfId="13644"/>
    <cellStyle name="Total 2 7 4 2 11" xfId="13645"/>
    <cellStyle name="Total 2 7 4 2 11 2" xfId="13646"/>
    <cellStyle name="Total 2 7 4 2 12" xfId="13647"/>
    <cellStyle name="Total 2 7 4 2 12 2" xfId="13648"/>
    <cellStyle name="Total 2 7 4 2 13" xfId="13649"/>
    <cellStyle name="Total 2 7 4 2 13 2" xfId="13650"/>
    <cellStyle name="Total 2 7 4 2 14" xfId="13651"/>
    <cellStyle name="Total 2 7 4 2 2" xfId="13652"/>
    <cellStyle name="Total 2 7 4 2 2 2" xfId="13653"/>
    <cellStyle name="Total 2 7 4 2 3" xfId="13654"/>
    <cellStyle name="Total 2 7 4 2 3 2" xfId="13655"/>
    <cellStyle name="Total 2 7 4 2 4" xfId="13656"/>
    <cellStyle name="Total 2 7 4 2 4 2" xfId="13657"/>
    <cellStyle name="Total 2 7 4 2 5" xfId="13658"/>
    <cellStyle name="Total 2 7 4 2 5 2" xfId="13659"/>
    <cellStyle name="Total 2 7 4 2 6" xfId="13660"/>
    <cellStyle name="Total 2 7 4 2 6 2" xfId="13661"/>
    <cellStyle name="Total 2 7 4 2 7" xfId="13662"/>
    <cellStyle name="Total 2 7 4 2 7 2" xfId="13663"/>
    <cellStyle name="Total 2 7 4 2 8" xfId="13664"/>
    <cellStyle name="Total 2 7 4 2 8 2" xfId="13665"/>
    <cellStyle name="Total 2 7 4 2 9" xfId="13666"/>
    <cellStyle name="Total 2 7 4 2 9 2" xfId="13667"/>
    <cellStyle name="Total 2 7 4 3" xfId="13668"/>
    <cellStyle name="Total 2 7 4 3 10" xfId="13669"/>
    <cellStyle name="Total 2 7 4 3 10 2" xfId="13670"/>
    <cellStyle name="Total 2 7 4 3 11" xfId="13671"/>
    <cellStyle name="Total 2 7 4 3 11 2" xfId="13672"/>
    <cellStyle name="Total 2 7 4 3 12" xfId="13673"/>
    <cellStyle name="Total 2 7 4 3 12 2" xfId="13674"/>
    <cellStyle name="Total 2 7 4 3 13" xfId="13675"/>
    <cellStyle name="Total 2 7 4 3 13 2" xfId="13676"/>
    <cellStyle name="Total 2 7 4 3 14" xfId="13677"/>
    <cellStyle name="Total 2 7 4 3 2" xfId="13678"/>
    <cellStyle name="Total 2 7 4 3 2 2" xfId="13679"/>
    <cellStyle name="Total 2 7 4 3 3" xfId="13680"/>
    <cellStyle name="Total 2 7 4 3 3 2" xfId="13681"/>
    <cellStyle name="Total 2 7 4 3 4" xfId="13682"/>
    <cellStyle name="Total 2 7 4 3 4 2" xfId="13683"/>
    <cellStyle name="Total 2 7 4 3 5" xfId="13684"/>
    <cellStyle name="Total 2 7 4 3 5 2" xfId="13685"/>
    <cellStyle name="Total 2 7 4 3 6" xfId="13686"/>
    <cellStyle name="Total 2 7 4 3 6 2" xfId="13687"/>
    <cellStyle name="Total 2 7 4 3 7" xfId="13688"/>
    <cellStyle name="Total 2 7 4 3 7 2" xfId="13689"/>
    <cellStyle name="Total 2 7 4 3 8" xfId="13690"/>
    <cellStyle name="Total 2 7 4 3 8 2" xfId="13691"/>
    <cellStyle name="Total 2 7 4 3 9" xfId="13692"/>
    <cellStyle name="Total 2 7 4 3 9 2" xfId="13693"/>
    <cellStyle name="Total 2 7 4 4" xfId="13694"/>
    <cellStyle name="Total 2 7 4 4 2" xfId="13695"/>
    <cellStyle name="Total 2 7 4 5" xfId="13696"/>
    <cellStyle name="Total 2 7 4 5 2" xfId="13697"/>
    <cellStyle name="Total 2 7 4 6" xfId="13698"/>
    <cellStyle name="Total 2 7 4 6 2" xfId="13699"/>
    <cellStyle name="Total 2 7 4 7" xfId="13700"/>
    <cellStyle name="Total 2 7 4 7 2" xfId="13701"/>
    <cellStyle name="Total 2 7 4 8" xfId="13702"/>
    <cellStyle name="Total 2 7 4 8 2" xfId="13703"/>
    <cellStyle name="Total 2 7 4 9" xfId="13704"/>
    <cellStyle name="Total 2 7 4 9 2" xfId="13705"/>
    <cellStyle name="Total 2 7 5" xfId="659"/>
    <cellStyle name="Total 2 7 5 10" xfId="13706"/>
    <cellStyle name="Total 2 7 5 10 2" xfId="13707"/>
    <cellStyle name="Total 2 7 5 11" xfId="13708"/>
    <cellStyle name="Total 2 7 5 11 2" xfId="13709"/>
    <cellStyle name="Total 2 7 5 12" xfId="13710"/>
    <cellStyle name="Total 2 7 5 12 2" xfId="13711"/>
    <cellStyle name="Total 2 7 5 13" xfId="13712"/>
    <cellStyle name="Total 2 7 5 13 2" xfId="13713"/>
    <cellStyle name="Total 2 7 5 14" xfId="13714"/>
    <cellStyle name="Total 2 7 5 14 2" xfId="13715"/>
    <cellStyle name="Total 2 7 5 15" xfId="13716"/>
    <cellStyle name="Total 2 7 5 15 2" xfId="13717"/>
    <cellStyle name="Total 2 7 5 16" xfId="13718"/>
    <cellStyle name="Total 2 7 5 2" xfId="13719"/>
    <cellStyle name="Total 2 7 5 2 10" xfId="13720"/>
    <cellStyle name="Total 2 7 5 2 10 2" xfId="13721"/>
    <cellStyle name="Total 2 7 5 2 11" xfId="13722"/>
    <cellStyle name="Total 2 7 5 2 11 2" xfId="13723"/>
    <cellStyle name="Total 2 7 5 2 12" xfId="13724"/>
    <cellStyle name="Total 2 7 5 2 12 2" xfId="13725"/>
    <cellStyle name="Total 2 7 5 2 13" xfId="13726"/>
    <cellStyle name="Total 2 7 5 2 13 2" xfId="13727"/>
    <cellStyle name="Total 2 7 5 2 14" xfId="13728"/>
    <cellStyle name="Total 2 7 5 2 2" xfId="13729"/>
    <cellStyle name="Total 2 7 5 2 2 2" xfId="13730"/>
    <cellStyle name="Total 2 7 5 2 3" xfId="13731"/>
    <cellStyle name="Total 2 7 5 2 3 2" xfId="13732"/>
    <cellStyle name="Total 2 7 5 2 4" xfId="13733"/>
    <cellStyle name="Total 2 7 5 2 4 2" xfId="13734"/>
    <cellStyle name="Total 2 7 5 2 5" xfId="13735"/>
    <cellStyle name="Total 2 7 5 2 5 2" xfId="13736"/>
    <cellStyle name="Total 2 7 5 2 6" xfId="13737"/>
    <cellStyle name="Total 2 7 5 2 6 2" xfId="13738"/>
    <cellStyle name="Total 2 7 5 2 7" xfId="13739"/>
    <cellStyle name="Total 2 7 5 2 7 2" xfId="13740"/>
    <cellStyle name="Total 2 7 5 2 8" xfId="13741"/>
    <cellStyle name="Total 2 7 5 2 8 2" xfId="13742"/>
    <cellStyle name="Total 2 7 5 2 9" xfId="13743"/>
    <cellStyle name="Total 2 7 5 2 9 2" xfId="13744"/>
    <cellStyle name="Total 2 7 5 3" xfId="13745"/>
    <cellStyle name="Total 2 7 5 3 10" xfId="13746"/>
    <cellStyle name="Total 2 7 5 3 10 2" xfId="13747"/>
    <cellStyle name="Total 2 7 5 3 11" xfId="13748"/>
    <cellStyle name="Total 2 7 5 3 11 2" xfId="13749"/>
    <cellStyle name="Total 2 7 5 3 12" xfId="13750"/>
    <cellStyle name="Total 2 7 5 3 12 2" xfId="13751"/>
    <cellStyle name="Total 2 7 5 3 13" xfId="13752"/>
    <cellStyle name="Total 2 7 5 3 13 2" xfId="13753"/>
    <cellStyle name="Total 2 7 5 3 14" xfId="13754"/>
    <cellStyle name="Total 2 7 5 3 2" xfId="13755"/>
    <cellStyle name="Total 2 7 5 3 2 2" xfId="13756"/>
    <cellStyle name="Total 2 7 5 3 3" xfId="13757"/>
    <cellStyle name="Total 2 7 5 3 3 2" xfId="13758"/>
    <cellStyle name="Total 2 7 5 3 4" xfId="13759"/>
    <cellStyle name="Total 2 7 5 3 4 2" xfId="13760"/>
    <cellStyle name="Total 2 7 5 3 5" xfId="13761"/>
    <cellStyle name="Total 2 7 5 3 5 2" xfId="13762"/>
    <cellStyle name="Total 2 7 5 3 6" xfId="13763"/>
    <cellStyle name="Total 2 7 5 3 6 2" xfId="13764"/>
    <cellStyle name="Total 2 7 5 3 7" xfId="13765"/>
    <cellStyle name="Total 2 7 5 3 7 2" xfId="13766"/>
    <cellStyle name="Total 2 7 5 3 8" xfId="13767"/>
    <cellStyle name="Total 2 7 5 3 8 2" xfId="13768"/>
    <cellStyle name="Total 2 7 5 3 9" xfId="13769"/>
    <cellStyle name="Total 2 7 5 3 9 2" xfId="13770"/>
    <cellStyle name="Total 2 7 5 4" xfId="13771"/>
    <cellStyle name="Total 2 7 5 4 2" xfId="13772"/>
    <cellStyle name="Total 2 7 5 5" xfId="13773"/>
    <cellStyle name="Total 2 7 5 5 2" xfId="13774"/>
    <cellStyle name="Total 2 7 5 6" xfId="13775"/>
    <cellStyle name="Total 2 7 5 6 2" xfId="13776"/>
    <cellStyle name="Total 2 7 5 7" xfId="13777"/>
    <cellStyle name="Total 2 7 5 7 2" xfId="13778"/>
    <cellStyle name="Total 2 7 5 8" xfId="13779"/>
    <cellStyle name="Total 2 7 5 8 2" xfId="13780"/>
    <cellStyle name="Total 2 7 5 9" xfId="13781"/>
    <cellStyle name="Total 2 7 5 9 2" xfId="13782"/>
    <cellStyle name="Total 2 7 6" xfId="13783"/>
    <cellStyle name="Total 2 7 6 10" xfId="13784"/>
    <cellStyle name="Total 2 7 6 10 2" xfId="13785"/>
    <cellStyle name="Total 2 7 6 11" xfId="13786"/>
    <cellStyle name="Total 2 7 6 11 2" xfId="13787"/>
    <cellStyle name="Total 2 7 6 12" xfId="13788"/>
    <cellStyle name="Total 2 7 6 12 2" xfId="13789"/>
    <cellStyle name="Total 2 7 6 13" xfId="13790"/>
    <cellStyle name="Total 2 7 6 13 2" xfId="13791"/>
    <cellStyle name="Total 2 7 6 14" xfId="13792"/>
    <cellStyle name="Total 2 7 6 2" xfId="13793"/>
    <cellStyle name="Total 2 7 6 2 2" xfId="13794"/>
    <cellStyle name="Total 2 7 6 3" xfId="13795"/>
    <cellStyle name="Total 2 7 6 3 2" xfId="13796"/>
    <cellStyle name="Total 2 7 6 4" xfId="13797"/>
    <cellStyle name="Total 2 7 6 4 2" xfId="13798"/>
    <cellStyle name="Total 2 7 6 5" xfId="13799"/>
    <cellStyle name="Total 2 7 6 5 2" xfId="13800"/>
    <cellStyle name="Total 2 7 6 6" xfId="13801"/>
    <cellStyle name="Total 2 7 6 6 2" xfId="13802"/>
    <cellStyle name="Total 2 7 6 7" xfId="13803"/>
    <cellStyle name="Total 2 7 6 7 2" xfId="13804"/>
    <cellStyle name="Total 2 7 6 8" xfId="13805"/>
    <cellStyle name="Total 2 7 6 8 2" xfId="13806"/>
    <cellStyle name="Total 2 7 6 9" xfId="13807"/>
    <cellStyle name="Total 2 7 6 9 2" xfId="13808"/>
    <cellStyle name="Total 2 7 7" xfId="13809"/>
    <cellStyle name="Total 2 7 7 10" xfId="13810"/>
    <cellStyle name="Total 2 7 7 10 2" xfId="13811"/>
    <cellStyle name="Total 2 7 7 11" xfId="13812"/>
    <cellStyle name="Total 2 7 7 11 2" xfId="13813"/>
    <cellStyle name="Total 2 7 7 12" xfId="13814"/>
    <cellStyle name="Total 2 7 7 12 2" xfId="13815"/>
    <cellStyle name="Total 2 7 7 13" xfId="13816"/>
    <cellStyle name="Total 2 7 7 13 2" xfId="13817"/>
    <cellStyle name="Total 2 7 7 14" xfId="13818"/>
    <cellStyle name="Total 2 7 7 2" xfId="13819"/>
    <cellStyle name="Total 2 7 7 2 2" xfId="13820"/>
    <cellStyle name="Total 2 7 7 3" xfId="13821"/>
    <cellStyle name="Total 2 7 7 3 2" xfId="13822"/>
    <cellStyle name="Total 2 7 7 4" xfId="13823"/>
    <cellStyle name="Total 2 7 7 4 2" xfId="13824"/>
    <cellStyle name="Total 2 7 7 5" xfId="13825"/>
    <cellStyle name="Total 2 7 7 5 2" xfId="13826"/>
    <cellStyle name="Total 2 7 7 6" xfId="13827"/>
    <cellStyle name="Total 2 7 7 6 2" xfId="13828"/>
    <cellStyle name="Total 2 7 7 7" xfId="13829"/>
    <cellStyle name="Total 2 7 7 7 2" xfId="13830"/>
    <cellStyle name="Total 2 7 7 8" xfId="13831"/>
    <cellStyle name="Total 2 7 7 8 2" xfId="13832"/>
    <cellStyle name="Total 2 7 7 9" xfId="13833"/>
    <cellStyle name="Total 2 7 7 9 2" xfId="13834"/>
    <cellStyle name="Total 2 7 8" xfId="13835"/>
    <cellStyle name="Total 2 7 8 2" xfId="13836"/>
    <cellStyle name="Total 2 7 9" xfId="13837"/>
    <cellStyle name="Total 2 7 9 2" xfId="13838"/>
    <cellStyle name="Total 2 8" xfId="13839"/>
    <cellStyle name="Total 2 8 10" xfId="13840"/>
    <cellStyle name="Total 2 8 10 2" xfId="13841"/>
    <cellStyle name="Total 2 8 11" xfId="13842"/>
    <cellStyle name="Total 2 8 11 2" xfId="13843"/>
    <cellStyle name="Total 2 8 12" xfId="13844"/>
    <cellStyle name="Total 2 8 12 2" xfId="13845"/>
    <cellStyle name="Total 2 8 13" xfId="13846"/>
    <cellStyle name="Total 2 8 13 2" xfId="13847"/>
    <cellStyle name="Total 2 8 14" xfId="13848"/>
    <cellStyle name="Total 2 8 2" xfId="13849"/>
    <cellStyle name="Total 2 8 2 2" xfId="13850"/>
    <cellStyle name="Total 2 8 3" xfId="13851"/>
    <cellStyle name="Total 2 8 3 2" xfId="13852"/>
    <cellStyle name="Total 2 8 4" xfId="13853"/>
    <cellStyle name="Total 2 8 4 2" xfId="13854"/>
    <cellStyle name="Total 2 8 5" xfId="13855"/>
    <cellStyle name="Total 2 8 5 2" xfId="13856"/>
    <cellStyle name="Total 2 8 6" xfId="13857"/>
    <cellStyle name="Total 2 8 6 2" xfId="13858"/>
    <cellStyle name="Total 2 8 7" xfId="13859"/>
    <cellStyle name="Total 2 8 7 2" xfId="13860"/>
    <cellStyle name="Total 2 8 8" xfId="13861"/>
    <cellStyle name="Total 2 8 8 2" xfId="13862"/>
    <cellStyle name="Total 2 8 9" xfId="13863"/>
    <cellStyle name="Total 2 8 9 2" xfId="13864"/>
    <cellStyle name="Total 2 9" xfId="13865"/>
    <cellStyle name="Total 2 9 10" xfId="13866"/>
    <cellStyle name="Total 2 9 10 2" xfId="13867"/>
    <cellStyle name="Total 2 9 11" xfId="13868"/>
    <cellStyle name="Total 2 9 11 2" xfId="13869"/>
    <cellStyle name="Total 2 9 12" xfId="13870"/>
    <cellStyle name="Total 2 9 12 2" xfId="13871"/>
    <cellStyle name="Total 2 9 13" xfId="13872"/>
    <cellStyle name="Total 2 9 13 2" xfId="13873"/>
    <cellStyle name="Total 2 9 14" xfId="13874"/>
    <cellStyle name="Total 2 9 2" xfId="13875"/>
    <cellStyle name="Total 2 9 2 2" xfId="13876"/>
    <cellStyle name="Total 2 9 3" xfId="13877"/>
    <cellStyle name="Total 2 9 3 2" xfId="13878"/>
    <cellStyle name="Total 2 9 4" xfId="13879"/>
    <cellStyle name="Total 2 9 4 2" xfId="13880"/>
    <cellStyle name="Total 2 9 5" xfId="13881"/>
    <cellStyle name="Total 2 9 5 2" xfId="13882"/>
    <cellStyle name="Total 2 9 6" xfId="13883"/>
    <cellStyle name="Total 2 9 6 2" xfId="13884"/>
    <cellStyle name="Total 2 9 7" xfId="13885"/>
    <cellStyle name="Total 2 9 7 2" xfId="13886"/>
    <cellStyle name="Total 2 9 8" xfId="13887"/>
    <cellStyle name="Total 2 9 8 2" xfId="13888"/>
    <cellStyle name="Total 2 9 9" xfId="13889"/>
    <cellStyle name="Total 2 9 9 2" xfId="13890"/>
    <cellStyle name="Total 2_Acompanhamento_2010_BRK Consol (mai)" xfId="19789"/>
    <cellStyle name="Total 3" xfId="660"/>
    <cellStyle name="Total 3 10" xfId="13891"/>
    <cellStyle name="Total 3 10 2" xfId="13892"/>
    <cellStyle name="Total 3 11" xfId="13893"/>
    <cellStyle name="Total 3 11 2" xfId="13894"/>
    <cellStyle name="Total 3 12" xfId="13895"/>
    <cellStyle name="Total 3 12 2" xfId="13896"/>
    <cellStyle name="Total 3 13" xfId="13897"/>
    <cellStyle name="Total 3 13 2" xfId="13898"/>
    <cellStyle name="Total 3 14" xfId="13899"/>
    <cellStyle name="Total 3 14 2" xfId="13900"/>
    <cellStyle name="Total 3 15" xfId="13901"/>
    <cellStyle name="Total 3 15 2" xfId="13902"/>
    <cellStyle name="Total 3 16" xfId="13903"/>
    <cellStyle name="Total 3 2" xfId="13904"/>
    <cellStyle name="Total 3 2 10" xfId="13905"/>
    <cellStyle name="Total 3 2 10 2" xfId="13906"/>
    <cellStyle name="Total 3 2 11" xfId="13907"/>
    <cellStyle name="Total 3 2 11 2" xfId="13908"/>
    <cellStyle name="Total 3 2 12" xfId="13909"/>
    <cellStyle name="Total 3 2 12 2" xfId="13910"/>
    <cellStyle name="Total 3 2 13" xfId="13911"/>
    <cellStyle name="Total 3 2 13 2" xfId="13912"/>
    <cellStyle name="Total 3 2 14" xfId="13913"/>
    <cellStyle name="Total 3 2 2" xfId="13914"/>
    <cellStyle name="Total 3 2 2 2" xfId="13915"/>
    <cellStyle name="Total 3 2 3" xfId="13916"/>
    <cellStyle name="Total 3 2 3 2" xfId="13917"/>
    <cellStyle name="Total 3 2 4" xfId="13918"/>
    <cellStyle name="Total 3 2 4 2" xfId="13919"/>
    <cellStyle name="Total 3 2 5" xfId="13920"/>
    <cellStyle name="Total 3 2 5 2" xfId="13921"/>
    <cellStyle name="Total 3 2 6" xfId="13922"/>
    <cellStyle name="Total 3 2 6 2" xfId="13923"/>
    <cellStyle name="Total 3 2 7" xfId="13924"/>
    <cellStyle name="Total 3 2 7 2" xfId="13925"/>
    <cellStyle name="Total 3 2 8" xfId="13926"/>
    <cellStyle name="Total 3 2 8 2" xfId="13927"/>
    <cellStyle name="Total 3 2 9" xfId="13928"/>
    <cellStyle name="Total 3 2 9 2" xfId="13929"/>
    <cellStyle name="Total 3 3" xfId="13930"/>
    <cellStyle name="Total 3 3 10" xfId="13931"/>
    <cellStyle name="Total 3 3 10 2" xfId="13932"/>
    <cellStyle name="Total 3 3 11" xfId="13933"/>
    <cellStyle name="Total 3 3 11 2" xfId="13934"/>
    <cellStyle name="Total 3 3 12" xfId="13935"/>
    <cellStyle name="Total 3 3 12 2" xfId="13936"/>
    <cellStyle name="Total 3 3 13" xfId="13937"/>
    <cellStyle name="Total 3 3 13 2" xfId="13938"/>
    <cellStyle name="Total 3 3 14" xfId="13939"/>
    <cellStyle name="Total 3 3 2" xfId="13940"/>
    <cellStyle name="Total 3 3 2 2" xfId="13941"/>
    <cellStyle name="Total 3 3 3" xfId="13942"/>
    <cellStyle name="Total 3 3 3 2" xfId="13943"/>
    <cellStyle name="Total 3 3 4" xfId="13944"/>
    <cellStyle name="Total 3 3 4 2" xfId="13945"/>
    <cellStyle name="Total 3 3 5" xfId="13946"/>
    <cellStyle name="Total 3 3 5 2" xfId="13947"/>
    <cellStyle name="Total 3 3 6" xfId="13948"/>
    <cellStyle name="Total 3 3 6 2" xfId="13949"/>
    <cellStyle name="Total 3 3 7" xfId="13950"/>
    <cellStyle name="Total 3 3 7 2" xfId="13951"/>
    <cellStyle name="Total 3 3 8" xfId="13952"/>
    <cellStyle name="Total 3 3 8 2" xfId="13953"/>
    <cellStyle name="Total 3 3 9" xfId="13954"/>
    <cellStyle name="Total 3 3 9 2" xfId="13955"/>
    <cellStyle name="Total 3 4" xfId="13956"/>
    <cellStyle name="Total 3 4 2" xfId="13957"/>
    <cellStyle name="Total 3 5" xfId="13958"/>
    <cellStyle name="Total 3 5 2" xfId="13959"/>
    <cellStyle name="Total 3 6" xfId="13960"/>
    <cellStyle name="Total 3 6 2" xfId="13961"/>
    <cellStyle name="Total 3 7" xfId="13962"/>
    <cellStyle name="Total 3 7 2" xfId="13963"/>
    <cellStyle name="Total 3 8" xfId="13964"/>
    <cellStyle name="Total 3 8 2" xfId="13965"/>
    <cellStyle name="Total 3 9" xfId="13966"/>
    <cellStyle name="Total 3 9 2" xfId="13967"/>
    <cellStyle name="Total 4" xfId="661"/>
    <cellStyle name="Total 4 10" xfId="13968"/>
    <cellStyle name="Total 4 10 2" xfId="13969"/>
    <cellStyle name="Total 4 11" xfId="13970"/>
    <cellStyle name="Total 4 11 2" xfId="13971"/>
    <cellStyle name="Total 4 12" xfId="13972"/>
    <cellStyle name="Total 4 12 2" xfId="13973"/>
    <cellStyle name="Total 4 13" xfId="13974"/>
    <cellStyle name="Total 4 13 2" xfId="13975"/>
    <cellStyle name="Total 4 14" xfId="13976"/>
    <cellStyle name="Total 4 14 2" xfId="13977"/>
    <cellStyle name="Total 4 15" xfId="13978"/>
    <cellStyle name="Total 4 15 2" xfId="13979"/>
    <cellStyle name="Total 4 16" xfId="13980"/>
    <cellStyle name="Total 4 2" xfId="13981"/>
    <cellStyle name="Total 4 2 10" xfId="13982"/>
    <cellStyle name="Total 4 2 10 2" xfId="13983"/>
    <cellStyle name="Total 4 2 11" xfId="13984"/>
    <cellStyle name="Total 4 2 11 2" xfId="13985"/>
    <cellStyle name="Total 4 2 12" xfId="13986"/>
    <cellStyle name="Total 4 2 12 2" xfId="13987"/>
    <cellStyle name="Total 4 2 13" xfId="13988"/>
    <cellStyle name="Total 4 2 13 2" xfId="13989"/>
    <cellStyle name="Total 4 2 14" xfId="13990"/>
    <cellStyle name="Total 4 2 2" xfId="13991"/>
    <cellStyle name="Total 4 2 2 2" xfId="13992"/>
    <cellStyle name="Total 4 2 3" xfId="13993"/>
    <cellStyle name="Total 4 2 3 2" xfId="13994"/>
    <cellStyle name="Total 4 2 4" xfId="13995"/>
    <cellStyle name="Total 4 2 4 2" xfId="13996"/>
    <cellStyle name="Total 4 2 5" xfId="13997"/>
    <cellStyle name="Total 4 2 5 2" xfId="13998"/>
    <cellStyle name="Total 4 2 6" xfId="13999"/>
    <cellStyle name="Total 4 2 6 2" xfId="14000"/>
    <cellStyle name="Total 4 2 7" xfId="14001"/>
    <cellStyle name="Total 4 2 7 2" xfId="14002"/>
    <cellStyle name="Total 4 2 8" xfId="14003"/>
    <cellStyle name="Total 4 2 8 2" xfId="14004"/>
    <cellStyle name="Total 4 2 9" xfId="14005"/>
    <cellStyle name="Total 4 2 9 2" xfId="14006"/>
    <cellStyle name="Total 4 3" xfId="14007"/>
    <cellStyle name="Total 4 3 10" xfId="14008"/>
    <cellStyle name="Total 4 3 10 2" xfId="14009"/>
    <cellStyle name="Total 4 3 11" xfId="14010"/>
    <cellStyle name="Total 4 3 11 2" xfId="14011"/>
    <cellStyle name="Total 4 3 12" xfId="14012"/>
    <cellStyle name="Total 4 3 12 2" xfId="14013"/>
    <cellStyle name="Total 4 3 13" xfId="14014"/>
    <cellStyle name="Total 4 3 13 2" xfId="14015"/>
    <cellStyle name="Total 4 3 14" xfId="14016"/>
    <cellStyle name="Total 4 3 2" xfId="14017"/>
    <cellStyle name="Total 4 3 2 2" xfId="14018"/>
    <cellStyle name="Total 4 3 3" xfId="14019"/>
    <cellStyle name="Total 4 3 3 2" xfId="14020"/>
    <cellStyle name="Total 4 3 4" xfId="14021"/>
    <cellStyle name="Total 4 3 4 2" xfId="14022"/>
    <cellStyle name="Total 4 3 5" xfId="14023"/>
    <cellStyle name="Total 4 3 5 2" xfId="14024"/>
    <cellStyle name="Total 4 3 6" xfId="14025"/>
    <cellStyle name="Total 4 3 6 2" xfId="14026"/>
    <cellStyle name="Total 4 3 7" xfId="14027"/>
    <cellStyle name="Total 4 3 7 2" xfId="14028"/>
    <cellStyle name="Total 4 3 8" xfId="14029"/>
    <cellStyle name="Total 4 3 8 2" xfId="14030"/>
    <cellStyle name="Total 4 3 9" xfId="14031"/>
    <cellStyle name="Total 4 3 9 2" xfId="14032"/>
    <cellStyle name="Total 4 4" xfId="14033"/>
    <cellStyle name="Total 4 4 2" xfId="14034"/>
    <cellStyle name="Total 4 4 2 2" xfId="19790"/>
    <cellStyle name="Total 4 4 3" xfId="19791"/>
    <cellStyle name="Total 4 4 3 2" xfId="19792"/>
    <cellStyle name="Total 4 4 4" xfId="19793"/>
    <cellStyle name="Total 4 4 4 2" xfId="19794"/>
    <cellStyle name="Total 4 4 5" xfId="19795"/>
    <cellStyle name="Total 4 5" xfId="14035"/>
    <cellStyle name="Total 4 5 2" xfId="14036"/>
    <cellStyle name="Total 4 5 2 2" xfId="19796"/>
    <cellStyle name="Total 4 5 3" xfId="19797"/>
    <cellStyle name="Total 4 5 3 2" xfId="19798"/>
    <cellStyle name="Total 4 5 4" xfId="19799"/>
    <cellStyle name="Total 4 5 4 2" xfId="19800"/>
    <cellStyle name="Total 4 5 5" xfId="19801"/>
    <cellStyle name="Total 4 6" xfId="14037"/>
    <cellStyle name="Total 4 6 2" xfId="14038"/>
    <cellStyle name="Total 4 6 2 2" xfId="19802"/>
    <cellStyle name="Total 4 6 3" xfId="19803"/>
    <cellStyle name="Total 4 6 3 2" xfId="19804"/>
    <cellStyle name="Total 4 6 4" xfId="19805"/>
    <cellStyle name="Total 4 6 4 2" xfId="19806"/>
    <cellStyle name="Total 4 6 5" xfId="19807"/>
    <cellStyle name="Total 4 7" xfId="14039"/>
    <cellStyle name="Total 4 7 2" xfId="14040"/>
    <cellStyle name="Total 4 8" xfId="14041"/>
    <cellStyle name="Total 4 8 2" xfId="14042"/>
    <cellStyle name="Total 4 9" xfId="14043"/>
    <cellStyle name="Total 4 9 2" xfId="14044"/>
    <cellStyle name="Total 4_Acompanhamento_2010_BRK Consol (mai)" xfId="19808"/>
    <cellStyle name="Total 5" xfId="662"/>
    <cellStyle name="Total 5 10" xfId="14045"/>
    <cellStyle name="Total 5 10 2" xfId="14046"/>
    <cellStyle name="Total 5 11" xfId="14047"/>
    <cellStyle name="Total 5 11 2" xfId="14048"/>
    <cellStyle name="Total 5 12" xfId="14049"/>
    <cellStyle name="Total 5 12 2" xfId="14050"/>
    <cellStyle name="Total 5 13" xfId="14051"/>
    <cellStyle name="Total 5 13 2" xfId="14052"/>
    <cellStyle name="Total 5 14" xfId="14053"/>
    <cellStyle name="Total 5 14 2" xfId="14054"/>
    <cellStyle name="Total 5 15" xfId="14055"/>
    <cellStyle name="Total 5 15 2" xfId="14056"/>
    <cellStyle name="Total 5 16" xfId="14057"/>
    <cellStyle name="Total 5 2" xfId="14058"/>
    <cellStyle name="Total 5 2 10" xfId="14059"/>
    <cellStyle name="Total 5 2 10 2" xfId="14060"/>
    <cellStyle name="Total 5 2 11" xfId="14061"/>
    <cellStyle name="Total 5 2 11 2" xfId="14062"/>
    <cellStyle name="Total 5 2 12" xfId="14063"/>
    <cellStyle name="Total 5 2 12 2" xfId="14064"/>
    <cellStyle name="Total 5 2 13" xfId="14065"/>
    <cellStyle name="Total 5 2 13 2" xfId="14066"/>
    <cellStyle name="Total 5 2 14" xfId="14067"/>
    <cellStyle name="Total 5 2 2" xfId="14068"/>
    <cellStyle name="Total 5 2 2 2" xfId="14069"/>
    <cellStyle name="Total 5 2 3" xfId="14070"/>
    <cellStyle name="Total 5 2 3 2" xfId="14071"/>
    <cellStyle name="Total 5 2 4" xfId="14072"/>
    <cellStyle name="Total 5 2 4 2" xfId="14073"/>
    <cellStyle name="Total 5 2 5" xfId="14074"/>
    <cellStyle name="Total 5 2 5 2" xfId="14075"/>
    <cellStyle name="Total 5 2 6" xfId="14076"/>
    <cellStyle name="Total 5 2 6 2" xfId="14077"/>
    <cellStyle name="Total 5 2 7" xfId="14078"/>
    <cellStyle name="Total 5 2 7 2" xfId="14079"/>
    <cellStyle name="Total 5 2 8" xfId="14080"/>
    <cellStyle name="Total 5 2 8 2" xfId="14081"/>
    <cellStyle name="Total 5 2 9" xfId="14082"/>
    <cellStyle name="Total 5 2 9 2" xfId="14083"/>
    <cellStyle name="Total 5 3" xfId="14084"/>
    <cellStyle name="Total 5 3 10" xfId="14085"/>
    <cellStyle name="Total 5 3 10 2" xfId="14086"/>
    <cellStyle name="Total 5 3 11" xfId="14087"/>
    <cellStyle name="Total 5 3 11 2" xfId="14088"/>
    <cellStyle name="Total 5 3 12" xfId="14089"/>
    <cellStyle name="Total 5 3 12 2" xfId="14090"/>
    <cellStyle name="Total 5 3 13" xfId="14091"/>
    <cellStyle name="Total 5 3 13 2" xfId="14092"/>
    <cellStyle name="Total 5 3 14" xfId="14093"/>
    <cellStyle name="Total 5 3 2" xfId="14094"/>
    <cellStyle name="Total 5 3 2 2" xfId="14095"/>
    <cellStyle name="Total 5 3 3" xfId="14096"/>
    <cellStyle name="Total 5 3 3 2" xfId="14097"/>
    <cellStyle name="Total 5 3 4" xfId="14098"/>
    <cellStyle name="Total 5 3 4 2" xfId="14099"/>
    <cellStyle name="Total 5 3 5" xfId="14100"/>
    <cellStyle name="Total 5 3 5 2" xfId="14101"/>
    <cellStyle name="Total 5 3 6" xfId="14102"/>
    <cellStyle name="Total 5 3 6 2" xfId="14103"/>
    <cellStyle name="Total 5 3 7" xfId="14104"/>
    <cellStyle name="Total 5 3 7 2" xfId="14105"/>
    <cellStyle name="Total 5 3 8" xfId="14106"/>
    <cellStyle name="Total 5 3 8 2" xfId="14107"/>
    <cellStyle name="Total 5 3 9" xfId="14108"/>
    <cellStyle name="Total 5 3 9 2" xfId="14109"/>
    <cellStyle name="Total 5 4" xfId="14110"/>
    <cellStyle name="Total 5 4 2" xfId="14111"/>
    <cellStyle name="Total 5 5" xfId="14112"/>
    <cellStyle name="Total 5 5 2" xfId="14113"/>
    <cellStyle name="Total 5 6" xfId="14114"/>
    <cellStyle name="Total 5 6 2" xfId="14115"/>
    <cellStyle name="Total 5 7" xfId="14116"/>
    <cellStyle name="Total 5 7 2" xfId="14117"/>
    <cellStyle name="Total 5 8" xfId="14118"/>
    <cellStyle name="Total 5 8 2" xfId="14119"/>
    <cellStyle name="Total 5 9" xfId="14120"/>
    <cellStyle name="Total 5 9 2" xfId="14121"/>
    <cellStyle name="Total 6" xfId="19809"/>
    <cellStyle name="Total 7" xfId="19810"/>
    <cellStyle name="Total 8" xfId="19811"/>
    <cellStyle name="Total 9" xfId="19812"/>
    <cellStyle name="Total1 - Style1" xfId="19813"/>
    <cellStyle name="Underline_Single" xfId="19814"/>
    <cellStyle name="UNPROTECTED" xfId="19815"/>
    <cellStyle name="Valuta [0]_Blad1" xfId="19816"/>
    <cellStyle name="Valuta_Blad1" xfId="19817"/>
    <cellStyle name="Virgül [0]_BINV" xfId="19818"/>
    <cellStyle name="Virgül_BINV" xfId="19819"/>
    <cellStyle name="Vírgula" xfId="665" builtinId="3"/>
    <cellStyle name="Vírgula 2" xfId="3"/>
    <cellStyle name="Vírgula 2 2" xfId="14122"/>
    <cellStyle name="Vírgula 2 3" xfId="14123"/>
    <cellStyle name="Vírgula 2 4" xfId="14194"/>
    <cellStyle name="Vírgula 2 5" xfId="14247"/>
    <cellStyle name="Vírgula 2 6" xfId="14249"/>
    <cellStyle name="Vírgula 2 7" xfId="14275"/>
    <cellStyle name="Vírgula 3" xfId="14259"/>
    <cellStyle name="Vírgula 4" xfId="663"/>
    <cellStyle name="Vírgula 5" xfId="14272"/>
    <cellStyle name="Vírgula 6" xfId="19820"/>
    <cellStyle name="Vírgula 7" xfId="19821"/>
    <cellStyle name="Vírgula 8" xfId="19822"/>
    <cellStyle name="Vírgula0" xfId="19823"/>
    <cellStyle name="Währung [0]_Anlagenbuchhaltung" xfId="19824"/>
    <cellStyle name="Währung_Anlagenbuchhaltung" xfId="19825"/>
    <cellStyle name="wrap" xfId="19826"/>
    <cellStyle name="year" xfId="19827"/>
    <cellStyle name="year 2" xfId="19828"/>
    <cellStyle name="year 3" xfId="19829"/>
    <cellStyle name="YearlyColumn" xfId="19830"/>
    <cellStyle name="YEARS" xfId="19831"/>
    <cellStyle name="千位分隔[0]_2000_Budgetnew" xfId="19832"/>
    <cellStyle name="千位分隔_2000_Budgetnew" xfId="19833"/>
    <cellStyle name="货币[0]_Yangpu1" xfId="19834"/>
    <cellStyle name="货币_Yangpu1" xfId="19835"/>
  </cellStyles>
  <dxfs count="0"/>
  <tableStyles count="0" defaultTableStyle="TableStyleMedium9" defaultPivotStyle="PivotStyleLight16"/>
  <colors>
    <mruColors>
      <color rgb="FFFFFF99"/>
      <color rgb="FFFF99FF"/>
      <color rgb="FF663300"/>
      <color rgb="FFCC0099"/>
      <color rgb="FFCC9900"/>
      <color rgb="FF66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theme" Target="theme/theme1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152400</xdr:rowOff>
    </xdr:from>
    <xdr:to>
      <xdr:col>1</xdr:col>
      <xdr:colOff>352426</xdr:colOff>
      <xdr:row>4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314325"/>
          <a:ext cx="581026" cy="7524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514350</xdr:colOff>
      <xdr:row>5</xdr:row>
      <xdr:rowOff>15185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190625" cy="8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92</xdr:row>
      <xdr:rowOff>0</xdr:rowOff>
    </xdr:from>
    <xdr:to>
      <xdr:col>5</xdr:col>
      <xdr:colOff>609600</xdr:colOff>
      <xdr:row>92</xdr:row>
      <xdr:rowOff>0</xdr:rowOff>
    </xdr:to>
    <xdr:cxnSp macro="">
      <xdr:nvCxnSpPr>
        <xdr:cNvPr id="2" name="Conector reto 7"/>
        <xdr:cNvCxnSpPr>
          <a:cxnSpLocks noChangeShapeType="1"/>
        </xdr:cNvCxnSpPr>
      </xdr:nvCxnSpPr>
      <xdr:spPr bwMode="auto">
        <a:xfrm rot="16200000" flipH="1">
          <a:off x="6143625" y="5457825"/>
          <a:ext cx="0" cy="5905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666750</xdr:colOff>
      <xdr:row>92</xdr:row>
      <xdr:rowOff>0</xdr:rowOff>
    </xdr:from>
    <xdr:to>
      <xdr:col>5</xdr:col>
      <xdr:colOff>609600</xdr:colOff>
      <xdr:row>92</xdr:row>
      <xdr:rowOff>0</xdr:rowOff>
    </xdr:to>
    <xdr:cxnSp macro="">
      <xdr:nvCxnSpPr>
        <xdr:cNvPr id="3" name="Conector reto 8"/>
        <xdr:cNvCxnSpPr>
          <a:cxnSpLocks noChangeShapeType="1"/>
        </xdr:cNvCxnSpPr>
      </xdr:nvCxnSpPr>
      <xdr:spPr bwMode="auto">
        <a:xfrm rot="5400000" flipH="1" flipV="1">
          <a:off x="6129338" y="5443537"/>
          <a:ext cx="0" cy="6191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19050</xdr:colOff>
      <xdr:row>92</xdr:row>
      <xdr:rowOff>0</xdr:rowOff>
    </xdr:from>
    <xdr:to>
      <xdr:col>5</xdr:col>
      <xdr:colOff>609600</xdr:colOff>
      <xdr:row>92</xdr:row>
      <xdr:rowOff>0</xdr:rowOff>
    </xdr:to>
    <xdr:cxnSp macro="">
      <xdr:nvCxnSpPr>
        <xdr:cNvPr id="9" name="Conector reto 48"/>
        <xdr:cNvCxnSpPr>
          <a:cxnSpLocks noChangeShapeType="1"/>
        </xdr:cNvCxnSpPr>
      </xdr:nvCxnSpPr>
      <xdr:spPr bwMode="auto">
        <a:xfrm rot="16200000" flipH="1">
          <a:off x="6143625" y="5457825"/>
          <a:ext cx="0" cy="5905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666750</xdr:colOff>
      <xdr:row>92</xdr:row>
      <xdr:rowOff>0</xdr:rowOff>
    </xdr:from>
    <xdr:to>
      <xdr:col>5</xdr:col>
      <xdr:colOff>609600</xdr:colOff>
      <xdr:row>92</xdr:row>
      <xdr:rowOff>0</xdr:rowOff>
    </xdr:to>
    <xdr:cxnSp macro="">
      <xdr:nvCxnSpPr>
        <xdr:cNvPr id="10" name="Conector reto 49"/>
        <xdr:cNvCxnSpPr>
          <a:cxnSpLocks noChangeShapeType="1"/>
        </xdr:cNvCxnSpPr>
      </xdr:nvCxnSpPr>
      <xdr:spPr bwMode="auto">
        <a:xfrm rot="5400000" flipH="1" flipV="1">
          <a:off x="6129338" y="5443537"/>
          <a:ext cx="0" cy="6191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100.22\sys\User\diplan\soraya\DIPLAN\PA%202005\3&#186;%20Vers&#227;o\Economico\DRE%202005%20CONSOLIDAD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tfileserver\Documents%20and%20Settings\christini\Meus%20documentos\Braskem\Projeto%20Crescimento\Valuation%20Projeto%20Crescimento%20%20vs.22_pie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PE%202007-2011\Documents%20and%20Settings\azor\Configura&#231;&#245;es%20locais\Temporary%20Internet%20Files\OLK3\RIC%20-%20Nov2002\windows\TEMP\windows\TEMP\Apresenta&#231;&#227;o%20Projetos%20Flot.%20Wi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2vmspa\controladoria$\Posi&#231;&#245;es%20Cont&#225;beis\Balan&#231;os%20da%20CNT\2005\Balan&#231;o%20da%20CNT%20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Documents%20and%20Settings\frannomi.ODEBRECHT\Configura&#231;&#245;es%20locais\Temporary%20Internet%20Files\OLK43\User\DS_Saneamento\OII%20-%20Modelo%20de%20Acompanhamento%20Saneament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User\Diplan\Negocios%20E&amp;C\12.ODB\02.Apresenta&#231;&#227;o\02.%20Book\01.2008\Final\Relat&#243;rio%202008%20v10_06_03_2009_b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tfileserver\Or&#231;amento\Or&#231;amentos\Orc2001\Quadros\PO-2001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r&#231;amento\Or&#231;amentos\Orc2001\Quadros\PO-2001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z%20consult\Or&#231;amento\Or&#231;amentos\Orc2001\Quadros\PO-2001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Cenarios\PA_Novo_06abr09\PLAN_09-13\Teste%2009022008%20v01\Painel_Controle_v0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Documents%20and%20Settings\rpsilva\Meus%20documentos\V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Documents%20and%20Settings\astratos\Local%20Settings\Temporary%20Internet%20Files\OLK118\Braskem_August_2004_calculation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FCONST\TRAB\ESTUDOS\TAB96\JUN\COLIN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Users\Renato%20Bortoletti\projectos%20%20ZANGO\PF\Value%20Engeneering_PRP_Mai%2009\PlanVE_Projeto%20PRP_R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tfileserver\Documents%20and%20Settings\Christini\Meus%20documentos\BRASKEM\Ciclo%202005_backup%2015_04_05\Boletim%20Petroqu&#237;mico\arquivos%20intranet\Comparativo%20Longo%20Prazo\Comparativo%20Longo%20Praz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z%20consult\Documents%20and%20Settings\Christini\Meus%20documentos\BRASKEM\Ciclo%202005_backup%2015_04_05\Boletim%20Petroqu&#237;mico\arquivos%20intranet\Comparativo%20Longo%20Prazo\Comparativo%20Longo%20Praz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iclo%20de%20Planejamento\Or&#231;amento\2002\Operacional\S%20D%20O\Planilhas%20SDO\EBTIDA_atu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Tend%202009\2\Recebidos\Copy%20of%20Mod_Fin_ELOS_Poc_Caia_010609_BAF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z%20consult\Documents%20and%20Settings\christini\Meus%20documentos\Braskem\Projeto%20Crescimento\Valuation%20Projeto%20Crescimento%20%20vs.22_pie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Moed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eda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z%20consult\Documents%20and%20Settings\nonaka1\Configura&#231;&#245;es%20locais\Temporary%20Internet%20Files\OLK1D\WACC%20PN%202004-2008_Rev%2025%20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TERRA1~1.SP-\CONFIG~1\Temp\Braskem_August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BRAPDC\USERS\Geral\Economia\dados\Bloomberg\dados%20Bradi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c01\gplan2\Ciclo%20de%20Planejamento\Ciclo%20Plan%202004\Plano%20de%20Neg&#243;cio\Book\08%20-%20Custo%20de%20Capital\WACC%20PN%202004-20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wst214\Documentos\Mis%20Documentos\Costos04\Cierre'04\Cospro12%20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eus%20documentos\pasta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Licita&#231;&#245;es\Cagece\2006\TP_006_06\Pasta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hristini\Meus%20documentos\Braskem\Projeto%20Crescimento\Valuation%20Projeto%20Crescimento%20%20vs.22_pier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eus%20documentos\Test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DOWS\TEMP\SDO%20atu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ubo1\Meus%20documentos\Poliolefinas\Poliolefinas\Ciclo%202006-2012\MEQ\Rodada%208\MEQ_rodada%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tfileserver\Documents%20and%20Settings\PAULAA1\Configura&#231;&#245;es%20locais\Temporary%20Internet%20Files\OLKAD\Macroequa&#231;&#227;o_operacional_revatu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stratos\Local%20Settings\Temporary%20Internet%20Files\OLK118\Braskem_August_2004_calculation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iclo%20de%20Planejamento\2005\Simula&#231;&#227;o%20JCG\Vers&#227;o%2002\Simula&#231;&#227;o%20JCG_vs01_base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Ciclo%20de%20Planejamento\Or&#231;amento\PN2007%20FINAL\Macroequa&#231;&#227;o\Consolidado\Modelo%20de%20Proje&#231;&#227;o\ME_Resultado1_Paul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Windows\Configura&#231;&#245;es%20locais\Temp\Master%20v15%20PN05%20Planejament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tfileserver\Ciclo%20de%20Planejamento\2005\Simula&#231;&#227;o%20JCG\Vers&#227;o%2002\Simula&#231;&#227;o%20JCG_vs01_base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tfileserver\Ciclo%20de%20Planejamento\2005\Premissas\Comparativo%20Premissas\Premissas%2026ago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nando\Fernando\Fernando\Hidraulica\Projetos\Planilhas%20Custo\xxx%20-%20planilha%20EM%20CONSTRU&#199;&#195;O_ELETRICA_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z%20consult\DOCUME~1\kubo1\CONFIG~1\Temp\Gizele%20v20%20(MEq8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iclo%20de%20Planejamento\Or&#231;amento\2005PN\Macroequa&#231;&#227;o\Consolidado\Modelo%20de%20Proje&#231;&#227;o\MacroOperacional2005_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z%20consult\Ciclo%20de%20Planejamento\Or&#231;amento\2005PN\Macroequa&#231;&#227;o\Consolidado\Modelo%20de%20Proje&#231;&#227;o\MacroOperacional2005_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z%20consult\Ciclo%20de%20Planejamento\2005\Simula&#231;&#227;o%20JCG\Vers&#227;o%2002\Simula&#231;&#227;o%20JCG_vs01_base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_RJ\GESTU$\DEPTO\GESTU\EMPREEND\90722\Acomp\Acomp_0799\OP07990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Documents%20and%20Settings\evandrojanini\Desktop\Relatorios%20Gerenciais\VPAR%202005\Banco%20de%20dados%202005\TEMP\BALAN&#199;O%20TEST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OR_C0108_R0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kubo1\CONFIG~1\Temp\Gizele%20v20%20(MEq8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2vmspa\controladoria$\Controle%20de%20Gest&#227;o\Acompanhamento\Banco%20de%20Dados%2020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%20Trabalho\CONTROL%20TEC\VILLA%20LOBOS\CUSTO%20ABRIL-2004\Plan_0242_HTB-2&#170;%20fase-R1a-18jun04-com%20EstTubad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missas%20LE%20trienio%202003%2020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User\diplan\pub\Fechamento%20LE\Fechto_LE_Mensal_2008\09%20-%20Setembro\Informa&#231;&#245;es%20Contratos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RISGIA1\Configura&#231;&#245;es%20locais\Temporary%20Internet%20Files\OLK36\Braskem_Scenarios\BASE\L\CALmdWLD_maste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tfileserver\Users\Ecaldeira\Desktop\Resultado%20e%20GLCx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Users\Ecaldeira\Desktop\Resultado%20e%20GLCx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tfileserver\DOCUME~1\kubo1\CONFIG~1\Temp\Gizele%20v20%20(MEq8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hab011\c\GCA\EMBU\OR&#199;AMENTO%20EMBU%20GIN%20EXEC\OR&#199;AM%20GIN&#193;SIO%20DON%20JOSE%20EXEC%20rev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tfileserver\Documents%20and%20Settings\marioas\Configura&#231;&#245;es%20locais\Temporary%20Internet%20Files\OLK7C\Fluxo%20Cx%20-%20E&amp;C%20%20Jun%20%20a%20Ago%202007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_2_Malleiro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tfileserver\PN%202005_2009\arquivos%20de%20apoio\Indicadores%20MEQ_vs30112004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2cmmbs\publico$\Vicente%2014-06-04\Unec-Corisco\Gr&#225;ficos%20de%20Produ&#231;&#227;o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1VMSPA\CONTROLADORIA$\Orcamento\CMM\Apresenta&#231;&#227;o\Apresenta&#231;&#227;o%20Or&#231;amento%202002%20CMM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anejamento%202005\Premissas\Petroquimicas\comparativo%20CMAI%20x%20Chemsystem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FCONST\TRAB\ESTUDOS\COMPRA\QUELUZ\GAF10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100.22\sys\User\diplan\pub\Brasil\Exercicio%202005\04\JP\1Fechamento_Mensal_DSJP_04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Mis%20Documentos\Gisella\Concesionaria\CHAGLLA\MODELOS\ModeloChagl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TABELAS\TAB2000\ATUAL\ALTO_BOA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Nueva%20carpeta\Copia%20de%20Tendencia%20IIRSA%20Sur%20T2%20(Feb%202009)A1%20Carlito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rcamento\d\odillardo_antigo\ORC_DIVERSOS\form_dnit\modelo%20decomposi&#231;&#245;es%20DNER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ECHAMEN\1996\RELATORI\IMPOR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Curso%20de%20DecisionToos%20Suite%205.0\Otros%20modelos\Modelo%20b&#225;sico%20de%20flujo%20de%20caj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tfileserver\Planejamento%202005\hist-proje&#231;&#245;es%20CMAI%2020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Documents%20and%20Settings\cmassei\My%20Documents\OD1\Ferramenta%20-%20Portugal%20-%20060426%20V5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z%20consult\Planejamento%202005\hist-proje&#231;&#245;es%20CMAI%20200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User\Diplan\Negocios%20E&amp;C\16.OEA\Fechamento\2008\08.Ago\Gerencial\Fechamento%202008_OEA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tfileserver\oea$\File%20Server\1.Controladoria\Fechamento\2008\11.Nov\Outros\Mascara%20Relatorio%202008%20-%20VERMELHA_nov08_v2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tfileserver\Documents%20and%20Settings\Windows\Configura&#231;&#245;es%20locais\Temp\Master%20v15%20PN05%20Planejamen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IXA_98\JUNHO\REPORT_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User\diplan\pub\Investimentos\1%20-%20Vis&#227;o%20E&amp;C\Neg&#243;cio\3.OEA\2007\Macroindicadores\Macroindicadores_OEA_200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z%20consult\Documents%20and%20Settings\Windows\Configura&#231;&#245;es%20locais\Temp\Master%20v15%20PN05%20Planejamento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cno$\Planejamento%20e%20Proje&#231;&#245;es\Ciclo%20de%20Planejamento%202010-2016\Macroequa&#231;&#227;o\PN%202010-16\Informa&#231;&#245;es%20enviadas\Gr&#225;ficos%20Book%20OLD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%20Finance\Copene\Prices\Stochastic%20Scenario%20V6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FCONST\TRAB\ESTUDOS\IVO\BOUQUET\VERA\PRIN-JUR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A_CNO99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User\diplan\soraya\DIPLAN\PA%202005\3&#186;%20Vers&#227;o\Economico\DRE%202005%20CONSOLIDADO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Documents%20and%20Settings\Administrator\Desktop\EBDay_T41a\Documents%20and%20Settings\rfaleiro\Local%20Settings\Temp\VOT-HOB%20-VM%20-%20Modelo%20A&#231;o%20-%20Cen&#225;r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CO\Or&#231;amento\Flash\PLANOS\SPantAgo\S&#227;o%20Paulo\Construcap\Lote12\CC12_FI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ulo_oscar\compartilhad\Paulo%20Oscar\Base%20de%20Dados\Comparativos\Blindados%20m&#233;di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Documents%20and%20Settings\sbenini\Meus%20documentos\Odebrecht\DIPLAN\Est%20Lancamento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RGF%202005\Relatorio%20de%20Gest&#227;o%20Financeira%20v.II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FCONST\TRAB\ESTUDOS\ECONOMIC\EDINBURG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100.22\sys\User\diplan\pub\Brasil\Exercicio%202005\03\JP\Fechamento_Mensal_DSJP_0305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rdata\INVESTIMENTOS\Documents%20and%20Settings\e705452\Configura&#231;&#245;es%20locais\Temporary%20Internet%20Files\OLK1C\Or&#231;amento%20Via%20Parque_BNB_240407_corrigido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nf004\User\Diplan\Negocios%20E&amp;C\12.ODB\01.Fechamento\03.2010\06.%20Junho\Base%20Relat&#243;rio%20Junho_2010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FCONST\TRAB\ESTUDOS\ACOMP\ABR98\SP4_ABV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C01\CPOLI\Resultado\Agosto_02\Resultado%2008_02%20Comercial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SITE/Chafik_REV%20E_LICITA&#199;&#195;O_para%20Ester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Licitacoes-obras/LICITA&#199;&#213;ES%202015/CONCORR&#202;NCIA/CPXX-15%20PA%204342-15%20URB%20CHAFICK%201&#170;%20ETAPA/CHAFICK/Chafik_REV%20E_LICITA&#199;&#195;O_para%20E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 DRE por ue"/>
      <sheetName val="CONSOL DRE GERAL"/>
      <sheetName val="consol le mensal R$"/>
      <sheetName val="Consolidado Brasil"/>
      <sheetName val="Consol Exterior R$"/>
      <sheetName val="Contratos_Exercicio"/>
      <sheetName val="DRE 2005 CONSOLIDADO"/>
      <sheetName val="CONSOL_DRE_por_ue"/>
      <sheetName val="CONSOL_DRE_GERAL"/>
      <sheetName val="consol_le_mensal_R$"/>
      <sheetName val="Consolidado_Brasil"/>
      <sheetName val="Consol_Exterior_R$"/>
      <sheetName val="DRE_2005_CONSOLIDADO"/>
      <sheetName val="#REF"/>
      <sheetName val="Plan1"/>
      <sheetName val="EDC"/>
      <sheetName val="Parametros"/>
      <sheetName val="Calculo_Resultado"/>
      <sheetName val="listas"/>
      <sheetName val="AEN_-_Auxiliar"/>
      <sheetName val="CMAI_spreads_2005"/>
      <sheetName val="comparativo_hist-projeções"/>
      <sheetName val="CONTROLE"/>
      <sheetName val="LT_12131415"/>
      <sheetName val="CMAI_04_08_04"/>
      <sheetName val="Chemsystem"/>
      <sheetName val="WorkSpace"/>
      <sheetName val="CONSOL_DRE_por_ue1"/>
      <sheetName val="CONSOL_DRE_GERAL1"/>
      <sheetName val="consol_le_mensal_R$1"/>
      <sheetName val="Consolidado_Brasil1"/>
      <sheetName val="Consol_Exterior_R$1"/>
      <sheetName val="DRE_2005_CONSOLIDADO1"/>
      <sheetName val="FUNDO"/>
      <sheetName val="CMAI 04_08_04"/>
      <sheetName val="OP079907"/>
      <sheetName val="CONSOL_DRE_por_ue2"/>
      <sheetName val="CONSOL_DRE_GERAL2"/>
      <sheetName val="consol_le_mensal_R$2"/>
      <sheetName val="Consolidado_Brasil2"/>
      <sheetName val="Consol_Exterior_R$2"/>
      <sheetName val="DRE_2005_CONSOLIDADO2"/>
    </sheetNames>
    <sheetDataSet>
      <sheetData sheetId="0" refreshError="1"/>
      <sheetData sheetId="1" refreshError="1">
        <row r="2">
          <cell r="B2" t="str">
            <v>8 - ORÇAMENTO</v>
          </cell>
        </row>
        <row r="4">
          <cell r="B4" t="str">
            <v>8.1 - RESULTADO</v>
          </cell>
        </row>
        <row r="7">
          <cell r="D7" t="str">
            <v>DEMONSTRATIVO  DE  RESULTADOS - 2005</v>
          </cell>
          <cell r="K7" t="str">
            <v xml:space="preserve">CONSOLIDADO GERAL LE E DS´S </v>
          </cell>
        </row>
        <row r="10">
          <cell r="B10" t="str">
            <v>MENSAL</v>
          </cell>
          <cell r="D10" t="str">
            <v>JANEIRO</v>
          </cell>
          <cell r="E10" t="str">
            <v>FEVEREIRO</v>
          </cell>
          <cell r="F10" t="str">
            <v>MARÇO</v>
          </cell>
          <cell r="G10" t="str">
            <v>ABRIL</v>
          </cell>
          <cell r="H10" t="str">
            <v>MAIO</v>
          </cell>
          <cell r="I10" t="str">
            <v>JUNHO</v>
          </cell>
          <cell r="J10" t="str">
            <v>JULHO</v>
          </cell>
          <cell r="K10" t="str">
            <v>AGOSTO</v>
          </cell>
          <cell r="L10" t="str">
            <v>SETEMBRO</v>
          </cell>
        </row>
        <row r="12">
          <cell r="B12" t="str">
            <v>RECEITA BRUTA DE OPERAÇÕES</v>
          </cell>
          <cell r="C12">
            <v>0</v>
          </cell>
          <cell r="D12">
            <v>406977.44339999999</v>
          </cell>
          <cell r="E12">
            <v>441345.39500000008</v>
          </cell>
          <cell r="F12">
            <v>487510.40890999994</v>
          </cell>
          <cell r="G12">
            <v>484999.72693999996</v>
          </cell>
          <cell r="H12">
            <v>524225.48418999999</v>
          </cell>
          <cell r="I12">
            <v>563323.6219599999</v>
          </cell>
          <cell r="J12">
            <v>576414.21812000033</v>
          </cell>
          <cell r="K12">
            <v>622388.39853999997</v>
          </cell>
          <cell r="L12">
            <v>609790.42719000019</v>
          </cell>
        </row>
        <row r="13">
          <cell r="B13" t="str">
            <v xml:space="preserve">          -  Brasil</v>
          </cell>
          <cell r="D13">
            <v>171732</v>
          </cell>
          <cell r="E13">
            <v>180807</v>
          </cell>
          <cell r="F13">
            <v>201394</v>
          </cell>
          <cell r="G13">
            <v>193301</v>
          </cell>
          <cell r="H13">
            <v>210163</v>
          </cell>
          <cell r="I13">
            <v>213107</v>
          </cell>
          <cell r="J13">
            <v>220887</v>
          </cell>
          <cell r="K13">
            <v>233144</v>
          </cell>
          <cell r="L13">
            <v>225462</v>
          </cell>
        </row>
        <row r="14">
          <cell r="B14" t="str">
            <v xml:space="preserve">          -  Outros Países</v>
          </cell>
          <cell r="D14">
            <v>235245.44339999999</v>
          </cell>
          <cell r="E14">
            <v>260538.39500000008</v>
          </cell>
          <cell r="F14">
            <v>286116.40890999994</v>
          </cell>
          <cell r="G14">
            <v>291698.72693999996</v>
          </cell>
          <cell r="H14">
            <v>314062.48418999999</v>
          </cell>
          <cell r="I14">
            <v>350216.6219599999</v>
          </cell>
          <cell r="J14">
            <v>355527.21812000033</v>
          </cell>
          <cell r="K14">
            <v>389244.39853999997</v>
          </cell>
          <cell r="L14">
            <v>384328.42719000019</v>
          </cell>
        </row>
        <row r="16">
          <cell r="B16" t="str">
            <v xml:space="preserve"> . Impostos e Taxas</v>
          </cell>
          <cell r="D16">
            <v>-7759</v>
          </cell>
          <cell r="E16">
            <v>-7949</v>
          </cell>
          <cell r="F16">
            <v>-9222</v>
          </cell>
          <cell r="G16">
            <v>-9015</v>
          </cell>
          <cell r="H16">
            <v>-8970</v>
          </cell>
          <cell r="I16">
            <v>-9582</v>
          </cell>
          <cell r="J16">
            <v>-10042</v>
          </cell>
          <cell r="K16">
            <v>-10282</v>
          </cell>
          <cell r="L16">
            <v>-10253</v>
          </cell>
        </row>
        <row r="17">
          <cell r="B17" t="str">
            <v xml:space="preserve"> . Outras Deduções sobre a Receita</v>
          </cell>
        </row>
        <row r="19">
          <cell r="B19" t="str">
            <v>RECEITA LÍQUIDA DE OPERAÇÕES</v>
          </cell>
          <cell r="D19">
            <v>399218.44339999999</v>
          </cell>
          <cell r="E19">
            <v>433396.39500000008</v>
          </cell>
          <cell r="F19">
            <v>478288.40890999994</v>
          </cell>
          <cell r="G19">
            <v>475984.72693999996</v>
          </cell>
          <cell r="H19">
            <v>515255.48418999999</v>
          </cell>
          <cell r="I19">
            <v>553741.6219599999</v>
          </cell>
          <cell r="J19">
            <v>566372.21812000033</v>
          </cell>
          <cell r="K19">
            <v>612106.39853999997</v>
          </cell>
          <cell r="L19">
            <v>599537.42719000019</v>
          </cell>
        </row>
        <row r="20">
          <cell r="B20" t="str">
            <v xml:space="preserve">          -  Brasil</v>
          </cell>
          <cell r="D20">
            <v>163973</v>
          </cell>
          <cell r="E20">
            <v>172858</v>
          </cell>
          <cell r="F20">
            <v>192172</v>
          </cell>
          <cell r="G20">
            <v>184286</v>
          </cell>
          <cell r="H20">
            <v>201193</v>
          </cell>
          <cell r="I20">
            <v>203525</v>
          </cell>
          <cell r="J20">
            <v>210845</v>
          </cell>
          <cell r="K20">
            <v>222862</v>
          </cell>
          <cell r="L20">
            <v>215209</v>
          </cell>
        </row>
        <row r="21">
          <cell r="B21" t="str">
            <v xml:space="preserve">          -  Outros Países</v>
          </cell>
          <cell r="D21">
            <v>235245.44339999999</v>
          </cell>
          <cell r="E21">
            <v>260538.39500000008</v>
          </cell>
          <cell r="F21">
            <v>286116.40890999994</v>
          </cell>
          <cell r="G21">
            <v>291698.72693999996</v>
          </cell>
          <cell r="H21">
            <v>314062.48418999999</v>
          </cell>
          <cell r="I21">
            <v>350216.6219599999</v>
          </cell>
          <cell r="J21">
            <v>355527.21812000033</v>
          </cell>
          <cell r="K21">
            <v>389244.39853999997</v>
          </cell>
          <cell r="L21">
            <v>384328.42719000019</v>
          </cell>
        </row>
        <row r="23">
          <cell r="B23" t="str">
            <v xml:space="preserve"> . Custo de Produção</v>
          </cell>
          <cell r="D23">
            <v>-367702.42497499997</v>
          </cell>
          <cell r="E23">
            <v>-388511.23426499998</v>
          </cell>
          <cell r="F23">
            <v>-434446.30562249996</v>
          </cell>
          <cell r="G23">
            <v>-428011.77690833347</v>
          </cell>
          <cell r="H23">
            <v>-460580.96028416662</v>
          </cell>
          <cell r="I23">
            <v>-480297.63117833325</v>
          </cell>
          <cell r="J23">
            <v>-489564.4661224999</v>
          </cell>
          <cell r="K23">
            <v>-538979.98276916635</v>
          </cell>
          <cell r="L23">
            <v>-524867.07054583402</v>
          </cell>
        </row>
        <row r="25">
          <cell r="B25" t="str">
            <v>LUCRO BRUTO</v>
          </cell>
          <cell r="D25">
            <v>31516.018425000017</v>
          </cell>
          <cell r="E25">
            <v>44885.1607350001</v>
          </cell>
          <cell r="F25">
            <v>43842.10328749998</v>
          </cell>
          <cell r="G25">
            <v>47972.950031666493</v>
          </cell>
          <cell r="H25">
            <v>54674.523905833368</v>
          </cell>
          <cell r="I25">
            <v>73443.990781666653</v>
          </cell>
          <cell r="J25">
            <v>76807.751997500425</v>
          </cell>
          <cell r="K25">
            <v>73126.415770833613</v>
          </cell>
          <cell r="L25">
            <v>74670.356644166168</v>
          </cell>
        </row>
        <row r="26">
          <cell r="B26" t="str">
            <v>Margem Bruta - %</v>
          </cell>
          <cell r="D26">
            <v>7.8944294648787799E-2</v>
          </cell>
          <cell r="E26">
            <v>0.10356606850640761</v>
          </cell>
          <cell r="F26">
            <v>9.1664574074488595E-2</v>
          </cell>
          <cell r="G26">
            <v>0.10078674233955767</v>
          </cell>
          <cell r="H26">
            <v>0.10611148368810411</v>
          </cell>
          <cell r="I26">
            <v>0.13263223833835622</v>
          </cell>
          <cell r="J26">
            <v>0.13561355861072047</v>
          </cell>
          <cell r="K26">
            <v>0.11946683770216289</v>
          </cell>
          <cell r="L26">
            <v>0.12454661420245626</v>
          </cell>
        </row>
        <row r="28">
          <cell r="B28" t="str">
            <v xml:space="preserve"> . Despesas Gerais e Administrativas</v>
          </cell>
          <cell r="D28">
            <v>-27799.848333333335</v>
          </cell>
          <cell r="E28">
            <v>-26967.909319999999</v>
          </cell>
          <cell r="F28">
            <v>-27386.158556666662</v>
          </cell>
          <cell r="G28">
            <v>-27243.261456666674</v>
          </cell>
          <cell r="H28">
            <v>-64781.166786666654</v>
          </cell>
          <cell r="I28">
            <v>-28795.811146666667</v>
          </cell>
          <cell r="J28">
            <v>-26818.426006666676</v>
          </cell>
          <cell r="K28">
            <v>-26803.692479999991</v>
          </cell>
          <cell r="L28">
            <v>-26625.198863333342</v>
          </cell>
        </row>
        <row r="29">
          <cell r="B29" t="str">
            <v xml:space="preserve"> . Supervisão </v>
          </cell>
          <cell r="D29">
            <v>-22776.642433333334</v>
          </cell>
          <cell r="E29">
            <v>-21557.614739999997</v>
          </cell>
          <cell r="F29">
            <v>-21249.515536666662</v>
          </cell>
          <cell r="G29">
            <v>-22135.423456666671</v>
          </cell>
          <cell r="H29">
            <v>-59525.567546666658</v>
          </cell>
          <cell r="I29">
            <v>-24409.671886666663</v>
          </cell>
          <cell r="J29">
            <v>-23777.009046666677</v>
          </cell>
          <cell r="K29">
            <v>-21496.979199999991</v>
          </cell>
          <cell r="L29">
            <v>-21557.151433333336</v>
          </cell>
        </row>
        <row r="30">
          <cell r="B30" t="str">
            <v xml:space="preserve"> . Mercado</v>
          </cell>
          <cell r="D30">
            <v>-5023.2058999999999</v>
          </cell>
          <cell r="E30">
            <v>-5410.2945799999998</v>
          </cell>
          <cell r="F30">
            <v>-6136.6430199999986</v>
          </cell>
          <cell r="G30">
            <v>-5107.8380000000016</v>
          </cell>
          <cell r="H30">
            <v>-5255.5992399999996</v>
          </cell>
          <cell r="I30">
            <v>-4386.1392600000017</v>
          </cell>
          <cell r="J30">
            <v>-3041.4169599999987</v>
          </cell>
          <cell r="K30">
            <v>-5306.7132799999999</v>
          </cell>
          <cell r="L30">
            <v>-5068.047430000006</v>
          </cell>
        </row>
        <row r="32">
          <cell r="B32" t="str">
            <v xml:space="preserve"> . Outras Receitas (Desp.) Operacionais</v>
          </cell>
          <cell r="D32">
            <v>682.26289999999995</v>
          </cell>
          <cell r="E32">
            <v>105.43421999999998</v>
          </cell>
          <cell r="F32">
            <v>-463.49036000000012</v>
          </cell>
          <cell r="G32">
            <v>-823.63050999999973</v>
          </cell>
          <cell r="H32">
            <v>-1305.7012500000001</v>
          </cell>
          <cell r="I32">
            <v>-1270.8577999999998</v>
          </cell>
          <cell r="J32">
            <v>-1007.8158100000001</v>
          </cell>
          <cell r="K32">
            <v>-1175.2890100000004</v>
          </cell>
          <cell r="L32">
            <v>-1037.3985899999989</v>
          </cell>
        </row>
        <row r="33">
          <cell r="B33" t="str">
            <v xml:space="preserve"> . TAC DO LE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5">
          <cell r="B35" t="str">
            <v>LUCRO OPERACIONAL</v>
          </cell>
          <cell r="D35">
            <v>4398.4329916666811</v>
          </cell>
          <cell r="E35">
            <v>18022.6856350001</v>
          </cell>
          <cell r="F35">
            <v>15992.454370833319</v>
          </cell>
          <cell r="G35">
            <v>19906.058064999819</v>
          </cell>
          <cell r="H35">
            <v>-11412.344130833286</v>
          </cell>
          <cell r="I35">
            <v>43377.321834999988</v>
          </cell>
          <cell r="J35">
            <v>48981.510180833749</v>
          </cell>
          <cell r="K35">
            <v>45147.434280833622</v>
          </cell>
          <cell r="L35">
            <v>47007.759190832832</v>
          </cell>
        </row>
        <row r="36">
          <cell r="B36" t="str">
            <v>Margem Operacional - %</v>
          </cell>
          <cell r="D36">
            <v>1.1017609693096361E-2</v>
          </cell>
          <cell r="E36">
            <v>4.1584761301487284E-2</v>
          </cell>
          <cell r="F36">
            <v>3.3436842860732251E-2</v>
          </cell>
          <cell r="G36">
            <v>4.1820791589199602E-2</v>
          </cell>
          <cell r="H36">
            <v>-2.2148903759411503E-2</v>
          </cell>
          <cell r="I36">
            <v>7.833494921596014E-2</v>
          </cell>
          <cell r="J36">
            <v>8.6482896960273878E-2</v>
          </cell>
          <cell r="K36">
            <v>7.3757494429921938E-2</v>
          </cell>
          <cell r="L36">
            <v>7.8406713340909651E-2</v>
          </cell>
        </row>
        <row r="38">
          <cell r="B38" t="str">
            <v>Efeito Financeiro Líquido</v>
          </cell>
          <cell r="D38">
            <v>-21980.599175000207</v>
          </cell>
          <cell r="E38">
            <v>-13927.63974129003</v>
          </cell>
          <cell r="F38">
            <v>-12425.5159704405</v>
          </cell>
          <cell r="G38">
            <v>-8994.4348284809766</v>
          </cell>
          <cell r="H38">
            <v>-9614.6830634312282</v>
          </cell>
          <cell r="I38">
            <v>-8960.1651856450044</v>
          </cell>
          <cell r="J38">
            <v>-7232.5680726825412</v>
          </cell>
          <cell r="K38">
            <v>-6920.0455179398095</v>
          </cell>
          <cell r="L38">
            <v>-6953.9634823536426</v>
          </cell>
        </row>
        <row r="39">
          <cell r="B39" t="str">
            <v xml:space="preserve"> . Receitas Financeiras </v>
          </cell>
          <cell r="D39">
            <v>17317</v>
          </cell>
          <cell r="E39">
            <v>9501</v>
          </cell>
          <cell r="F39">
            <v>7279</v>
          </cell>
          <cell r="G39">
            <v>10065</v>
          </cell>
          <cell r="H39">
            <v>13894</v>
          </cell>
          <cell r="I39">
            <v>10588</v>
          </cell>
          <cell r="J39">
            <v>6966</v>
          </cell>
          <cell r="K39">
            <v>7062</v>
          </cell>
          <cell r="L39">
            <v>7090</v>
          </cell>
        </row>
        <row r="40">
          <cell r="B40" t="str">
            <v xml:space="preserve"> . Despesas Financeiras</v>
          </cell>
          <cell r="D40">
            <v>-39297.599175000207</v>
          </cell>
          <cell r="E40">
            <v>-23428.63974129003</v>
          </cell>
          <cell r="F40">
            <v>-19696.325970440499</v>
          </cell>
          <cell r="G40">
            <v>-19048.374828480977</v>
          </cell>
          <cell r="H40">
            <v>-23494.573063431228</v>
          </cell>
          <cell r="I40">
            <v>-19525.525185645005</v>
          </cell>
          <cell r="J40">
            <v>-14161.838072682542</v>
          </cell>
          <cell r="K40">
            <v>-13942.235517939809</v>
          </cell>
          <cell r="L40">
            <v>-13964.253482353643</v>
          </cell>
        </row>
        <row r="41">
          <cell r="B41" t="str">
            <v xml:space="preserve"> . Juros Internos</v>
          </cell>
          <cell r="D41">
            <v>0</v>
          </cell>
          <cell r="E41">
            <v>0</v>
          </cell>
          <cell r="F41">
            <v>-8.19</v>
          </cell>
          <cell r="G41">
            <v>-11.06</v>
          </cell>
          <cell r="H41">
            <v>-14.11</v>
          </cell>
          <cell r="I41">
            <v>-22.64</v>
          </cell>
          <cell r="J41">
            <v>-36.730000000000004</v>
          </cell>
          <cell r="K41">
            <v>-39.809999999999988</v>
          </cell>
          <cell r="L41">
            <v>-79.710000000000008</v>
          </cell>
        </row>
        <row r="43">
          <cell r="B43" t="str">
            <v>LUCRO OPERACIONAL após efeitos financeiros</v>
          </cell>
          <cell r="D43">
            <v>-17582.166183333524</v>
          </cell>
          <cell r="E43">
            <v>4095.0458937100702</v>
          </cell>
          <cell r="F43">
            <v>3566.9384003928189</v>
          </cell>
          <cell r="G43">
            <v>10911.623236518843</v>
          </cell>
          <cell r="H43">
            <v>-21027.027194264512</v>
          </cell>
          <cell r="I43">
            <v>34417.156649354984</v>
          </cell>
          <cell r="J43">
            <v>41748.942108151212</v>
          </cell>
          <cell r="K43">
            <v>38227.38876289381</v>
          </cell>
          <cell r="L43">
            <v>40053.795708479192</v>
          </cell>
        </row>
        <row r="45">
          <cell r="B45" t="str">
            <v xml:space="preserve"> . Participações Societárias </v>
          </cell>
          <cell r="D45">
            <v>2596.8290000000002</v>
          </cell>
          <cell r="E45">
            <v>3462.165</v>
          </cell>
          <cell r="F45">
            <v>3587.4409999999998</v>
          </cell>
          <cell r="G45">
            <v>6136.9369999999999</v>
          </cell>
          <cell r="H45">
            <v>4965.1659999999965</v>
          </cell>
          <cell r="I45">
            <v>3962.7180000000003</v>
          </cell>
          <cell r="J45">
            <v>4113.3280000000013</v>
          </cell>
          <cell r="K45">
            <v>4196.7409999999991</v>
          </cell>
          <cell r="L45">
            <v>4506.859000000004</v>
          </cell>
        </row>
        <row r="46">
          <cell r="B46" t="str">
            <v xml:space="preserve"> . Receitas (Despesas) não Operacionais</v>
          </cell>
          <cell r="D46">
            <v>996.5</v>
          </cell>
          <cell r="E46">
            <v>149.26</v>
          </cell>
          <cell r="F46">
            <v>136.08999999999997</v>
          </cell>
          <cell r="G46">
            <v>50.400000000000006</v>
          </cell>
          <cell r="H46">
            <v>35.249999999999972</v>
          </cell>
          <cell r="I46">
            <v>62.299999999999983</v>
          </cell>
          <cell r="J46">
            <v>68.400000000000034</v>
          </cell>
          <cell r="K46">
            <v>43.5</v>
          </cell>
          <cell r="L46">
            <v>57.29000000000002</v>
          </cell>
        </row>
        <row r="48">
          <cell r="B48" t="str">
            <v>RESULTADO ANTES DO I.R. E CS</v>
          </cell>
          <cell r="D48">
            <v>-13988.837183333524</v>
          </cell>
          <cell r="E48">
            <v>7706.4708937100704</v>
          </cell>
          <cell r="F48">
            <v>7290.4694003928189</v>
          </cell>
          <cell r="G48">
            <v>17098.960236518844</v>
          </cell>
          <cell r="H48">
            <v>-16026.611194264515</v>
          </cell>
          <cell r="I48">
            <v>38442.174649354987</v>
          </cell>
          <cell r="J48">
            <v>45930.670108151215</v>
          </cell>
          <cell r="K48">
            <v>42467.629762893812</v>
          </cell>
          <cell r="L48">
            <v>44617.944708479197</v>
          </cell>
        </row>
        <row r="50">
          <cell r="B50" t="str">
            <v xml:space="preserve"> . Provisão I.Renda e Cont. Social</v>
          </cell>
          <cell r="D50">
            <v>-1074.6000000000001</v>
          </cell>
          <cell r="E50">
            <v>-1253.72</v>
          </cell>
          <cell r="F50">
            <v>-1411.7799999999997</v>
          </cell>
          <cell r="G50">
            <v>-1154.9000000000001</v>
          </cell>
          <cell r="H50">
            <v>-1182.08</v>
          </cell>
          <cell r="I50">
            <v>-1102.1199999999999</v>
          </cell>
          <cell r="J50">
            <v>-1017.5700000000006</v>
          </cell>
          <cell r="K50">
            <v>-1196.6499999999996</v>
          </cell>
          <cell r="L50">
            <v>-2025.6299999999992</v>
          </cell>
        </row>
        <row r="51">
          <cell r="B51" t="str">
            <v xml:space="preserve"> . Participação dos Administradores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3">
          <cell r="B53" t="str">
            <v>RESULTADO LÍQUIDO APÓS I.R.</v>
          </cell>
          <cell r="D53">
            <v>-15063.437183333524</v>
          </cell>
          <cell r="E53">
            <v>6452.7508937100702</v>
          </cell>
          <cell r="F53">
            <v>5878.6894003928192</v>
          </cell>
          <cell r="G53">
            <v>15944.060236518844</v>
          </cell>
          <cell r="H53">
            <v>-17208.691194264517</v>
          </cell>
          <cell r="I53">
            <v>37340.054649354985</v>
          </cell>
          <cell r="J53">
            <v>44913.100108151215</v>
          </cell>
          <cell r="K53">
            <v>41270.97976289381</v>
          </cell>
          <cell r="L53">
            <v>42592.3147084792</v>
          </cell>
        </row>
        <row r="55">
          <cell r="B55" t="str">
            <v xml:space="preserve"> . Participação de Minoritários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7">
          <cell r="B57" t="str">
            <v>RESULTADO LÍQUIDO DO EXERCÍCIO</v>
          </cell>
          <cell r="C57">
            <v>0</v>
          </cell>
          <cell r="D57">
            <v>-15063.437183333524</v>
          </cell>
          <cell r="E57">
            <v>6452.7508937100702</v>
          </cell>
          <cell r="F57">
            <v>5878.6894003928192</v>
          </cell>
          <cell r="G57">
            <v>15944.060236518844</v>
          </cell>
          <cell r="H57">
            <v>-17208.691194264517</v>
          </cell>
          <cell r="I57">
            <v>37340.054649354985</v>
          </cell>
          <cell r="J57">
            <v>44913.100108151215</v>
          </cell>
          <cell r="K57">
            <v>41270.97976289381</v>
          </cell>
          <cell r="L57">
            <v>42592.3147084792</v>
          </cell>
        </row>
        <row r="58">
          <cell r="B58" t="str">
            <v>Margem  Líquida - %</v>
          </cell>
          <cell r="C58" t="e">
            <v>#DIV/0!</v>
          </cell>
          <cell r="D58">
            <v>-3.773231781338468E-2</v>
          </cell>
          <cell r="E58">
            <v>1.4888796880071116E-2</v>
          </cell>
          <cell r="F58">
            <v>1.2291097360670137E-2</v>
          </cell>
          <cell r="G58">
            <v>3.3496999660093431E-2</v>
          </cell>
          <cell r="H58">
            <v>-3.3398365902533173E-2</v>
          </cell>
          <cell r="I58">
            <v>6.7432270157312249E-2</v>
          </cell>
          <cell r="J58">
            <v>7.9299617232699848E-2</v>
          </cell>
          <cell r="K58">
            <v>6.7424519432134039E-2</v>
          </cell>
          <cell r="L58">
            <v>7.1041961313586532E-2</v>
          </cell>
        </row>
        <row r="61">
          <cell r="B61" t="str">
            <v>Teste</v>
          </cell>
        </row>
        <row r="62">
          <cell r="B62" t="str">
            <v>LE</v>
          </cell>
          <cell r="D62">
            <v>-36935.499750000206</v>
          </cell>
          <cell r="E62">
            <v>-31133.994272956694</v>
          </cell>
          <cell r="F62">
            <v>-23727.188236273829</v>
          </cell>
          <cell r="G62">
            <v>-24068.037310147643</v>
          </cell>
          <cell r="H62">
            <v>-63522.373450931234</v>
          </cell>
          <cell r="I62">
            <v>-21597.405577311671</v>
          </cell>
          <cell r="J62">
            <v>-20879.895088515877</v>
          </cell>
          <cell r="K62">
            <v>-22175.474853773143</v>
          </cell>
          <cell r="L62">
            <v>-19186.550038186975</v>
          </cell>
        </row>
        <row r="63">
          <cell r="B63" t="str">
            <v>Brasil</v>
          </cell>
          <cell r="D63">
            <v>10303.48866666667</v>
          </cell>
          <cell r="E63">
            <v>16014.308666666664</v>
          </cell>
          <cell r="F63">
            <v>17625.123166666657</v>
          </cell>
          <cell r="G63">
            <v>20416.454166666648</v>
          </cell>
          <cell r="H63">
            <v>25062.570666666674</v>
          </cell>
          <cell r="I63">
            <v>29665.643666666649</v>
          </cell>
          <cell r="J63">
            <v>33840.184166666659</v>
          </cell>
          <cell r="K63">
            <v>31969.311666666668</v>
          </cell>
          <cell r="L63">
            <v>31549.699666666649</v>
          </cell>
        </row>
        <row r="64">
          <cell r="B64" t="str">
            <v>Exterior</v>
          </cell>
          <cell r="D64">
            <v>11568.573900000001</v>
          </cell>
          <cell r="E64">
            <v>21572.436500000065</v>
          </cell>
          <cell r="F64">
            <v>11980.754469999985</v>
          </cell>
          <cell r="G64">
            <v>19595.643379999856</v>
          </cell>
          <cell r="H64">
            <v>21251.111590000059</v>
          </cell>
          <cell r="I64">
            <v>29271.816559999988</v>
          </cell>
          <cell r="J64">
            <v>31952.81103000039</v>
          </cell>
          <cell r="K64">
            <v>31477.142950000256</v>
          </cell>
          <cell r="L64">
            <v>30229.165079999497</v>
          </cell>
        </row>
        <row r="65">
          <cell r="D65">
            <v>-15063.437183333534</v>
          </cell>
          <cell r="E65">
            <v>6452.7508937100356</v>
          </cell>
          <cell r="F65">
            <v>5878.6894003928137</v>
          </cell>
          <cell r="G65">
            <v>15944.060236518861</v>
          </cell>
          <cell r="H65">
            <v>-17208.691194264502</v>
          </cell>
          <cell r="I65">
            <v>37340.054649354963</v>
          </cell>
          <cell r="J65">
            <v>44913.100108151171</v>
          </cell>
          <cell r="K65">
            <v>41270.979762893781</v>
          </cell>
          <cell r="L65">
            <v>42592.314708479171</v>
          </cell>
        </row>
        <row r="66">
          <cell r="B66" t="str">
            <v>Diferença</v>
          </cell>
          <cell r="D66">
            <v>0</v>
          </cell>
          <cell r="E66">
            <v>3.4560798667371273E-11</v>
          </cell>
          <cell r="F66">
            <v>0</v>
          </cell>
          <cell r="G66">
            <v>-1.6370904631912708E-11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 t="str">
            <v>DEMONSTRATIVO  DE  RESULTADOS - 2005</v>
          </cell>
          <cell r="K68" t="str">
            <v xml:space="preserve">CONSOLIDADO GERAL LE E DS´S </v>
          </cell>
        </row>
        <row r="71">
          <cell r="B71" t="str">
            <v>Em R$ acumulados</v>
          </cell>
          <cell r="D71" t="str">
            <v>JANEIRO</v>
          </cell>
          <cell r="E71" t="str">
            <v>FEVEREIRO</v>
          </cell>
          <cell r="F71" t="str">
            <v>MARÇO</v>
          </cell>
          <cell r="G71" t="str">
            <v>ABRIL</v>
          </cell>
          <cell r="H71" t="str">
            <v>MAIO</v>
          </cell>
          <cell r="I71" t="str">
            <v>JUNHO</v>
          </cell>
          <cell r="J71" t="str">
            <v>JULHO</v>
          </cell>
          <cell r="K71" t="str">
            <v>AGOSTO</v>
          </cell>
          <cell r="L71" t="str">
            <v>SETEMBRO</v>
          </cell>
        </row>
        <row r="73">
          <cell r="B73" t="str">
            <v>RECEITA BRUTA DE OPERAÇÕES</v>
          </cell>
          <cell r="C73">
            <v>0</v>
          </cell>
          <cell r="D73">
            <v>406977.44339999999</v>
          </cell>
          <cell r="E73">
            <v>848322.83840000001</v>
          </cell>
          <cell r="F73">
            <v>1335833.24731</v>
          </cell>
          <cell r="G73">
            <v>1820832.97425</v>
          </cell>
          <cell r="H73">
            <v>2345058.4584400002</v>
          </cell>
          <cell r="I73">
            <v>2908382.0803999999</v>
          </cell>
          <cell r="J73">
            <v>3484796.2985200002</v>
          </cell>
          <cell r="K73">
            <v>4107184.6970600002</v>
          </cell>
          <cell r="L73">
            <v>4716975.1242500003</v>
          </cell>
        </row>
        <row r="74">
          <cell r="B74" t="str">
            <v xml:space="preserve">          -  Brasil</v>
          </cell>
          <cell r="D74">
            <v>171732</v>
          </cell>
          <cell r="E74">
            <v>352539</v>
          </cell>
          <cell r="F74">
            <v>553933</v>
          </cell>
          <cell r="G74">
            <v>747234</v>
          </cell>
          <cell r="H74">
            <v>957397</v>
          </cell>
          <cell r="I74">
            <v>1170504</v>
          </cell>
          <cell r="J74">
            <v>1391391</v>
          </cell>
          <cell r="K74">
            <v>1624535</v>
          </cell>
          <cell r="L74">
            <v>1849997</v>
          </cell>
        </row>
        <row r="75">
          <cell r="B75" t="str">
            <v xml:space="preserve">          -  Outros Países</v>
          </cell>
          <cell r="D75">
            <v>235245.44339999999</v>
          </cell>
          <cell r="E75">
            <v>495783.83840000007</v>
          </cell>
          <cell r="F75">
            <v>781900.24731000001</v>
          </cell>
          <cell r="G75">
            <v>1073598.97425</v>
          </cell>
          <cell r="H75">
            <v>1387661.45844</v>
          </cell>
          <cell r="I75">
            <v>1737878.0803999999</v>
          </cell>
          <cell r="J75">
            <v>2093405.2985200002</v>
          </cell>
          <cell r="K75">
            <v>2482649.6970600002</v>
          </cell>
          <cell r="L75">
            <v>2866978.1242500003</v>
          </cell>
        </row>
        <row r="77">
          <cell r="B77" t="str">
            <v xml:space="preserve"> . Impostos e Taxas</v>
          </cell>
          <cell r="D77">
            <v>-7759</v>
          </cell>
          <cell r="E77">
            <v>-15708</v>
          </cell>
          <cell r="F77">
            <v>-24930</v>
          </cell>
          <cell r="G77">
            <v>-33945</v>
          </cell>
          <cell r="H77">
            <v>-42915</v>
          </cell>
          <cell r="I77">
            <v>-52497</v>
          </cell>
          <cell r="J77">
            <v>-62539</v>
          </cell>
          <cell r="K77">
            <v>-72821</v>
          </cell>
          <cell r="L77">
            <v>-83074</v>
          </cell>
        </row>
        <row r="78">
          <cell r="B78" t="str">
            <v xml:space="preserve"> . Outras Deduções sobre a Receita</v>
          </cell>
        </row>
        <row r="80">
          <cell r="B80" t="str">
            <v>RECEITA LÍQUIDA DE OPERAÇÕES</v>
          </cell>
          <cell r="D80">
            <v>399218.44339999999</v>
          </cell>
          <cell r="E80">
            <v>832614.83840000001</v>
          </cell>
          <cell r="F80">
            <v>1310903.24731</v>
          </cell>
          <cell r="G80">
            <v>1786887.97425</v>
          </cell>
          <cell r="H80">
            <v>2302143.4584400002</v>
          </cell>
          <cell r="I80">
            <v>2855885.0803999999</v>
          </cell>
          <cell r="J80">
            <v>3422257.2985200002</v>
          </cell>
          <cell r="K80">
            <v>4034363.6970600002</v>
          </cell>
          <cell r="L80">
            <v>4633901.1242500003</v>
          </cell>
        </row>
        <row r="81">
          <cell r="B81" t="str">
            <v xml:space="preserve">          -  Brasil</v>
          </cell>
          <cell r="D81">
            <v>163973</v>
          </cell>
          <cell r="E81">
            <v>336831</v>
          </cell>
          <cell r="F81">
            <v>529003</v>
          </cell>
          <cell r="G81">
            <v>713289</v>
          </cell>
          <cell r="H81">
            <v>914482</v>
          </cell>
          <cell r="I81">
            <v>1118007</v>
          </cell>
          <cell r="J81">
            <v>1328852</v>
          </cell>
          <cell r="K81">
            <v>1551714</v>
          </cell>
          <cell r="L81">
            <v>1766923</v>
          </cell>
        </row>
        <row r="82">
          <cell r="B82" t="str">
            <v xml:space="preserve">          -  Outros Países</v>
          </cell>
          <cell r="D82">
            <v>235245.44339999999</v>
          </cell>
          <cell r="E82">
            <v>495783.83840000007</v>
          </cell>
          <cell r="F82">
            <v>781900.24731000001</v>
          </cell>
          <cell r="G82">
            <v>1073598.97425</v>
          </cell>
          <cell r="H82">
            <v>1387661.45844</v>
          </cell>
          <cell r="I82">
            <v>1737878.0803999999</v>
          </cell>
          <cell r="J82">
            <v>2093405.2985200002</v>
          </cell>
          <cell r="K82">
            <v>2482649.6970600002</v>
          </cell>
          <cell r="L82">
            <v>2866978.1242500003</v>
          </cell>
        </row>
        <row r="84">
          <cell r="B84" t="str">
            <v xml:space="preserve"> . Custo de Produção</v>
          </cell>
          <cell r="D84">
            <v>-367702.42497499997</v>
          </cell>
          <cell r="E84">
            <v>-756213.65923999995</v>
          </cell>
          <cell r="F84">
            <v>-1190659.9648624999</v>
          </cell>
          <cell r="G84">
            <v>-1618671.7417708333</v>
          </cell>
          <cell r="H84">
            <v>-2079252.7020549998</v>
          </cell>
          <cell r="I84">
            <v>-2559550.3332333332</v>
          </cell>
          <cell r="J84">
            <v>-3049114.7993558329</v>
          </cell>
          <cell r="K84">
            <v>-3588094.782124999</v>
          </cell>
          <cell r="L84">
            <v>-4112961.852670833</v>
          </cell>
        </row>
        <row r="86">
          <cell r="B86" t="str">
            <v>LUCRO BRUTO</v>
          </cell>
          <cell r="D86">
            <v>31516.018425000017</v>
          </cell>
          <cell r="E86">
            <v>76401.179160000058</v>
          </cell>
          <cell r="F86">
            <v>120243.28244750015</v>
          </cell>
          <cell r="G86">
            <v>168216.23247916671</v>
          </cell>
          <cell r="H86">
            <v>222890.75638500042</v>
          </cell>
          <cell r="I86">
            <v>296334.74716666667</v>
          </cell>
          <cell r="J86">
            <v>373142.49916416733</v>
          </cell>
          <cell r="K86">
            <v>446268.91493500117</v>
          </cell>
          <cell r="L86">
            <v>520939.27157916734</v>
          </cell>
        </row>
        <row r="87">
          <cell r="B87" t="str">
            <v>Margem Bruta - %</v>
          </cell>
          <cell r="D87">
            <v>7.8944294648787799E-2</v>
          </cell>
          <cell r="E87">
            <v>9.1760530363375351E-2</v>
          </cell>
          <cell r="F87">
            <v>9.1725520319094339E-2</v>
          </cell>
          <cell r="G87">
            <v>9.4139215722111022E-2</v>
          </cell>
          <cell r="H87">
            <v>9.6818795356931289E-2</v>
          </cell>
          <cell r="I87">
            <v>0.10376284017883575</v>
          </cell>
          <cell r="J87">
            <v>0.10903402830802279</v>
          </cell>
          <cell r="K87">
            <v>0.11061692709068717</v>
          </cell>
          <cell r="L87">
            <v>0.11241915992833829</v>
          </cell>
        </row>
        <row r="89">
          <cell r="B89" t="str">
            <v xml:space="preserve"> . Despesas Gerais e Administrativas</v>
          </cell>
          <cell r="D89">
            <v>-27799.848333333335</v>
          </cell>
          <cell r="E89">
            <v>-54767.757653333334</v>
          </cell>
          <cell r="F89">
            <v>-82153.916209999996</v>
          </cell>
          <cell r="G89">
            <v>-109397.17766666666</v>
          </cell>
          <cell r="H89">
            <v>-174178.34445333332</v>
          </cell>
          <cell r="I89">
            <v>-202974.15559999997</v>
          </cell>
          <cell r="J89">
            <v>-229792.58160666664</v>
          </cell>
          <cell r="K89">
            <v>-256596.27408666664</v>
          </cell>
          <cell r="L89">
            <v>-283221.47294999997</v>
          </cell>
        </row>
        <row r="90">
          <cell r="B90" t="str">
            <v xml:space="preserve"> . Supervisão </v>
          </cell>
          <cell r="D90">
            <v>-22776.642433333334</v>
          </cell>
          <cell r="E90">
            <v>-44334.257173333332</v>
          </cell>
          <cell r="F90">
            <v>-65583.77270999999</v>
          </cell>
          <cell r="G90">
            <v>-87719.196166666661</v>
          </cell>
          <cell r="H90">
            <v>-147244.76371333332</v>
          </cell>
          <cell r="I90">
            <v>-171654.43559999997</v>
          </cell>
          <cell r="J90">
            <v>-195431.44464666664</v>
          </cell>
          <cell r="K90">
            <v>-216928.42384666664</v>
          </cell>
          <cell r="L90">
            <v>-238485.57527999999</v>
          </cell>
        </row>
        <row r="91">
          <cell r="B91" t="str">
            <v xml:space="preserve"> . Mercado</v>
          </cell>
          <cell r="D91">
            <v>-5023.2058999999999</v>
          </cell>
          <cell r="E91">
            <v>-10433.500479999999</v>
          </cell>
          <cell r="F91">
            <v>-16570.143499999998</v>
          </cell>
          <cell r="G91">
            <v>-21677.981500000002</v>
          </cell>
          <cell r="H91">
            <v>-26933.580740000001</v>
          </cell>
          <cell r="I91">
            <v>-31319.72</v>
          </cell>
          <cell r="J91">
            <v>-34361.136960000003</v>
          </cell>
          <cell r="K91">
            <v>-39667.85024</v>
          </cell>
          <cell r="L91">
            <v>-44735.897670000006</v>
          </cell>
        </row>
        <row r="93">
          <cell r="B93" t="str">
            <v xml:space="preserve"> . Outras Receitas (Desp.) Operacionais</v>
          </cell>
          <cell r="D93">
            <v>682.26289999999995</v>
          </cell>
          <cell r="E93">
            <v>787.69711999999993</v>
          </cell>
          <cell r="F93">
            <v>324.2067599999998</v>
          </cell>
          <cell r="G93">
            <v>-499.42374999999993</v>
          </cell>
          <cell r="H93">
            <v>-1805.125</v>
          </cell>
          <cell r="I93">
            <v>-3075.9827999999998</v>
          </cell>
          <cell r="J93">
            <v>-4083.7986099999998</v>
          </cell>
          <cell r="K93">
            <v>-5259.0876200000002</v>
          </cell>
          <cell r="L93">
            <v>-6296.4862099999991</v>
          </cell>
        </row>
        <row r="94">
          <cell r="B94" t="str">
            <v xml:space="preserve"> . TAC DO LE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6">
          <cell r="B96" t="str">
            <v>LUCRO OPERACIONAL</v>
          </cell>
          <cell r="D96">
            <v>4398.4329916666811</v>
          </cell>
          <cell r="E96">
            <v>22421.118626666725</v>
          </cell>
          <cell r="F96">
            <v>38413.57299750016</v>
          </cell>
          <cell r="G96">
            <v>58319.631062500048</v>
          </cell>
          <cell r="H96">
            <v>46907.286931667099</v>
          </cell>
          <cell r="I96">
            <v>90284.608766666701</v>
          </cell>
          <cell r="J96">
            <v>139266.11894750068</v>
          </cell>
          <cell r="K96">
            <v>184413.55322833452</v>
          </cell>
          <cell r="L96">
            <v>231421.31241916737</v>
          </cell>
        </row>
        <row r="97">
          <cell r="B97" t="str">
            <v>Margem Operacional - %</v>
          </cell>
          <cell r="D97">
            <v>1.1017609693096361E-2</v>
          </cell>
          <cell r="E97">
            <v>2.6928559992700132E-2</v>
          </cell>
          <cell r="F97">
            <v>2.9303133603738939E-2</v>
          </cell>
          <cell r="G97">
            <v>3.2637541862118251E-2</v>
          </cell>
          <cell r="H97">
            <v>2.0375483882074337E-2</v>
          </cell>
          <cell r="I97">
            <v>3.1613530035326666E-2</v>
          </cell>
          <cell r="J97">
            <v>4.0694228048758385E-2</v>
          </cell>
          <cell r="K97">
            <v>4.5710691220705743E-2</v>
          </cell>
          <cell r="L97">
            <v>4.9940925844986182E-2</v>
          </cell>
        </row>
        <row r="99">
          <cell r="B99" t="str">
            <v>Efeito Financeiro Líquido</v>
          </cell>
          <cell r="D99">
            <v>-21980.599175000207</v>
          </cell>
          <cell r="E99">
            <v>-35908.23891629024</v>
          </cell>
          <cell r="F99">
            <v>-48333.754886730749</v>
          </cell>
          <cell r="G99">
            <v>-57328.189715211716</v>
          </cell>
          <cell r="H99">
            <v>-66942.872778642937</v>
          </cell>
          <cell r="I99">
            <v>-75903.037964287942</v>
          </cell>
          <cell r="J99">
            <v>-83135.606036970465</v>
          </cell>
          <cell r="K99">
            <v>-90055.651554910277</v>
          </cell>
          <cell r="L99">
            <v>-97009.615037263924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economics"/>
      <sheetName val=" CMAI References"/>
      <sheetName val="BRK MEQ data"/>
      <sheetName val="WACC "/>
      <sheetName val="Sales Prices"/>
      <sheetName val="Raw Material Prices"/>
      <sheetName val="Regras CPS"/>
      <sheetName val="Other inputs"/>
      <sheetName val="Propilco"/>
      <sheetName val="SxD_PEAD"/>
      <sheetName val="SxD_PEBD"/>
      <sheetName val="SxD_EVA"/>
      <sheetName val="SxD_PEBDL"/>
      <sheetName val="SxD_PP"/>
      <sheetName val="SxD_SRs"/>
      <sheetName val="Volumes"/>
      <sheetName val="Dow Argentina"/>
      <sheetName val="Propeno"/>
      <sheetName val="Plan1"/>
      <sheetName val="Cover"/>
      <sheetName val="Summary"/>
      <sheetName val="Consolidado"/>
      <sheetName val="Braskem"/>
      <sheetName val="Copesul"/>
      <sheetName val="Ipiranga"/>
      <sheetName val="Triunfo"/>
      <sheetName val="Petroflex"/>
      <sheetName val="RioPol"/>
      <sheetName val="Suzano"/>
      <sheetName val="PP_Paulinia"/>
      <sheetName val="PP_Venezuela"/>
      <sheetName val="Jose"/>
      <sheetName val="PP_Camaçari"/>
      <sheetName val="PTA"/>
      <sheetName val="Peru"/>
      <sheetName val="Gasbol"/>
      <sheetName val="Pinnacle"/>
      <sheetName val="Huntsman"/>
      <sheetName val="Petroken"/>
      <sheetName val="Nova Chem"/>
      <sheetName val="Petco"/>
      <sheetName val="Empresa 3"/>
      <sheetName val="Empresa 4"/>
      <sheetName val="Empresa 5"/>
      <sheetName val="Impostos (Fiscal)"/>
      <sheetName val="Fin"/>
      <sheetName val="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mkt share = capacity share</v>
          </cell>
          <cell r="C1" t="str">
            <v>SIM</v>
          </cell>
          <cell r="F1" t="str">
            <v>Base</v>
          </cell>
          <cell r="G1" t="str">
            <v>Low</v>
          </cell>
          <cell r="I1" t="str">
            <v>Braskem</v>
          </cell>
          <cell r="L1" t="str">
            <v>PN 07</v>
          </cell>
          <cell r="N1">
            <v>1</v>
          </cell>
        </row>
        <row r="2">
          <cell r="A2" t="str">
            <v>mkt share arbitrado</v>
          </cell>
          <cell r="C2" t="str">
            <v>NÃO</v>
          </cell>
          <cell r="F2" t="str">
            <v>Slurry</v>
          </cell>
          <cell r="G2" t="str">
            <v>High</v>
          </cell>
          <cell r="I2" t="str">
            <v>Pequiven</v>
          </cell>
          <cell r="L2" t="str">
            <v>CMAI original</v>
          </cell>
          <cell r="N2">
            <v>2</v>
          </cell>
        </row>
        <row r="3">
          <cell r="F3" t="str">
            <v>LDPE</v>
          </cell>
          <cell r="L3" t="str">
            <v>CMAI Novo</v>
          </cell>
        </row>
        <row r="4">
          <cell r="F4" t="str">
            <v>Base +30%</v>
          </cell>
        </row>
        <row r="5">
          <cell r="F5" t="str">
            <v xml:space="preserve">NoPVC </v>
          </cell>
        </row>
        <row r="6">
          <cell r="F6" t="str">
            <v>Baseb</v>
          </cell>
        </row>
        <row r="7">
          <cell r="F7" t="str">
            <v>LDPEb</v>
          </cell>
        </row>
        <row r="8">
          <cell r="F8" t="str">
            <v>MVC</v>
          </cell>
        </row>
        <row r="9">
          <cell r="F9" t="str">
            <v>SELECTION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 Projeto (Até 100.000) (1)"/>
      <sheetName val=" Projeto (Acima 100.000) (2)"/>
      <sheetName val="Fluxo Caixa (3)"/>
      <sheetName val="Cálculos (tir vpl p&amp;b) (4)"/>
      <sheetName val="Resumo Projeto (5)"/>
      <sheetName val="Rel Controle (6)"/>
      <sheetName val="Acomp Vlrs (6a)"/>
      <sheetName val="Resumo Horas Proj (6b Subs) "/>
      <sheetName val="Resumo Horas Proj (6b)"/>
      <sheetName val="Acom Horas Proj (6c Subs)"/>
      <sheetName val="Acom Horas Proj (6c)"/>
      <sheetName val="Rel Encerramento (7)"/>
      <sheetName val="Rel Projetos (Categ) (8)"/>
      <sheetName val=" Projeto (Anal Pós Invest)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C2" t="str">
            <v>COMPANHIA MINEIRA DE METAIS</v>
          </cell>
        </row>
        <row r="3">
          <cell r="C3" t="str">
            <v>Grupo Votorantim</v>
          </cell>
        </row>
        <row r="4">
          <cell r="C4" t="str">
            <v>ACOMPANHAMENTO DOS DESEMBOLSOS P/INVESTIMENTO (ORÇADO X REALIZADO) - US$</v>
          </cell>
        </row>
        <row r="6">
          <cell r="B6" t="str">
            <v>Data de Início:</v>
          </cell>
          <cell r="C6">
            <v>35431</v>
          </cell>
        </row>
        <row r="8">
          <cell r="B8" t="str">
            <v>NOME DO PROJETO:</v>
          </cell>
        </row>
        <row r="9">
          <cell r="Q9" t="str">
            <v>Anexo 6a</v>
          </cell>
        </row>
        <row r="10">
          <cell r="B10" t="str">
            <v>TIPO</v>
          </cell>
          <cell r="C10">
            <v>35796</v>
          </cell>
          <cell r="D10">
            <v>35827</v>
          </cell>
          <cell r="E10">
            <v>35855</v>
          </cell>
          <cell r="F10">
            <v>35886</v>
          </cell>
          <cell r="G10">
            <v>35916</v>
          </cell>
          <cell r="H10">
            <v>35947</v>
          </cell>
          <cell r="I10">
            <v>35977</v>
          </cell>
          <cell r="J10">
            <v>36008</v>
          </cell>
          <cell r="K10">
            <v>36039</v>
          </cell>
          <cell r="L10">
            <v>36069</v>
          </cell>
          <cell r="M10">
            <v>36100</v>
          </cell>
          <cell r="N10">
            <v>36130</v>
          </cell>
          <cell r="O10" t="str">
            <v>ACUMULADO</v>
          </cell>
          <cell r="Q10" t="str">
            <v>DIFERENÇA</v>
          </cell>
        </row>
        <row r="11">
          <cell r="O11" t="str">
            <v>REALIZADO</v>
          </cell>
          <cell r="P11" t="str">
            <v>ORÇADO</v>
          </cell>
        </row>
        <row r="12">
          <cell r="B12" t="str">
            <v>Projeto</v>
          </cell>
          <cell r="O12">
            <v>0</v>
          </cell>
          <cell r="Q12">
            <v>0</v>
          </cell>
        </row>
        <row r="13">
          <cell r="B13" t="str">
            <v>Obras Civis</v>
          </cell>
          <cell r="O13">
            <v>0</v>
          </cell>
          <cell r="Q13">
            <v>0</v>
          </cell>
        </row>
        <row r="14">
          <cell r="B14" t="str">
            <v>Equipamentos</v>
          </cell>
          <cell r="O14">
            <v>0</v>
          </cell>
          <cell r="Q14">
            <v>0</v>
          </cell>
        </row>
        <row r="15">
          <cell r="B15" t="str">
            <v>Materiais e Peças</v>
          </cell>
          <cell r="O15">
            <v>0</v>
          </cell>
          <cell r="Q15">
            <v>0</v>
          </cell>
        </row>
        <row r="16">
          <cell r="B16" t="str">
            <v>Instalações</v>
          </cell>
          <cell r="O16">
            <v>0</v>
          </cell>
          <cell r="Q16">
            <v>0</v>
          </cell>
        </row>
        <row r="17">
          <cell r="B17" t="str">
            <v>Mão de Obra - Própria</v>
          </cell>
          <cell r="O17">
            <v>0</v>
          </cell>
          <cell r="Q17">
            <v>0</v>
          </cell>
        </row>
        <row r="18">
          <cell r="B18" t="str">
            <v>Serviços de Terceiros</v>
          </cell>
          <cell r="O18">
            <v>0</v>
          </cell>
          <cell r="Q18">
            <v>0</v>
          </cell>
        </row>
        <row r="19">
          <cell r="B19" t="str">
            <v>Outros</v>
          </cell>
          <cell r="O19">
            <v>0</v>
          </cell>
          <cell r="Q19">
            <v>0</v>
          </cell>
        </row>
        <row r="20">
          <cell r="O20">
            <v>0</v>
          </cell>
          <cell r="Q20">
            <v>0</v>
          </cell>
        </row>
        <row r="21">
          <cell r="O21">
            <v>0</v>
          </cell>
          <cell r="Q21">
            <v>0</v>
          </cell>
        </row>
        <row r="22">
          <cell r="O22">
            <v>0</v>
          </cell>
          <cell r="Q22">
            <v>0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5">
          <cell r="B25" t="str">
            <v>NOME DO RESPONSÁVEL PELO PROJETO:</v>
          </cell>
        </row>
        <row r="27">
          <cell r="B27" t="str">
            <v>Comentários:</v>
          </cell>
        </row>
        <row r="41">
          <cell r="B41" t="str">
            <v>Chefia - UGB</v>
          </cell>
          <cell r="E41" t="str">
            <v>Gerência</v>
          </cell>
          <cell r="I41" t="str">
            <v>Controladoria</v>
          </cell>
          <cell r="M41" t="str">
            <v>Diretor Superintendente</v>
          </cell>
        </row>
        <row r="43">
          <cell r="B43" t="str">
            <v>___/___/____</v>
          </cell>
          <cell r="E43" t="str">
            <v>___/___/____</v>
          </cell>
          <cell r="I43" t="str">
            <v>___/___/____</v>
          </cell>
          <cell r="M43" t="str">
            <v>___/___/____</v>
          </cell>
        </row>
      </sheetData>
      <sheetData sheetId="8" refreshError="1">
        <row r="2">
          <cell r="C2" t="str">
            <v>COMPANHIA MINEIRA DE METAIS</v>
          </cell>
        </row>
        <row r="3">
          <cell r="C3" t="str">
            <v>Grupo Votorantim</v>
          </cell>
        </row>
        <row r="4">
          <cell r="C4" t="str">
            <v>RESUMO DAS HORAS TRABALHADAS - POR PROJETO</v>
          </cell>
        </row>
        <row r="9">
          <cell r="H9" t="str">
            <v>Anexo 6b</v>
          </cell>
        </row>
        <row r="10">
          <cell r="B10" t="str">
            <v>UNIDADE:</v>
          </cell>
          <cell r="E10" t="str">
            <v>HORAS TRABALHADAS (ACUMULADAS) ATÉ:</v>
          </cell>
        </row>
        <row r="12">
          <cell r="B12" t="str">
            <v>OT</v>
          </cell>
          <cell r="D12" t="str">
            <v>Horas</v>
          </cell>
          <cell r="E12" t="str">
            <v>Ciente do</v>
          </cell>
          <cell r="G12" t="str">
            <v>Observações</v>
          </cell>
        </row>
        <row r="13">
          <cell r="B13" t="str">
            <v>Nº</v>
          </cell>
          <cell r="C13" t="str">
            <v>DESCRIÇÃO</v>
          </cell>
          <cell r="D13" t="str">
            <v>Acumuladas</v>
          </cell>
          <cell r="E13" t="str">
            <v>Chapa</v>
          </cell>
          <cell r="F13" t="str">
            <v>Assinatura</v>
          </cell>
        </row>
        <row r="56">
          <cell r="B56" t="str">
            <v>TOTAL</v>
          </cell>
        </row>
        <row r="58">
          <cell r="B58" t="str">
            <v>Data:  ___/___/___</v>
          </cell>
          <cell r="D58" t="str">
            <v>Assinatura:  ________________</v>
          </cell>
        </row>
      </sheetData>
      <sheetData sheetId="9" refreshError="1"/>
      <sheetData sheetId="10" refreshError="1">
        <row r="2">
          <cell r="C2" t="str">
            <v>COMPANHIA MINEIRA DE METAIS</v>
          </cell>
        </row>
        <row r="3">
          <cell r="C3" t="str">
            <v>Grupo Votorantim</v>
          </cell>
        </row>
        <row r="4">
          <cell r="C4" t="str">
            <v>RELATÓRIO DE ACOMPANHAMENTO DE PROJETO - HORAS TRABALHADAS</v>
          </cell>
        </row>
        <row r="9">
          <cell r="I9" t="str">
            <v>Anexo 6c</v>
          </cell>
        </row>
        <row r="10">
          <cell r="B10" t="str">
            <v>LOCAL:</v>
          </cell>
          <cell r="F10" t="str">
            <v>OT: Nº</v>
          </cell>
          <cell r="I10" t="str">
            <v>DESCRIÇÃO:</v>
          </cell>
        </row>
        <row r="12">
          <cell r="B12" t="str">
            <v>DATA</v>
          </cell>
          <cell r="C12" t="str">
            <v>Nº CHAPA</v>
          </cell>
          <cell r="D12" t="str">
            <v>HORAS</v>
          </cell>
          <cell r="G12" t="str">
            <v>ATIVIDADES</v>
          </cell>
        </row>
        <row r="13">
          <cell r="B13" t="str">
            <v>DD/MM/AA</v>
          </cell>
          <cell r="C13" t="str">
            <v>Colaborador</v>
          </cell>
          <cell r="D13" t="str">
            <v>INÍCIO</v>
          </cell>
          <cell r="E13" t="str">
            <v>TÉRMINO</v>
          </cell>
          <cell r="F13" t="str">
            <v>TOTAL</v>
          </cell>
          <cell r="G13" t="str">
            <v>DESENVOLVIDAS</v>
          </cell>
        </row>
        <row r="73">
          <cell r="B73" t="str">
            <v>TOTAL</v>
          </cell>
        </row>
      </sheetData>
      <sheetData sheetId="11" refreshError="1"/>
      <sheetData sheetId="12" refreshError="1">
        <row r="2">
          <cell r="C2" t="str">
            <v>COMPANHIA MINEIRA DE METAIS</v>
          </cell>
        </row>
        <row r="3">
          <cell r="C3" t="str">
            <v>Grupo Votorantim</v>
          </cell>
        </row>
        <row r="4">
          <cell r="C4" t="str">
            <v>RELATÓRIO DE ENCERRAMENTO DO PROJETO</v>
          </cell>
        </row>
        <row r="7">
          <cell r="E7" t="str">
            <v>Anexo 7</v>
          </cell>
        </row>
        <row r="8">
          <cell r="B8" t="str">
            <v>EMPRESA:</v>
          </cell>
          <cell r="D8" t="str">
            <v>Unidade de Negócios:</v>
          </cell>
          <cell r="E8" t="str">
            <v>UGB:</v>
          </cell>
        </row>
        <row r="11">
          <cell r="B11" t="str">
            <v>PROJETO</v>
          </cell>
        </row>
        <row r="13">
          <cell r="B13" t="str">
            <v>NOME:</v>
          </cell>
          <cell r="E13" t="str">
            <v xml:space="preserve">Nº </v>
          </cell>
        </row>
        <row r="14">
          <cell r="B14" t="str">
            <v>GESTOR:</v>
          </cell>
          <cell r="D14" t="str">
            <v>PATROCINADOR:</v>
          </cell>
        </row>
        <row r="16">
          <cell r="B16" t="str">
            <v>DESCRIÇÃO SUSCINTA:</v>
          </cell>
        </row>
        <row r="18">
          <cell r="B18" t="str">
            <v>APROVADO</v>
          </cell>
          <cell r="D18" t="str">
            <v>FINAL</v>
          </cell>
        </row>
        <row r="19">
          <cell r="B19" t="str">
            <v>Valor Total:</v>
          </cell>
          <cell r="D19" t="str">
            <v>Valor Total:</v>
          </cell>
        </row>
        <row r="20">
          <cell r="B20" t="str">
            <v>VPL:</v>
          </cell>
          <cell r="D20" t="str">
            <v>VPL:</v>
          </cell>
        </row>
        <row r="21">
          <cell r="B21" t="str">
            <v>TIR</v>
          </cell>
          <cell r="D21" t="str">
            <v>TIR</v>
          </cell>
        </row>
        <row r="22">
          <cell r="B22" t="str">
            <v>Payback:</v>
          </cell>
          <cell r="D22" t="str">
            <v>Payback:</v>
          </cell>
        </row>
        <row r="24">
          <cell r="B24" t="str">
            <v>GASTOS TOTAIS ACUMULADOS</v>
          </cell>
        </row>
        <row r="25">
          <cell r="B25" t="str">
            <v>Aprovado:</v>
          </cell>
          <cell r="D25" t="str">
            <v>Final:</v>
          </cell>
        </row>
        <row r="27">
          <cell r="B27" t="str">
            <v>Justificativa da diferença:</v>
          </cell>
        </row>
        <row r="31">
          <cell r="B31" t="str">
            <v>CRONOGRAMA</v>
          </cell>
        </row>
        <row r="32">
          <cell r="B32" t="str">
            <v>Conclusão</v>
          </cell>
          <cell r="D32" t="str">
            <v>Operacionalização</v>
          </cell>
        </row>
        <row r="33">
          <cell r="B33" t="str">
            <v xml:space="preserve"> - Aprovado:</v>
          </cell>
          <cell r="D33" t="str">
            <v xml:space="preserve"> - Aprovado:</v>
          </cell>
        </row>
        <row r="34">
          <cell r="B34" t="str">
            <v xml:space="preserve"> - Final:</v>
          </cell>
          <cell r="D34" t="str">
            <v xml:space="preserve"> - Final:</v>
          </cell>
        </row>
        <row r="35">
          <cell r="B35" t="str">
            <v>Justificativa da diferença:</v>
          </cell>
        </row>
        <row r="42">
          <cell r="B42" t="str">
            <v>Próximos Passos:</v>
          </cell>
        </row>
        <row r="49">
          <cell r="B49" t="str">
            <v>Comentários:</v>
          </cell>
        </row>
        <row r="58">
          <cell r="B58" t="str">
            <v>APROVAÇÃO</v>
          </cell>
        </row>
        <row r="61">
          <cell r="B61" t="str">
            <v>Data: ___/___/___</v>
          </cell>
          <cell r="C61" t="str">
            <v>Data: ___/___/___</v>
          </cell>
          <cell r="D61" t="str">
            <v>Data: ___/___/___</v>
          </cell>
          <cell r="E61" t="str">
            <v>Data: ___/___/___</v>
          </cell>
        </row>
        <row r="62">
          <cell r="B62" t="str">
            <v>Assinatura:</v>
          </cell>
          <cell r="C62" t="str">
            <v>Assinatura:</v>
          </cell>
          <cell r="D62" t="str">
            <v>Assinatura:</v>
          </cell>
          <cell r="E62" t="str">
            <v>Assinatura:</v>
          </cell>
        </row>
      </sheetData>
      <sheetData sheetId="13" refreshError="1">
        <row r="2">
          <cell r="C2" t="str">
            <v>COMPANHIA MINEIRA DE METAIS</v>
          </cell>
        </row>
        <row r="3">
          <cell r="C3" t="str">
            <v>Grupo Votorantim</v>
          </cell>
        </row>
        <row r="4">
          <cell r="C4" t="str">
            <v>RESUMO DOS PROJETOS DE INVESTIMENTOS</v>
          </cell>
        </row>
        <row r="9">
          <cell r="B9" t="str">
            <v>Empresa:</v>
          </cell>
        </row>
        <row r="10">
          <cell r="B10" t="str">
            <v>Unidade de Negócios:</v>
          </cell>
          <cell r="J10" t="str">
            <v>Anexo 8</v>
          </cell>
          <cell r="K10" t="str">
            <v>Quadro 8</v>
          </cell>
        </row>
        <row r="11">
          <cell r="E11" t="str">
            <v>VALOR</v>
          </cell>
          <cell r="F11" t="str">
            <v>INVESTIDO</v>
          </cell>
          <cell r="G11" t="str">
            <v>INVESTIDO</v>
          </cell>
          <cell r="H11" t="str">
            <v xml:space="preserve">VALOR </v>
          </cell>
          <cell r="I11" t="str">
            <v>TOTAL</v>
          </cell>
          <cell r="J11" t="str">
            <v>CONCLUSÃO</v>
          </cell>
          <cell r="K11" t="str">
            <v xml:space="preserve">% </v>
          </cell>
        </row>
        <row r="12">
          <cell r="B12" t="str">
            <v>PROJETOS</v>
          </cell>
          <cell r="E12" t="str">
            <v>APROVADO</v>
          </cell>
          <cell r="F12" t="str">
            <v>ATÉ</v>
          </cell>
          <cell r="G12" t="str">
            <v>NO ANO</v>
          </cell>
          <cell r="H12" t="str">
            <v xml:space="preserve">A </v>
          </cell>
          <cell r="I12" t="str">
            <v>DO</v>
          </cell>
          <cell r="J12" t="str">
            <v>DA OBRA</v>
          </cell>
        </row>
        <row r="13">
          <cell r="F13" t="str">
            <v>ANO ANTERIOR</v>
          </cell>
          <cell r="G13" t="str">
            <v>ATIVADO</v>
          </cell>
          <cell r="H13" t="str">
            <v>INVESTIR</v>
          </cell>
          <cell r="I13" t="str">
            <v>PROJETO</v>
          </cell>
          <cell r="J13" t="str">
            <v>%</v>
          </cell>
        </row>
        <row r="14">
          <cell r="B14" t="str">
            <v xml:space="preserve">Nº </v>
          </cell>
          <cell r="C14" t="str">
            <v>NOME</v>
          </cell>
          <cell r="D14" t="str">
            <v>CATEGORIA</v>
          </cell>
          <cell r="E14" t="str">
            <v>(A)</v>
          </cell>
          <cell r="F14" t="str">
            <v>(B)</v>
          </cell>
          <cell r="G14" t="str">
            <v>(C)</v>
          </cell>
          <cell r="H14" t="str">
            <v>(D)</v>
          </cell>
          <cell r="I14" t="str">
            <v>(E)=(B+C+D)</v>
          </cell>
          <cell r="J14" t="str">
            <v>(F)=(E/A)</v>
          </cell>
          <cell r="K14" t="str">
            <v>TIR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I27">
            <v>0</v>
          </cell>
          <cell r="J27">
            <v>0</v>
          </cell>
        </row>
        <row r="28">
          <cell r="I28">
            <v>0</v>
          </cell>
          <cell r="J28">
            <v>0</v>
          </cell>
        </row>
        <row r="30">
          <cell r="B30" t="str">
            <v>TOTAL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</sheetData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(2)"/>
      <sheetName val="DRE (2)"/>
      <sheetName val="Dados"/>
      <sheetName val="Entrada"/>
      <sheetName val="Balanço"/>
      <sheetName val="Balanço (Mês a Mês)"/>
      <sheetName val="DRE"/>
      <sheetName val="DRE (Mês a Mês)"/>
      <sheetName val="IR e CS LR"/>
      <sheetName val="IR e CS Est"/>
      <sheetName val="IR e CS LP"/>
      <sheetName val="IR e CS LP EFETIVO"/>
      <sheetName val="PIS &amp; Cofins"/>
      <sheetName val="PIS - E.E. dez 2002"/>
      <sheetName val="IR e CS Dif"/>
      <sheetName val="IR e CS Dif (2)"/>
      <sheetName val="PIS MP66"/>
      <sheetName val="A"/>
      <sheetName val="B"/>
      <sheetName val="E"/>
      <sheetName val="H"/>
      <sheetName val="I"/>
      <sheetName val="J"/>
      <sheetName val="Crédito Presumido IPI"/>
      <sheetName val="K 2"/>
      <sheetName val="K"/>
      <sheetName val="M"/>
      <sheetName val="O"/>
      <sheetName val="S"/>
      <sheetName val="T"/>
      <sheetName val="K."/>
      <sheetName val="K1"/>
      <sheetName val="K2"/>
      <sheetName val="Rec"/>
      <sheetName val="Perdas"/>
      <sheetName val="Mutações"/>
      <sheetName val="Pos. Acion."/>
      <sheetName val="DOAR "/>
      <sheetName val="LALUR B"/>
      <sheetName val="LALUR A"/>
      <sheetName val="O (2)"/>
      <sheetName val="Pos. Acion. Sint."/>
      <sheetName val="Balanço KGiro"/>
      <sheetName val="Balancete_Agro"/>
      <sheetName val="Dados Agro"/>
      <sheetName val="Balanço KGiro agro"/>
      <sheetName val="Balanço KGiro SEM AGRO"/>
      <sheetName val="Fat.Ativo"/>
      <sheetName val="EBITDA-DRE (Mês a Mês)"/>
      <sheetName val="IR e CS LP COM BASE AUDITORIA"/>
      <sheetName val="Acomp Vlrs (6a)"/>
      <sheetName val="Resumo Horas Proj (6b Subs) "/>
      <sheetName val="Acom Horas Proj (6c Subs)"/>
      <sheetName val="Rel Encerramento (7)"/>
      <sheetName val="Rel Projetos (Categ) (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D4" t="str">
            <v xml:space="preserve">   Controladoria</v>
          </cell>
        </row>
        <row r="5">
          <cell r="D5" t="str">
            <v xml:space="preserve">   DEMONSTRAÇÕES FINANCEIRAS - 2.005</v>
          </cell>
        </row>
        <row r="8">
          <cell r="C8" t="str">
            <v>DEMONSTRAÇÃO DOS IMPOSTOS - LUCRO REAL</v>
          </cell>
          <cell r="M8" t="str">
            <v>Valores em Reais</v>
          </cell>
        </row>
        <row r="10">
          <cell r="I10" t="str">
            <v>Atividade Rural</v>
          </cell>
          <cell r="K10" t="str">
            <v>Contribuição Social</v>
          </cell>
          <cell r="M10" t="str">
            <v>Imposto de Renda</v>
          </cell>
        </row>
        <row r="13">
          <cell r="C13" t="str">
            <v>Lucro (Prejuízo) em:</v>
          </cell>
          <cell r="G13">
            <v>38443</v>
          </cell>
          <cell r="K13">
            <v>34613466.670000017</v>
          </cell>
          <cell r="M13">
            <v>33470448.470000017</v>
          </cell>
        </row>
        <row r="15">
          <cell r="C15" t="str">
            <v>Adições:</v>
          </cell>
          <cell r="I15">
            <v>0</v>
          </cell>
          <cell r="K15">
            <v>828382.6</v>
          </cell>
          <cell r="M15">
            <v>3704539.7413000022</v>
          </cell>
        </row>
        <row r="16">
          <cell r="C16" t="str">
            <v>RIR99-344§6º</v>
          </cell>
          <cell r="D16" t="str">
            <v xml:space="preserve">Contribuição Social </v>
          </cell>
          <cell r="M16">
            <v>2849324.0013000015</v>
          </cell>
        </row>
        <row r="17">
          <cell r="C17" t="str">
            <v>RIR99-353/4</v>
          </cell>
          <cell r="D17" t="str">
            <v>A - Assistência Técnica &amp; Royalties</v>
          </cell>
          <cell r="K17">
            <v>0</v>
          </cell>
          <cell r="M17">
            <v>0</v>
          </cell>
        </row>
        <row r="18">
          <cell r="C18" t="str">
            <v>RIR99-335</v>
          </cell>
          <cell r="D18" t="str">
            <v>B - Provisões Diversas</v>
          </cell>
          <cell r="K18">
            <v>-13812.51</v>
          </cell>
          <cell r="M18">
            <v>-13812.51</v>
          </cell>
        </row>
        <row r="19">
          <cell r="C19" t="str">
            <v>RIR99-344§5º</v>
          </cell>
          <cell r="D19" t="str">
            <v>Multas</v>
          </cell>
          <cell r="M19">
            <v>0</v>
          </cell>
        </row>
        <row r="20">
          <cell r="C20" t="str">
            <v>RIR99-365</v>
          </cell>
          <cell r="D20" t="str">
            <v>Contribuições e Doações</v>
          </cell>
          <cell r="K20">
            <v>64684.97</v>
          </cell>
          <cell r="M20">
            <v>64684.97</v>
          </cell>
        </row>
        <row r="21">
          <cell r="C21" t="str">
            <v>RIR99-344§2º</v>
          </cell>
          <cell r="D21" t="str">
            <v>Imposto de Renda</v>
          </cell>
          <cell r="M21">
            <v>26833.14</v>
          </cell>
        </row>
        <row r="22">
          <cell r="C22" t="str">
            <v>RIR99-361</v>
          </cell>
          <cell r="D22" t="str">
            <v>Benefícios Previdenciários (Excessos)</v>
          </cell>
          <cell r="K22">
            <v>557139.65</v>
          </cell>
          <cell r="M22">
            <v>557139.65</v>
          </cell>
        </row>
        <row r="23">
          <cell r="C23" t="str">
            <v>RIR99-389</v>
          </cell>
          <cell r="D23" t="str">
            <v>E - Equivalência Patrimonial Negativa</v>
          </cell>
          <cell r="K23">
            <v>0</v>
          </cell>
          <cell r="M23">
            <v>0</v>
          </cell>
        </row>
        <row r="24">
          <cell r="C24" t="str">
            <v>RIR99-429</v>
          </cell>
          <cell r="D24" t="str">
            <v>E - Prejuízo na alienação de partic. Incentivadas</v>
          </cell>
        </row>
        <row r="25">
          <cell r="C25" t="str">
            <v>RIR99-335</v>
          </cell>
          <cell r="D25" t="str">
            <v>E - Provisão de perdas em Investimentos</v>
          </cell>
          <cell r="K25">
            <v>0</v>
          </cell>
        </row>
        <row r="26">
          <cell r="C26" t="str">
            <v>RIR99-391</v>
          </cell>
          <cell r="D26" t="str">
            <v>E - Amortização de ágio em Investimentos</v>
          </cell>
          <cell r="K26">
            <v>0</v>
          </cell>
          <cell r="M26">
            <v>0</v>
          </cell>
        </row>
        <row r="27">
          <cell r="C27" t="str">
            <v>RIR99-303-463</v>
          </cell>
          <cell r="D27" t="str">
            <v>Gratificação e 13º a Dirigentes</v>
          </cell>
          <cell r="M27">
            <v>0</v>
          </cell>
        </row>
        <row r="28">
          <cell r="B28">
            <v>4</v>
          </cell>
          <cell r="C28" t="str">
            <v>RIR99-341</v>
          </cell>
          <cell r="D28" t="str">
            <v>Provisão para Devedores Duvidosos</v>
          </cell>
          <cell r="K28">
            <v>-10478</v>
          </cell>
          <cell r="M28">
            <v>-10478</v>
          </cell>
        </row>
        <row r="29">
          <cell r="C29" t="str">
            <v>RIR99-249</v>
          </cell>
          <cell r="D29" t="str">
            <v>H - Brindes e Outras Despesas</v>
          </cell>
          <cell r="K29">
            <v>0</v>
          </cell>
          <cell r="M29">
            <v>0</v>
          </cell>
        </row>
        <row r="30">
          <cell r="C30" t="str">
            <v>RIR99-301</v>
          </cell>
          <cell r="D30" t="str">
            <v>L - Dedução de Bens de Natureza Permamente</v>
          </cell>
          <cell r="M30">
            <v>0</v>
          </cell>
        </row>
        <row r="31">
          <cell r="C31" t="str">
            <v>RIR99-428</v>
          </cell>
          <cell r="D31" t="str">
            <v>M - Perda Variação Percentual em Participações</v>
          </cell>
          <cell r="M31">
            <v>0</v>
          </cell>
        </row>
        <row r="32">
          <cell r="C32" t="str">
            <v>MP00-2113-30</v>
          </cell>
          <cell r="D32" t="str">
            <v>N - Variação Cambial de Direitos e Obrigações (Reversão)</v>
          </cell>
          <cell r="K32">
            <v>0</v>
          </cell>
        </row>
        <row r="33">
          <cell r="C33" t="str">
            <v>MP00-2113-30</v>
          </cell>
          <cell r="D33" t="str">
            <v>N - Variações Cambiais Ativas (Operações Liquidadas)</v>
          </cell>
        </row>
        <row r="34">
          <cell r="C34" t="str">
            <v>RIR99-335</v>
          </cell>
          <cell r="D34" t="str">
            <v>O - Provisão de perdas em Investimentos</v>
          </cell>
        </row>
        <row r="35">
          <cell r="C35" t="str">
            <v>RIR99-335</v>
          </cell>
          <cell r="D35" t="str">
            <v>O - Provisão para Contingências</v>
          </cell>
          <cell r="K35">
            <v>-13812.51</v>
          </cell>
          <cell r="M35">
            <v>-13812.51</v>
          </cell>
        </row>
        <row r="36">
          <cell r="C36" t="str">
            <v>RIR99-303-463</v>
          </cell>
          <cell r="D36" t="str">
            <v>O - Provisão Participação nos Lucros ou Resultados</v>
          </cell>
          <cell r="K36">
            <v>244661</v>
          </cell>
          <cell r="M36">
            <v>244661</v>
          </cell>
        </row>
        <row r="37">
          <cell r="C37" t="str">
            <v>RIR99-314</v>
          </cell>
          <cell r="D37" t="str">
            <v>Q - Depreciação Incentivada - Rural - Devolução</v>
          </cell>
        </row>
        <row r="38">
          <cell r="C38" t="str">
            <v>RIR99-435</v>
          </cell>
          <cell r="D38" t="str">
            <v>Realização de Reserva de Reavaliação</v>
          </cell>
        </row>
        <row r="39">
          <cell r="C39" t="str">
            <v>RIR99-347</v>
          </cell>
          <cell r="D39" t="str">
            <v>S - Juros s/Capital Próprio (Excessos)</v>
          </cell>
          <cell r="K39">
            <v>0</v>
          </cell>
        </row>
        <row r="40">
          <cell r="C40" t="str">
            <v>Sentença</v>
          </cell>
          <cell r="D40" t="str">
            <v>U - Adições existentes parte B LALUR - Expurgo 1994</v>
          </cell>
        </row>
        <row r="42">
          <cell r="C42" t="str">
            <v>Exclusões:</v>
          </cell>
          <cell r="I42">
            <v>0</v>
          </cell>
          <cell r="K42">
            <v>3782693.7</v>
          </cell>
          <cell r="M42">
            <v>3782693.7</v>
          </cell>
        </row>
        <row r="43">
          <cell r="C43" t="str">
            <v>RIR99-335</v>
          </cell>
          <cell r="D43" t="str">
            <v>B - Reversões de Provisões Diversas</v>
          </cell>
          <cell r="K43">
            <v>0</v>
          </cell>
          <cell r="M43">
            <v>0</v>
          </cell>
        </row>
        <row r="44">
          <cell r="C44" t="str">
            <v>RIR99-389</v>
          </cell>
          <cell r="D44" t="str">
            <v>E - Equivalência Patrimonial Positiva</v>
          </cell>
          <cell r="K44">
            <v>0</v>
          </cell>
        </row>
        <row r="45">
          <cell r="C45" t="str">
            <v>RIR99-335</v>
          </cell>
          <cell r="D45" t="str">
            <v>E - Reversão Provisão de perdas em Investimentos</v>
          </cell>
          <cell r="K45">
            <v>0</v>
          </cell>
        </row>
        <row r="46">
          <cell r="C46" t="str">
            <v>RIR99-341</v>
          </cell>
          <cell r="D46" t="str">
            <v>Reversão da Provisão para Devedores Duvidosos</v>
          </cell>
          <cell r="K46">
            <v>0</v>
          </cell>
          <cell r="M46">
            <v>0</v>
          </cell>
        </row>
        <row r="47">
          <cell r="C47" t="str">
            <v>RIR99-383</v>
          </cell>
          <cell r="D47" t="str">
            <v>Dividendos Recebidos</v>
          </cell>
          <cell r="K47">
            <v>0</v>
          </cell>
        </row>
        <row r="48">
          <cell r="C48" t="str">
            <v>RIR99-428</v>
          </cell>
          <cell r="D48" t="str">
            <v>M - Ganho na Variação Percentual em Participações</v>
          </cell>
          <cell r="M48">
            <v>0</v>
          </cell>
        </row>
        <row r="49">
          <cell r="C49" t="str">
            <v>MP00-2113-30</v>
          </cell>
          <cell r="D49" t="str">
            <v>N - Variações Cambiais Ativas</v>
          </cell>
          <cell r="K49">
            <v>148694.76999999999</v>
          </cell>
          <cell r="M49">
            <v>148694.76999999999</v>
          </cell>
        </row>
        <row r="50">
          <cell r="C50" t="str">
            <v>MP00-2113-30</v>
          </cell>
          <cell r="D50" t="str">
            <v>N - Variações Cambiais Passivas (Operações Liquidadas)</v>
          </cell>
          <cell r="K50">
            <v>1846511.12</v>
          </cell>
          <cell r="M50">
            <v>1846511.12</v>
          </cell>
        </row>
        <row r="51">
          <cell r="C51" t="str">
            <v>RIR99-359</v>
          </cell>
          <cell r="D51" t="str">
            <v>O - Pagamento Participação nos Lucros ou Resultados</v>
          </cell>
          <cell r="K51">
            <v>0</v>
          </cell>
        </row>
        <row r="52">
          <cell r="C52" t="str">
            <v>RIR99-335</v>
          </cell>
          <cell r="D52" t="str">
            <v>O - Reversão Provisão para Contingências</v>
          </cell>
          <cell r="K52">
            <v>0</v>
          </cell>
          <cell r="M52">
            <v>0</v>
          </cell>
        </row>
        <row r="53">
          <cell r="C53" t="str">
            <v>RIR99-314</v>
          </cell>
          <cell r="D53" t="str">
            <v>Q - Depreciação Incentivada - Rural - Dedução</v>
          </cell>
          <cell r="K53">
            <v>0</v>
          </cell>
        </row>
        <row r="54">
          <cell r="C54" t="str">
            <v>Sentença</v>
          </cell>
          <cell r="D54" t="str">
            <v>U - Exclusões existentes parte B LALUR - Expurgo 1994</v>
          </cell>
        </row>
        <row r="55">
          <cell r="C55" t="str">
            <v>Sentença</v>
          </cell>
          <cell r="D55" t="str">
            <v>U - Depreciação/Amortização/Exaustão/Baixas - Expurgo 1994</v>
          </cell>
          <cell r="K55">
            <v>1787487.8099999998</v>
          </cell>
          <cell r="M55">
            <v>1787487.8099999998</v>
          </cell>
        </row>
        <row r="57">
          <cell r="C57" t="str">
            <v>Base de Cálculo / Lucro Real: antes das compensações</v>
          </cell>
          <cell r="I57">
            <v>0</v>
          </cell>
          <cell r="K57">
            <v>31659155.570000019</v>
          </cell>
          <cell r="M57">
            <v>33392294.511300024</v>
          </cell>
        </row>
        <row r="58">
          <cell r="C58" t="str">
            <v>T - Resultado Não Operacional:</v>
          </cell>
        </row>
        <row r="59">
          <cell r="C59" t="str">
            <v>P - Comp. de Base Neg/Prejuízos de anos anteriores: (30%)</v>
          </cell>
          <cell r="K59">
            <v>0</v>
          </cell>
          <cell r="M59">
            <v>0</v>
          </cell>
        </row>
        <row r="60">
          <cell r="C60" t="str">
            <v>P - Compensação de Prej. Não Oper.anos anteriores: (30%)</v>
          </cell>
          <cell r="M60">
            <v>0</v>
          </cell>
        </row>
        <row r="61">
          <cell r="C61" t="str">
            <v>Base de Cálculo:</v>
          </cell>
          <cell r="K61">
            <v>31659155.570000019</v>
          </cell>
          <cell r="M61">
            <v>33392294.511300024</v>
          </cell>
        </row>
        <row r="64">
          <cell r="C64" t="str">
            <v>CÁLCULO DA CONTRIBUIÇÃO SOCIAL (2484)</v>
          </cell>
        </row>
        <row r="65">
          <cell r="C65">
            <v>0.09</v>
          </cell>
          <cell r="D65" t="str">
            <v>Alíquota da Contribuição</v>
          </cell>
          <cell r="K65">
            <v>2849324.0013000015</v>
          </cell>
        </row>
        <row r="67">
          <cell r="C67" t="str">
            <v>CÁLCULO DO IMPOSTO DE RENDA (2362)</v>
          </cell>
        </row>
        <row r="68">
          <cell r="C68">
            <v>0.15</v>
          </cell>
          <cell r="D68" t="str">
            <v>Alíquota do Imposto</v>
          </cell>
          <cell r="M68">
            <v>5008844.1766950032</v>
          </cell>
        </row>
        <row r="69">
          <cell r="C69">
            <v>0.1</v>
          </cell>
          <cell r="D69" t="str">
            <v>Adicional s/excedente mensal de:</v>
          </cell>
          <cell r="H69">
            <v>20000</v>
          </cell>
          <cell r="K69" t="str">
            <v>RIR99-542-543</v>
          </cell>
          <cell r="M69">
            <v>3335229.4511300027</v>
          </cell>
        </row>
        <row r="70">
          <cell r="D70" t="str">
            <v>Imposto devido</v>
          </cell>
          <cell r="M70">
            <v>8344073.6278250059</v>
          </cell>
        </row>
        <row r="71">
          <cell r="B71" t="str">
            <v>Limites</v>
          </cell>
          <cell r="C71">
            <v>0.04</v>
          </cell>
          <cell r="D71" t="str">
            <v>Patrocínio de Caráter Cultural e Artístico</v>
          </cell>
          <cell r="K71" t="str">
            <v>RIR99-371-478</v>
          </cell>
          <cell r="M71">
            <v>333762.94511300023</v>
          </cell>
        </row>
        <row r="72">
          <cell r="C72">
            <v>0.03</v>
          </cell>
          <cell r="D72" t="str">
            <v>Atividade Audiovisual</v>
          </cell>
          <cell r="K72" t="str">
            <v>RIR99-484-489</v>
          </cell>
          <cell r="M72">
            <v>250322.20883475017</v>
          </cell>
        </row>
        <row r="73">
          <cell r="C73">
            <v>0.01</v>
          </cell>
          <cell r="D73" t="str">
            <v>Fundos dos Direitos da Criança e do Adolescente</v>
          </cell>
          <cell r="K73" t="str">
            <v>RIR99-591</v>
          </cell>
          <cell r="M73">
            <v>83440.736278250057</v>
          </cell>
        </row>
        <row r="74">
          <cell r="C74">
            <v>0.04</v>
          </cell>
          <cell r="D74" t="str">
            <v>J - Programa Alimentação ao Trabalhador</v>
          </cell>
          <cell r="K74" t="str">
            <v>RIR99-369-581</v>
          </cell>
          <cell r="M74">
            <v>333762.94511300023</v>
          </cell>
        </row>
        <row r="75">
          <cell r="D75" t="str">
            <v>(=) Total dos Deduções:</v>
          </cell>
          <cell r="M75">
            <v>1001288.8353390007</v>
          </cell>
        </row>
        <row r="76">
          <cell r="D76" t="str">
            <v>Total do imposto</v>
          </cell>
          <cell r="M76">
            <v>7342784.7924860055</v>
          </cell>
        </row>
        <row r="77">
          <cell r="D77" t="str">
            <v>K - (-) I.R. Retido na Fonte anos anteriores (02)</v>
          </cell>
        </row>
        <row r="78">
          <cell r="D78" t="str">
            <v>K - (-) Compensação de Impostos anos anteriores (02)</v>
          </cell>
        </row>
        <row r="79">
          <cell r="D79" t="str">
            <v>(-) Provisões de Contingências CSLL e IR até Nov-03</v>
          </cell>
        </row>
        <row r="80">
          <cell r="D80" t="str">
            <v>I - (-) I.R. Retido na Fonte em 2.003</v>
          </cell>
          <cell r="M80">
            <v>742310.67999999993</v>
          </cell>
        </row>
        <row r="81">
          <cell r="D81" t="str">
            <v>Impostos a Recolher (a compensar):</v>
          </cell>
          <cell r="K81">
            <v>2849324.0013000015</v>
          </cell>
          <cell r="M81">
            <v>6600474.1124860058</v>
          </cell>
        </row>
        <row r="83">
          <cell r="C83" t="str">
            <v>IRPJ - 2004 / Ano-Calendário 2003</v>
          </cell>
          <cell r="K83">
            <v>38476.442467824076</v>
          </cell>
          <cell r="M83">
            <v>38476.442467824076</v>
          </cell>
        </row>
      </sheetData>
      <sheetData sheetId="9" refreshError="1">
        <row r="4">
          <cell r="E4" t="str">
            <v>Controladoria</v>
          </cell>
        </row>
        <row r="5">
          <cell r="E5" t="str">
            <v>DEMONSTRAÇÕES FINANCEIRAS - 2.003</v>
          </cell>
        </row>
        <row r="8">
          <cell r="K8" t="str">
            <v>Valores em Reais</v>
          </cell>
        </row>
        <row r="9">
          <cell r="C9" t="str">
            <v>CÁLCULO DOS IMPOSTOS POR ESTIMATIVA</v>
          </cell>
          <cell r="J9">
            <v>38443</v>
          </cell>
        </row>
        <row r="11">
          <cell r="C11" t="str">
            <v>3110501 - Vendas Brutas</v>
          </cell>
          <cell r="J11">
            <v>100687367.66999999</v>
          </cell>
        </row>
        <row r="12">
          <cell r="C12" t="str">
            <v>31155 - Revendas de Mercadorias</v>
          </cell>
          <cell r="J12">
            <v>0</v>
          </cell>
        </row>
        <row r="13">
          <cell r="C13" t="str">
            <v>31165 - Serviços Prestados</v>
          </cell>
          <cell r="J13">
            <v>0</v>
          </cell>
        </row>
        <row r="14">
          <cell r="C14" t="str">
            <v>31170 - Vendas Diversas</v>
          </cell>
          <cell r="J14">
            <v>283125.87</v>
          </cell>
        </row>
        <row r="15">
          <cell r="C15" t="str">
            <v>31310 - Devolução de Vendas</v>
          </cell>
          <cell r="J15">
            <v>-14.78</v>
          </cell>
        </row>
        <row r="16">
          <cell r="C16" t="str">
            <v>3450205 - Juros Ativos (inlcui rendimento do mútuo)</v>
          </cell>
          <cell r="J16">
            <v>1169.02</v>
          </cell>
        </row>
        <row r="17">
          <cell r="C17" t="str">
            <v>3450210 - Variações Monetárias Ativas</v>
          </cell>
          <cell r="J17">
            <v>1309502.8799999999</v>
          </cell>
        </row>
        <row r="18">
          <cell r="C18" t="str">
            <v>3450215001 - Descontos Obtidos</v>
          </cell>
          <cell r="J18">
            <v>17644.68</v>
          </cell>
        </row>
        <row r="19">
          <cell r="C19" t="str">
            <v>3450215002 - Rendimento de Aplicações Financeiras</v>
          </cell>
          <cell r="J19">
            <v>3843521.01</v>
          </cell>
        </row>
        <row r="20">
          <cell r="C20" t="str">
            <v>3450215003 - Outras Receitas Financeiras</v>
          </cell>
          <cell r="J20">
            <v>0</v>
          </cell>
        </row>
        <row r="21">
          <cell r="C21" t="str">
            <v>3491001 - Outras Receitas Operacionais</v>
          </cell>
          <cell r="J21">
            <v>2504131.0499999998</v>
          </cell>
        </row>
        <row r="22">
          <cell r="C22" t="str">
            <v>T - 3522001&amp;2 - Ganhos de Capitais (Lucro em Perm.+Inv)</v>
          </cell>
          <cell r="J22">
            <v>0</v>
          </cell>
        </row>
        <row r="23">
          <cell r="C23" t="str">
            <v>3524005 - Outras Receitas ñ Operacionais</v>
          </cell>
          <cell r="J23">
            <v>16414.38</v>
          </cell>
        </row>
        <row r="24">
          <cell r="C24" t="str">
            <v>(-) Rendimentos de Aplic. Financ. De Renda Fixa</v>
          </cell>
          <cell r="J24">
            <v>-3843521.01</v>
          </cell>
        </row>
        <row r="25">
          <cell r="C25" t="str">
            <v>Realização de Valores cuja Tributação Tenha sido Diferida</v>
          </cell>
          <cell r="J25">
            <v>0</v>
          </cell>
        </row>
        <row r="26">
          <cell r="C26" t="str">
            <v>Ajuste de Métodos - Preço de Transferência</v>
          </cell>
          <cell r="J26">
            <v>0</v>
          </cell>
        </row>
        <row r="27">
          <cell r="C27" t="str">
            <v>3412013999 - Recuperação de Créditos Duvidosos</v>
          </cell>
          <cell r="J27">
            <v>0</v>
          </cell>
        </row>
        <row r="31">
          <cell r="C31" t="str">
            <v>IMPOSTO DE RENDA - BASE DE CÁLCULO</v>
          </cell>
          <cell r="J31">
            <v>11926500.309999999</v>
          </cell>
        </row>
        <row r="33">
          <cell r="C33">
            <v>0.08</v>
          </cell>
          <cell r="D33" t="str">
            <v>Vendas Brutas</v>
          </cell>
          <cell r="J33">
            <v>8054989.4100000001</v>
          </cell>
        </row>
        <row r="34">
          <cell r="C34">
            <v>0.08</v>
          </cell>
          <cell r="D34" t="str">
            <v>Revenda de Mercadorias</v>
          </cell>
          <cell r="J34">
            <v>0</v>
          </cell>
        </row>
        <row r="35">
          <cell r="C35">
            <v>0.32</v>
          </cell>
          <cell r="D35" t="str">
            <v>Serviços Prestados</v>
          </cell>
          <cell r="J35">
            <v>0</v>
          </cell>
        </row>
        <row r="36">
          <cell r="C36">
            <v>0.08</v>
          </cell>
          <cell r="D36" t="str">
            <v>Vendas Diversas</v>
          </cell>
          <cell r="J36">
            <v>22650.07</v>
          </cell>
        </row>
        <row r="37">
          <cell r="C37">
            <v>0.08</v>
          </cell>
          <cell r="D37" t="str">
            <v>Devolução de Vendas</v>
          </cell>
          <cell r="J37">
            <v>-1.18</v>
          </cell>
        </row>
        <row r="38">
          <cell r="C38">
            <v>1</v>
          </cell>
          <cell r="D38" t="str">
            <v>Juros Ativos</v>
          </cell>
          <cell r="J38">
            <v>1169.02</v>
          </cell>
        </row>
        <row r="39">
          <cell r="C39">
            <v>1</v>
          </cell>
          <cell r="D39" t="str">
            <v>Variações Monetárias Ativas</v>
          </cell>
          <cell r="J39">
            <v>1309502.8799999999</v>
          </cell>
        </row>
        <row r="40">
          <cell r="C40">
            <v>1</v>
          </cell>
          <cell r="D40" t="str">
            <v>Descontos Obtidos</v>
          </cell>
          <cell r="J40">
            <v>17644.68</v>
          </cell>
        </row>
        <row r="41">
          <cell r="C41">
            <v>1</v>
          </cell>
          <cell r="D41" t="str">
            <v>Rendimento de Aplicações Financeiras</v>
          </cell>
          <cell r="J41">
            <v>3843521.01</v>
          </cell>
        </row>
        <row r="42">
          <cell r="C42">
            <v>1</v>
          </cell>
          <cell r="D42" t="str">
            <v>Outras Receitas Financeiras</v>
          </cell>
          <cell r="J42">
            <v>0</v>
          </cell>
        </row>
        <row r="43">
          <cell r="C43">
            <v>1</v>
          </cell>
          <cell r="D43" t="str">
            <v>Outras Receitas Operacionais</v>
          </cell>
          <cell r="J43">
            <v>2504131.0499999998</v>
          </cell>
        </row>
        <row r="44">
          <cell r="C44">
            <v>1</v>
          </cell>
          <cell r="D44" t="str">
            <v>Ganhos de Capitais (Lucro em Perm.)</v>
          </cell>
          <cell r="J44">
            <v>0</v>
          </cell>
        </row>
        <row r="45">
          <cell r="C45">
            <v>1</v>
          </cell>
          <cell r="D45" t="str">
            <v>Outras Receitas ñ Operacionais</v>
          </cell>
          <cell r="J45">
            <v>16414.38</v>
          </cell>
        </row>
        <row r="46">
          <cell r="C46">
            <v>1</v>
          </cell>
          <cell r="D46" t="str">
            <v>(-) Rendimento de Aplic. Financ. De Renda Fixa</v>
          </cell>
          <cell r="J46">
            <v>-3843521.01</v>
          </cell>
        </row>
        <row r="47">
          <cell r="C47">
            <v>1</v>
          </cell>
          <cell r="D47" t="str">
            <v>Real. Valores cuja Tributação Diferida (VCA LalurB)</v>
          </cell>
          <cell r="J47">
            <v>0</v>
          </cell>
        </row>
        <row r="48">
          <cell r="C48">
            <v>1</v>
          </cell>
          <cell r="D48" t="str">
            <v>Ajuste de Métodos - Preço de Transferência</v>
          </cell>
          <cell r="J48">
            <v>0</v>
          </cell>
        </row>
        <row r="49">
          <cell r="C49">
            <v>1</v>
          </cell>
          <cell r="D49" t="str">
            <v>Recuperação de Créditos Duvidosos</v>
          </cell>
          <cell r="J49">
            <v>0</v>
          </cell>
        </row>
        <row r="51">
          <cell r="C51" t="str">
            <v>IMPOSTO DE RENDA - 2362</v>
          </cell>
        </row>
        <row r="53">
          <cell r="C53">
            <v>0.15</v>
          </cell>
          <cell r="D53" t="str">
            <v>Alíquota do Imposto</v>
          </cell>
          <cell r="J53">
            <v>1788975.05</v>
          </cell>
        </row>
        <row r="54">
          <cell r="C54">
            <v>0.1</v>
          </cell>
          <cell r="D54" t="str">
            <v>Adicional s/excedente de:</v>
          </cell>
          <cell r="H54">
            <v>20000</v>
          </cell>
          <cell r="J54">
            <v>1190650.031</v>
          </cell>
        </row>
        <row r="55">
          <cell r="D55" t="str">
            <v>Imposto devido</v>
          </cell>
          <cell r="J55">
            <v>2979625.08</v>
          </cell>
        </row>
        <row r="56">
          <cell r="D56" t="str">
            <v>Patrocínio de Caráter Cultural e Artístico (limite 4% al.15%)</v>
          </cell>
        </row>
        <row r="57">
          <cell r="D57" t="str">
            <v>J - (-) PAT (limitado a 4% da alíquota de 15%)</v>
          </cell>
          <cell r="J57">
            <v>0</v>
          </cell>
        </row>
        <row r="58">
          <cell r="D58" t="str">
            <v>Imposto de Renda a Recolher</v>
          </cell>
          <cell r="J58">
            <v>2979625.08</v>
          </cell>
        </row>
        <row r="62">
          <cell r="C62" t="str">
            <v>CONTRIBUIÇÃO SOCIAL - BASE DE CÁLCULO</v>
          </cell>
          <cell r="J62">
            <v>19808840.469999999</v>
          </cell>
        </row>
        <row r="64">
          <cell r="C64">
            <v>0.12</v>
          </cell>
          <cell r="D64" t="str">
            <v>Vendas Brutas</v>
          </cell>
          <cell r="J64">
            <v>12082484.119999999</v>
          </cell>
        </row>
        <row r="65">
          <cell r="C65">
            <v>0.12</v>
          </cell>
          <cell r="D65" t="str">
            <v>Revenda de Mercadoria</v>
          </cell>
          <cell r="J65">
            <v>0</v>
          </cell>
        </row>
        <row r="66">
          <cell r="C66">
            <v>0.12</v>
          </cell>
          <cell r="D66" t="str">
            <v>Serviços Prestados</v>
          </cell>
          <cell r="J66">
            <v>0</v>
          </cell>
        </row>
        <row r="67">
          <cell r="C67">
            <v>0.12</v>
          </cell>
          <cell r="D67" t="str">
            <v>Vendas Diversas</v>
          </cell>
          <cell r="J67">
            <v>33975.1</v>
          </cell>
        </row>
        <row r="68">
          <cell r="C68">
            <v>0.12</v>
          </cell>
          <cell r="D68" t="str">
            <v>Devolução de Vendas</v>
          </cell>
          <cell r="J68">
            <v>-1.77</v>
          </cell>
        </row>
        <row r="69">
          <cell r="C69">
            <v>1</v>
          </cell>
          <cell r="D69" t="str">
            <v>Juros Ativos</v>
          </cell>
          <cell r="J69">
            <v>1169.02</v>
          </cell>
        </row>
        <row r="70">
          <cell r="C70">
            <v>1</v>
          </cell>
          <cell r="D70" t="str">
            <v>Variações Monetárias Ativas</v>
          </cell>
          <cell r="J70">
            <v>1309502.8799999999</v>
          </cell>
        </row>
        <row r="71">
          <cell r="C71">
            <v>1</v>
          </cell>
          <cell r="D71" t="str">
            <v>Descontos Obtidos</v>
          </cell>
          <cell r="J71">
            <v>17644.68</v>
          </cell>
        </row>
        <row r="72">
          <cell r="C72">
            <v>1</v>
          </cell>
          <cell r="D72" t="str">
            <v>Rendimento de Aplicações Financeiras</v>
          </cell>
          <cell r="J72">
            <v>3843521.01</v>
          </cell>
        </row>
        <row r="73">
          <cell r="C73">
            <v>1</v>
          </cell>
          <cell r="D73" t="str">
            <v>Outras Receitas Financeiras</v>
          </cell>
          <cell r="J73">
            <v>0</v>
          </cell>
        </row>
        <row r="74">
          <cell r="C74">
            <v>1</v>
          </cell>
          <cell r="D74" t="str">
            <v>Outras Receitas Operacionais</v>
          </cell>
          <cell r="J74">
            <v>2504131.0499999998</v>
          </cell>
        </row>
        <row r="75">
          <cell r="C75">
            <v>1</v>
          </cell>
          <cell r="D75" t="str">
            <v>Ganhos de Capitais (Lucro em Imobilizados)</v>
          </cell>
          <cell r="J75">
            <v>0</v>
          </cell>
        </row>
        <row r="76">
          <cell r="C76">
            <v>1</v>
          </cell>
          <cell r="D76" t="str">
            <v>Outras Receitas ñ Operacionais</v>
          </cell>
          <cell r="J76">
            <v>16414.38</v>
          </cell>
        </row>
        <row r="77">
          <cell r="C77">
            <v>0</v>
          </cell>
          <cell r="D77" t="str">
            <v>(-) Rendimentos de Aplic. Financ. De Renda Fixa</v>
          </cell>
          <cell r="J77">
            <v>0</v>
          </cell>
        </row>
        <row r="78">
          <cell r="C78">
            <v>0</v>
          </cell>
          <cell r="D78" t="str">
            <v>Real. Valores cuja Tributação Diferida (VCA LalurB)</v>
          </cell>
          <cell r="J78">
            <v>0</v>
          </cell>
        </row>
        <row r="79">
          <cell r="C79">
            <v>1</v>
          </cell>
          <cell r="D79" t="str">
            <v>Ajuste de Métodos - Preço de Transferência</v>
          </cell>
          <cell r="J79">
            <v>0</v>
          </cell>
        </row>
        <row r="80">
          <cell r="C80">
            <v>1</v>
          </cell>
          <cell r="D80" t="str">
            <v>Recuperação de Créditos Duvidosos</v>
          </cell>
          <cell r="J80">
            <v>0</v>
          </cell>
        </row>
        <row r="82">
          <cell r="C82" t="str">
            <v>CONTRIBUIÇÃO SOCIAL - 2484</v>
          </cell>
        </row>
        <row r="84">
          <cell r="C84">
            <v>0.09</v>
          </cell>
          <cell r="D84" t="str">
            <v>Alíquota da Contribuição</v>
          </cell>
          <cell r="J84">
            <v>1782795.64</v>
          </cell>
        </row>
        <row r="85">
          <cell r="D85" t="str">
            <v>Compensação - IPI ano 1997</v>
          </cell>
        </row>
        <row r="86">
          <cell r="D86" t="str">
            <v>Contribuição Social a Recolher</v>
          </cell>
          <cell r="J86">
            <v>1782795.64</v>
          </cell>
        </row>
        <row r="89">
          <cell r="C89" t="str">
            <v>NOTA:</v>
          </cell>
        </row>
        <row r="90">
          <cell r="B90" t="str">
            <v>IRPJ - 2004 / Ano-Calendário 2003</v>
          </cell>
          <cell r="H90">
            <v>38476.442467824076</v>
          </cell>
          <cell r="J90">
            <v>38476.442467824076</v>
          </cell>
        </row>
        <row r="92">
          <cell r="D92" t="str">
            <v>Cálculo  CSLL pelo real</v>
          </cell>
          <cell r="H92">
            <v>2849324.0013000015</v>
          </cell>
        </row>
        <row r="93">
          <cell r="D93" t="str">
            <v>Cálculo  IRPJ pelo real</v>
          </cell>
          <cell r="H93">
            <v>6600474.1124860058</v>
          </cell>
        </row>
        <row r="94">
          <cell r="D94" t="str">
            <v>Total</v>
          </cell>
          <cell r="H94">
            <v>9449798.1137860082</v>
          </cell>
          <cell r="J94" t="str">
            <v>Conclusão:</v>
          </cell>
        </row>
        <row r="95">
          <cell r="J95" t="str">
            <v>recolher pelo estimado</v>
          </cell>
        </row>
        <row r="96">
          <cell r="D96" t="str">
            <v>Cálculo  CSLL pelo estimado</v>
          </cell>
          <cell r="H96">
            <v>1782795.64</v>
          </cell>
        </row>
        <row r="97">
          <cell r="D97" t="str">
            <v>Cálculo  IRPJ pelo estimado</v>
          </cell>
          <cell r="H97">
            <v>2979625.08</v>
          </cell>
        </row>
        <row r="98">
          <cell r="D98" t="str">
            <v>Total</v>
          </cell>
          <cell r="H98">
            <v>4762420.72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D4" t="str">
            <v>Controladoria</v>
          </cell>
        </row>
        <row r="5">
          <cell r="D5" t="str">
            <v>DEMONSTRAÇÕES FINANCEIRAS - 2.004</v>
          </cell>
          <cell r="H5" t="str">
            <v>Anexo O</v>
          </cell>
        </row>
        <row r="6">
          <cell r="B6">
            <v>38443</v>
          </cell>
        </row>
        <row r="8">
          <cell r="G8" t="str">
            <v>Valores em Reais</v>
          </cell>
        </row>
        <row r="11">
          <cell r="C11" t="str">
            <v>CONTINGÊNCIAS</v>
          </cell>
          <cell r="F11" t="str">
            <v>Valor</v>
          </cell>
          <cell r="G11" t="str">
            <v>Valor</v>
          </cell>
        </row>
        <row r="12">
          <cell r="F12" t="str">
            <v>da</v>
          </cell>
          <cell r="G12" t="str">
            <v>pago</v>
          </cell>
        </row>
        <row r="13">
          <cell r="C13" t="str">
            <v>Conta</v>
          </cell>
          <cell r="D13" t="str">
            <v>Histórico</v>
          </cell>
          <cell r="E13" t="str">
            <v>Data</v>
          </cell>
          <cell r="F13" t="str">
            <v>Provisão</v>
          </cell>
          <cell r="G13" t="str">
            <v>Reversão</v>
          </cell>
        </row>
        <row r="15">
          <cell r="C15">
            <v>3432013008</v>
          </cell>
          <cell r="D15" t="str">
            <v>Trabalhista</v>
          </cell>
        </row>
        <row r="16">
          <cell r="F16" t="e">
            <v>#REF!</v>
          </cell>
        </row>
        <row r="19">
          <cell r="C19">
            <v>3432013007</v>
          </cell>
          <cell r="D19" t="str">
            <v>Fiscais</v>
          </cell>
        </row>
        <row r="24">
          <cell r="C24">
            <v>3432013008</v>
          </cell>
        </row>
        <row r="29">
          <cell r="C29">
            <v>3432013007</v>
          </cell>
          <cell r="D29" t="str">
            <v>Cíveis</v>
          </cell>
        </row>
        <row r="33">
          <cell r="C33" t="str">
            <v>370100 e 370200</v>
          </cell>
          <cell r="D33" t="str">
            <v>Imposto de Renda e Contr. Social</v>
          </cell>
        </row>
        <row r="39">
          <cell r="C39">
            <v>3450105007</v>
          </cell>
          <cell r="D39" t="str">
            <v>Juros Selic s/ Contingências Fiscais</v>
          </cell>
        </row>
        <row r="43">
          <cell r="D43" t="str">
            <v xml:space="preserve">Total das contingências contas 343 e 345 </v>
          </cell>
          <cell r="F43" t="e">
            <v>#REF!</v>
          </cell>
          <cell r="G43">
            <v>0</v>
          </cell>
        </row>
        <row r="45">
          <cell r="C45" t="str">
            <v>PARTICIPAÇÃO NOS LUCROS E RESULTADOS</v>
          </cell>
          <cell r="F45" t="str">
            <v>Valor a</v>
          </cell>
          <cell r="G45" t="str">
            <v>Valor</v>
          </cell>
        </row>
        <row r="46">
          <cell r="F46" t="str">
            <v>pagar</v>
          </cell>
          <cell r="G46" t="str">
            <v>pago</v>
          </cell>
        </row>
        <row r="47">
          <cell r="C47" t="str">
            <v>Conta</v>
          </cell>
          <cell r="D47" t="str">
            <v>Histórico</v>
          </cell>
          <cell r="E47" t="str">
            <v>Mês</v>
          </cell>
          <cell r="F47" t="str">
            <v>Provisão</v>
          </cell>
          <cell r="G47" t="str">
            <v>Reversão</v>
          </cell>
        </row>
        <row r="49">
          <cell r="C49">
            <v>3810501057</v>
          </cell>
          <cell r="D49" t="str">
            <v>Vr. Ref. Provisão/Reversão do mês</v>
          </cell>
          <cell r="E49" t="str">
            <v>Janeiro</v>
          </cell>
        </row>
        <row r="50">
          <cell r="D50" t="str">
            <v>Vr. Ref. Provisão/Reversão do mês</v>
          </cell>
          <cell r="E50" t="str">
            <v>Fevereiro</v>
          </cell>
        </row>
        <row r="51">
          <cell r="D51" t="str">
            <v>Vr. Ref. Provisão do mês</v>
          </cell>
          <cell r="E51" t="str">
            <v>Março</v>
          </cell>
        </row>
        <row r="52">
          <cell r="D52" t="str">
            <v>Vr. Ref. Provisão do mês</v>
          </cell>
          <cell r="E52" t="str">
            <v>Abril</v>
          </cell>
        </row>
        <row r="53">
          <cell r="D53" t="str">
            <v>Vr. Ref. Provisão do mês</v>
          </cell>
          <cell r="E53" t="str">
            <v>Maio</v>
          </cell>
        </row>
        <row r="54">
          <cell r="D54" t="str">
            <v>Vr. Ref. Provisão do mês</v>
          </cell>
          <cell r="E54" t="str">
            <v>Junho</v>
          </cell>
        </row>
        <row r="55">
          <cell r="D55" t="str">
            <v>Vr. Ref. Provisão do mês</v>
          </cell>
          <cell r="E55" t="str">
            <v>Julho</v>
          </cell>
        </row>
        <row r="56">
          <cell r="D56" t="str">
            <v>Vr. Ref. Provisão do mês</v>
          </cell>
          <cell r="E56" t="str">
            <v>Agosto</v>
          </cell>
        </row>
        <row r="57">
          <cell r="D57" t="str">
            <v>Vr. Ref. Provisão do mês</v>
          </cell>
          <cell r="E57" t="str">
            <v>Setembro</v>
          </cell>
        </row>
        <row r="58">
          <cell r="D58" t="str">
            <v>Vr. Ref. Provisão do mês</v>
          </cell>
          <cell r="E58" t="str">
            <v>Outubro</v>
          </cell>
        </row>
        <row r="59">
          <cell r="D59" t="str">
            <v>Vr. Ref. Provisão do mês</v>
          </cell>
          <cell r="E59" t="str">
            <v>Novembro</v>
          </cell>
        </row>
        <row r="60">
          <cell r="D60" t="str">
            <v>Vr. Ref. Provisão do mês</v>
          </cell>
          <cell r="E60" t="str">
            <v>Dezembro</v>
          </cell>
        </row>
        <row r="61">
          <cell r="E61" t="str">
            <v>Totais</v>
          </cell>
          <cell r="F61">
            <v>0</v>
          </cell>
          <cell r="G61">
            <v>0</v>
          </cell>
        </row>
        <row r="63">
          <cell r="C63" t="str">
            <v>IRPJ - 2004 / Ano-Calendário 2003</v>
          </cell>
          <cell r="F63">
            <v>38476.442467824076</v>
          </cell>
          <cell r="G63">
            <v>38476.442467824076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Variáveis de Suporte"/>
      <sheetName val="Ent - Premissas"/>
      <sheetName val="Rel - Premissas"/>
      <sheetName val="CONS - Ent - Estratégia"/>
      <sheetName val="CONS - Rel - Estratégia"/>
      <sheetName val="CONS - Rel - Estratégia (DS)"/>
      <sheetName val="ADL - Ent - Balanco"/>
      <sheetName val="ADL - Ent - Fluxo Caixa"/>
      <sheetName val="ADL - Ent - DRE"/>
      <sheetName val="ADL - Rel - Des EF (2)"/>
      <sheetName val="ADL - Rel - VE e RR"/>
      <sheetName val="ADL - Rel - TIR"/>
      <sheetName val="ADL - Rel - CR VAL"/>
      <sheetName val="ADL Criação de Valor"/>
      <sheetName val="ADL TIR Tendência"/>
      <sheetName val="ADL - Rel - Alav Val"/>
      <sheetName val="ADL - Ent - Alav Val"/>
      <sheetName val="ADL - Rel - Partes Relacionadas"/>
      <sheetName val="ADL - Ent - Partes Relacionadas"/>
      <sheetName val="Plan1"/>
    </sheetNames>
    <sheetDataSet>
      <sheetData sheetId="0" refreshError="1"/>
      <sheetData sheetId="1">
        <row r="3">
          <cell r="D3">
            <v>39234</v>
          </cell>
          <cell r="F3" t="str">
            <v>Janeiro</v>
          </cell>
        </row>
        <row r="4">
          <cell r="F4" t="str">
            <v>Fevereiro</v>
          </cell>
        </row>
        <row r="5">
          <cell r="D5">
            <v>2007</v>
          </cell>
          <cell r="F5" t="str">
            <v>Março</v>
          </cell>
        </row>
        <row r="6">
          <cell r="F6" t="str">
            <v>Abril</v>
          </cell>
        </row>
        <row r="7">
          <cell r="F7" t="str">
            <v>Maio</v>
          </cell>
        </row>
        <row r="8">
          <cell r="D8" t="b">
            <v>1</v>
          </cell>
          <cell r="F8" t="str">
            <v>Junho</v>
          </cell>
        </row>
        <row r="9">
          <cell r="F9" t="str">
            <v>Julho</v>
          </cell>
        </row>
        <row r="10">
          <cell r="F10" t="str">
            <v>Agosto</v>
          </cell>
        </row>
        <row r="11">
          <cell r="F11" t="str">
            <v>Setembro</v>
          </cell>
        </row>
        <row r="12">
          <cell r="F12" t="str">
            <v>Outubro</v>
          </cell>
        </row>
        <row r="13">
          <cell r="F13" t="str">
            <v>Novembro</v>
          </cell>
        </row>
        <row r="14">
          <cell r="D14">
            <v>39234</v>
          </cell>
          <cell r="F14" t="str">
            <v>Dezembro</v>
          </cell>
        </row>
        <row r="17">
          <cell r="D17">
            <v>39083</v>
          </cell>
        </row>
        <row r="18">
          <cell r="D18">
            <v>39263</v>
          </cell>
        </row>
        <row r="20">
          <cell r="D20">
            <v>39173</v>
          </cell>
        </row>
        <row r="21">
          <cell r="D21">
            <v>39263</v>
          </cell>
        </row>
        <row r="23">
          <cell r="D23">
            <v>38808</v>
          </cell>
        </row>
        <row r="24">
          <cell r="D24">
            <v>38898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Gráfico de GOC"/>
      <sheetName val="Gráfico RL Gerencial"/>
      <sheetName val="14"/>
      <sheetName val="15"/>
      <sheetName val="16"/>
      <sheetName val="18"/>
      <sheetName val="19"/>
      <sheetName val="20"/>
      <sheetName val="21"/>
      <sheetName val="Teia Resultado - E&amp;C"/>
      <sheetName val="Teia GLCx - E&amp;C"/>
      <sheetName val="22"/>
      <sheetName val="23"/>
      <sheetName val="25"/>
      <sheetName val="24"/>
      <sheetName val="26 (2)"/>
      <sheetName val="27 (2)"/>
      <sheetName val="26"/>
      <sheetName val="27"/>
      <sheetName val="28"/>
      <sheetName val="OEA - Resultado"/>
      <sheetName val="29"/>
      <sheetName val="30"/>
      <sheetName val="31"/>
      <sheetName val="32"/>
      <sheetName val="33"/>
      <sheetName val="34"/>
      <sheetName val="BP Ger"/>
      <sheetName val="BP Ger (2)"/>
      <sheetName val="DRE Ger"/>
      <sheetName val="FCD Ger"/>
      <sheetName val="Mascara"/>
      <sheetName val="Variáveis de Suporte"/>
    </sheetNames>
    <sheetDataSet>
      <sheetData sheetId="0"/>
      <sheetData sheetId="1"/>
      <sheetData sheetId="2"/>
      <sheetData sheetId="3">
        <row r="6">
          <cell r="E6">
            <v>43042.761675901515</v>
          </cell>
        </row>
      </sheetData>
      <sheetData sheetId="4">
        <row r="10">
          <cell r="G10">
            <v>-195.10211477000001</v>
          </cell>
        </row>
      </sheetData>
      <sheetData sheetId="5">
        <row r="10">
          <cell r="E10">
            <v>1276.3551201237442</v>
          </cell>
        </row>
      </sheetData>
      <sheetData sheetId="6">
        <row r="11">
          <cell r="C11">
            <v>220.31528746000001</v>
          </cell>
        </row>
        <row r="40">
          <cell r="C40" t="str">
            <v>Total Prévia Real 2008*: R$ 37.662 MM</v>
          </cell>
          <cell r="D40" t="str">
            <v>Total PA 2008*: R$ 30.471 MM</v>
          </cell>
        </row>
      </sheetData>
      <sheetData sheetId="7"/>
      <sheetData sheetId="8"/>
      <sheetData sheetId="9">
        <row r="14">
          <cell r="B14" t="str">
            <v>Total 2008: R$ 1.688 MM</v>
          </cell>
        </row>
      </sheetData>
      <sheetData sheetId="10"/>
      <sheetData sheetId="11"/>
      <sheetData sheetId="12">
        <row r="18">
          <cell r="O18">
            <v>1198.4370200000001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1">
          <cell r="D11">
            <v>371.64271480739677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-MES (2)"/>
      <sheetName val="Premissas"/>
      <sheetName val="Deprec"/>
      <sheetName val="Preços"/>
      <sheetName val="Fat."/>
      <sheetName val="C.Var.Total"/>
      <sheetName val="C.Fixo"/>
      <sheetName val="Vendas"/>
      <sheetName val="Prod"/>
      <sheetName val="C.Prod.Caxias"/>
      <sheetName val="C.Prod.Triunfo"/>
      <sheetName val="C.Prod.Cabo"/>
      <sheetName val="C.Var."/>
      <sheetName val="Preços-MP"/>
      <sheetName val="Util-Caxias"/>
      <sheetName val="Util-Cabo"/>
      <sheetName val="DRE-ANO GERENCIAL"/>
      <sheetName val="DRE-ANO CONVENCIONAL"/>
      <sheetName val="DRE-MES"/>
      <sheetName val="FLUXO-ANO"/>
      <sheetName val="FLUXO-MES"/>
      <sheetName val="BP-MES"/>
      <sheetName val="DIVIDA1"/>
      <sheetName val="PROD-ANO"/>
      <sheetName val="PROD-MES"/>
      <sheetName val="INV-ANO"/>
      <sheetName val="INV-MES"/>
      <sheetName val="CF-MES"/>
      <sheetName val="ÍNDICE"/>
      <sheetName val="PO-2001a"/>
      <sheetName val="#REF"/>
      <sheetName val="9"/>
      <sheetName val="6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-MES (2)"/>
      <sheetName val="Premissas"/>
      <sheetName val="Deprec"/>
      <sheetName val="Preços"/>
      <sheetName val="Fat."/>
      <sheetName val="C.Var.Total"/>
      <sheetName val="C.Fixo"/>
      <sheetName val="Vendas"/>
      <sheetName val="Prod"/>
      <sheetName val="C.Prod.Caxias"/>
      <sheetName val="C.Prod.Triunfo"/>
      <sheetName val="C.Prod.Cabo"/>
      <sheetName val="C.Var."/>
      <sheetName val="Preços-MP"/>
      <sheetName val="Util-Caxias"/>
      <sheetName val="Util-Cabo"/>
      <sheetName val="DRE-ANO GERENCIAL"/>
      <sheetName val="DRE-ANO CONVENCIONAL"/>
      <sheetName val="DRE-MES"/>
      <sheetName val="FLUXO-ANO"/>
      <sheetName val="FLUXO-MES"/>
      <sheetName val="BP-MES"/>
      <sheetName val="DIVIDA1"/>
      <sheetName val="PROD-ANO"/>
      <sheetName val="PROD-MES"/>
      <sheetName val="INV-ANO"/>
      <sheetName val="INV-MES"/>
      <sheetName val="CF-MES"/>
      <sheetName val="ÍNDICE"/>
      <sheetName val="PO-2001a"/>
      <sheetName val="#REF"/>
      <sheetName val="9"/>
      <sheetName val="6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-MES (2)"/>
      <sheetName val="Premissas"/>
      <sheetName val="Deprec"/>
      <sheetName val="Preços"/>
      <sheetName val="Fat."/>
      <sheetName val="C.Var.Total"/>
      <sheetName val="C.Fixo"/>
      <sheetName val="Vendas"/>
      <sheetName val="Prod"/>
      <sheetName val="C.Prod.Caxias"/>
      <sheetName val="C.Prod.Triunfo"/>
      <sheetName val="C.Prod.Cabo"/>
      <sheetName val="C.Var."/>
      <sheetName val="Preços-MP"/>
      <sheetName val="Util-Caxias"/>
      <sheetName val="Util-Cabo"/>
      <sheetName val="DRE-ANO GERENCIAL"/>
      <sheetName val="DRE-ANO CONVENCIONAL"/>
      <sheetName val="DRE-MES"/>
      <sheetName val="FLUXO-ANO"/>
      <sheetName val="FLUXO-MES"/>
      <sheetName val="BP-MES"/>
      <sheetName val="DIVIDA1"/>
      <sheetName val="PROD-ANO"/>
      <sheetName val="PROD-MES"/>
      <sheetName val="INV-ANO"/>
      <sheetName val="INV-MES"/>
      <sheetName val="CF-MES"/>
      <sheetName val="ÍNDICE"/>
      <sheetName val="PO-2001a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torio"/>
      <sheetName val="Controle"/>
      <sheetName val="Plan1"/>
      <sheetName val="destin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#REF"/>
      <sheetName val="Equiv. Patrim."/>
      <sheetName val="BS"/>
      <sheetName val="MES"/>
      <sheetName val="Vivo"/>
      <sheetName val="ATIVO"/>
      <sheetName val="Movimentação Imobilizado"/>
      <sheetName val="Old Lead"/>
      <sheetName val="BP"/>
      <sheetName val="DadosBP"/>
      <sheetName val="Relatório"/>
      <sheetName val="BALCONS"/>
      <sheetName val="DRECONS"/>
      <sheetName val="Dados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ycle"/>
      <sheetName val="High Cycle"/>
      <sheetName val="Summary Current$"/>
      <sheetName val="Summary 2004$"/>
      <sheetName val="Supply Demand"/>
      <sheetName val="Presentation"/>
      <sheetName val="DS Angola"/>
      <sheetName val="DS Peru"/>
      <sheetName val="DS RDominicana"/>
      <sheetName val="DS Panamá"/>
      <sheetName val="DS México"/>
      <sheetName val="DS Equador"/>
      <sheetName val="Consolidado Total"/>
      <sheetName val="CONSOL DRE 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_12131415"/>
      <sheetName val="LT_011011"/>
      <sheetName val="Variações"/>
      <sheetName val="LT_02030405"/>
      <sheetName val="LT_0607"/>
      <sheetName val="LT_0809"/>
      <sheetName val="DIFERENCIAL"/>
      <sheetName val="#REF"/>
      <sheetName val="Movimentação Imobilizado"/>
      <sheetName val="Old Lead"/>
      <sheetName val="BS"/>
      <sheetName val="ATIVO"/>
      <sheetName val="CONSOL DRE GERAL"/>
      <sheetName val="Controle_Input_Filhas"/>
    </sheetNames>
    <sheetDataSet>
      <sheetData sheetId="0" refreshError="1">
        <row r="21">
          <cell r="C21">
            <v>0.16</v>
          </cell>
          <cell r="E21">
            <v>0.255</v>
          </cell>
        </row>
      </sheetData>
      <sheetData sheetId="1" refreshError="1">
        <row r="34">
          <cell r="E34">
            <v>0.3</v>
          </cell>
        </row>
        <row r="36">
          <cell r="E36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baixa Materiais"/>
      <sheetName val="Cronograma Pagamento"/>
      <sheetName val="TEND MAI APRES PA PP"/>
      <sheetName val="PRP-Custo Incorrido"/>
      <sheetName val="Detalhamento"/>
      <sheetName val="Contratos"/>
      <sheetName val="MemoCálculo"/>
      <sheetName val="Súmula"/>
      <sheetName val="Equação"/>
      <sheetName val="Crono"/>
      <sheetName val="OP_MTA"/>
      <sheetName val="OP_MTA _Aberto"/>
      <sheetName val="OPR-OP"/>
      <sheetName val="OPR_aberto"/>
      <sheetName val="OSE_aberto "/>
      <sheetName val="ATP"/>
      <sheetName val="BTS"/>
      <sheetName val="OP2"/>
      <sheetName val="ORP2"/>
      <sheetName val="OSE2"/>
      <sheetName val="ATP2"/>
      <sheetName val="BTS2"/>
      <sheetName val="RAM-MAR08"/>
      <sheetName val="RAM-ABR08"/>
      <sheetName val="RAM-MAI08"/>
      <sheetName val="RAM-JUN08"/>
      <sheetName val="RAM-JUL08"/>
      <sheetName val="RAM-AGO08"/>
      <sheetName val="RAM-SET08"/>
      <sheetName val="RAM-OUT08"/>
      <sheetName val="RAM-NOV08"/>
      <sheetName val="RAM-DEZ08"/>
      <sheetName val="RAM-Jan09"/>
      <sheetName val="RAM-Fev09"/>
      <sheetName val="RAM-Mar09"/>
      <sheetName val="RAM-Abr09"/>
      <sheetName val="RAM-Mai9"/>
    </sheetNames>
    <sheetDataSet>
      <sheetData sheetId="0">
        <row r="5">
          <cell r="B5" t="str">
            <v>11000005</v>
          </cell>
          <cell r="C5" t="str">
            <v>Projeto Executivo</v>
          </cell>
          <cell r="D5" t="str">
            <v>vb</v>
          </cell>
          <cell r="E5">
            <v>6506.4871749380245</v>
          </cell>
          <cell r="F5">
            <v>238802.73533556072</v>
          </cell>
          <cell r="G5">
            <v>270327.10521696659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B6" t="str">
            <v>11000010</v>
          </cell>
          <cell r="C6" t="str">
            <v>Estabelecimento Empreiteiro na Obra</v>
          </cell>
          <cell r="D6" t="str">
            <v>vb</v>
          </cell>
          <cell r="E6">
            <v>61811.628161911234</v>
          </cell>
          <cell r="F6">
            <v>469645.37949326937</v>
          </cell>
          <cell r="G6">
            <v>310876.17099951161</v>
          </cell>
          <cell r="H6">
            <v>315796.14754267089</v>
          </cell>
          <cell r="I6">
            <v>215014.42172561798</v>
          </cell>
          <cell r="J6">
            <v>426637.72664066509</v>
          </cell>
          <cell r="K6">
            <v>590990.30879409658</v>
          </cell>
          <cell r="L6">
            <v>293922.33473020955</v>
          </cell>
          <cell r="M6">
            <v>212081.65455901506</v>
          </cell>
          <cell r="N6">
            <v>31173.163293122914</v>
          </cell>
          <cell r="O6">
            <v>93403.57535946554</v>
          </cell>
          <cell r="P6">
            <v>4111.6229399789436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B7" t="str">
            <v>11000006</v>
          </cell>
          <cell r="C7" t="str">
            <v>Montagem de Central de Concreto</v>
          </cell>
          <cell r="D7" t="str">
            <v>vb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B8" t="str">
            <v>11000007</v>
          </cell>
          <cell r="C8" t="str">
            <v>Montagem Usina CBUQ</v>
          </cell>
          <cell r="D8" t="str">
            <v>vb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B9" t="str">
            <v>11000008</v>
          </cell>
          <cell r="C9" t="str">
            <v>Montagem de Central de Britagem</v>
          </cell>
          <cell r="D9" t="str">
            <v>vb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11000009</v>
          </cell>
          <cell r="C10" t="str">
            <v>Montagem de Usina de Solos</v>
          </cell>
          <cell r="D10" t="str">
            <v>vb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11000020</v>
          </cell>
          <cell r="C11" t="str">
            <v>Acomodação do Tráfego</v>
          </cell>
          <cell r="D11" t="str">
            <v>vb</v>
          </cell>
          <cell r="E11">
            <v>2777.8653031385206</v>
          </cell>
          <cell r="F11">
            <v>11328.212648009918</v>
          </cell>
          <cell r="G11">
            <v>11541.285887299709</v>
          </cell>
          <cell r="H11">
            <v>4200.1654720385122</v>
          </cell>
          <cell r="I11">
            <v>1973.7214279964501</v>
          </cell>
          <cell r="J11">
            <v>7021.8878677899766</v>
          </cell>
          <cell r="K11">
            <v>15154.120162672807</v>
          </cell>
          <cell r="L11">
            <v>18590.600620743353</v>
          </cell>
          <cell r="M11">
            <v>8748.3743441335173</v>
          </cell>
          <cell r="N11">
            <v>8872.667782454344</v>
          </cell>
          <cell r="O11">
            <v>39877.516731232914</v>
          </cell>
          <cell r="P11">
            <v>3510.8144832898083</v>
          </cell>
          <cell r="Q11">
            <v>9014.9270153485486</v>
          </cell>
          <cell r="R11">
            <v>7808.9085353224209</v>
          </cell>
          <cell r="S11">
            <v>10248.507546060115</v>
          </cell>
          <cell r="T11">
            <v>7351.7351302978268</v>
          </cell>
          <cell r="U11">
            <v>11481.477625664787</v>
          </cell>
          <cell r="V11">
            <v>6529.5063486197587</v>
          </cell>
          <cell r="W11">
            <v>7663.1338802878672</v>
          </cell>
          <cell r="X11">
            <v>10417.615107848065</v>
          </cell>
        </row>
        <row r="12">
          <cell r="B12" t="str">
            <v>11000030</v>
          </cell>
          <cell r="C12" t="str">
            <v>Desminagem</v>
          </cell>
          <cell r="D12" t="str">
            <v>m2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1251456.2238177645</v>
          </cell>
          <cell r="M12">
            <v>1059090.3581812745</v>
          </cell>
          <cell r="N12">
            <v>223318.61813590006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2075947.2460679908</v>
          </cell>
          <cell r="V12">
            <v>134051.6061394673</v>
          </cell>
          <cell r="W12">
            <v>338687.30531538912</v>
          </cell>
          <cell r="X12">
            <v>0</v>
          </cell>
        </row>
        <row r="13">
          <cell r="B13" t="str">
            <v>11000100</v>
          </cell>
          <cell r="C13" t="str">
            <v>Desmatamento e Limpeza</v>
          </cell>
          <cell r="D13" t="str">
            <v>m2</v>
          </cell>
          <cell r="E13">
            <v>0</v>
          </cell>
          <cell r="F13">
            <v>175589.88821361313</v>
          </cell>
          <cell r="G13">
            <v>92018.459363872811</v>
          </cell>
          <cell r="H13">
            <v>22494.982982513637</v>
          </cell>
          <cell r="I13">
            <v>15199.316648122531</v>
          </cell>
          <cell r="J13">
            <v>136536.46988718072</v>
          </cell>
          <cell r="K13">
            <v>294934.51645608625</v>
          </cell>
          <cell r="L13">
            <v>196476.18317415158</v>
          </cell>
          <cell r="M13">
            <v>266863.44235277805</v>
          </cell>
          <cell r="N13">
            <v>90019.906317405475</v>
          </cell>
          <cell r="O13">
            <v>268338.04886428709</v>
          </cell>
          <cell r="P13">
            <v>148417.2445164886</v>
          </cell>
          <cell r="Q13">
            <v>210526.32687321439</v>
          </cell>
          <cell r="R13">
            <v>49455.6084115595</v>
          </cell>
          <cell r="S13">
            <v>66853.332821029457</v>
          </cell>
          <cell r="T13">
            <v>174303.53119947552</v>
          </cell>
          <cell r="U13">
            <v>162584.6895003455</v>
          </cell>
          <cell r="V13">
            <v>20676.430492010975</v>
          </cell>
          <cell r="W13">
            <v>241946.06780313788</v>
          </cell>
          <cell r="X13">
            <v>54048.889816995128</v>
          </cell>
        </row>
        <row r="14">
          <cell r="B14" t="str">
            <v>11000101</v>
          </cell>
          <cell r="C14" t="str">
            <v>Desmatamento e Limpeza (Pontes)</v>
          </cell>
          <cell r="D14" t="str">
            <v>m2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11000105</v>
          </cell>
          <cell r="C15" t="str">
            <v>Remoção Árvores grande porte dn&lt;2-00m</v>
          </cell>
          <cell r="D15" t="str">
            <v>Un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57917.469424970448</v>
          </cell>
          <cell r="N15">
            <v>0</v>
          </cell>
          <cell r="O15">
            <v>12136.728660391864</v>
          </cell>
          <cell r="P15">
            <v>5522.4341647670626</v>
          </cell>
          <cell r="Q15">
            <v>4563.769058853095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184.73473541722743</v>
          </cell>
          <cell r="X15">
            <v>0</v>
          </cell>
        </row>
        <row r="16">
          <cell r="B16" t="str">
            <v>11000204</v>
          </cell>
          <cell r="C16" t="str">
            <v>Escavação- carga- transp mat 1a cat até 25 km</v>
          </cell>
          <cell r="D16" t="str">
            <v>m3</v>
          </cell>
          <cell r="E16">
            <v>0</v>
          </cell>
          <cell r="F16">
            <v>752.84776054671238</v>
          </cell>
          <cell r="G16">
            <v>32328.606133568195</v>
          </cell>
          <cell r="H16">
            <v>28499.383050321456</v>
          </cell>
          <cell r="I16">
            <v>18209.158787088545</v>
          </cell>
          <cell r="J16">
            <v>51972.981148529543</v>
          </cell>
          <cell r="K16">
            <v>31900.243575507211</v>
          </cell>
          <cell r="L16">
            <v>1583.9613800251543</v>
          </cell>
          <cell r="M16">
            <v>34107.458239322797</v>
          </cell>
          <cell r="N16">
            <v>317855.75128860894</v>
          </cell>
          <cell r="O16">
            <v>485864.65947331768</v>
          </cell>
          <cell r="P16">
            <v>105742.23043836646</v>
          </cell>
          <cell r="Q16">
            <v>467576.15641535143</v>
          </cell>
          <cell r="R16">
            <v>8107.1281300047658</v>
          </cell>
          <cell r="S16">
            <v>0</v>
          </cell>
          <cell r="T16">
            <v>46487.221413793901</v>
          </cell>
          <cell r="U16">
            <v>122318.90219090304</v>
          </cell>
          <cell r="V16">
            <v>59649.097320554276</v>
          </cell>
          <cell r="W16">
            <v>8445.4084016434626</v>
          </cell>
          <cell r="X16">
            <v>51994.227128431892</v>
          </cell>
        </row>
        <row r="17">
          <cell r="B17" t="str">
            <v>11000205</v>
          </cell>
          <cell r="C17" t="str">
            <v>Escav/Carga/Transp mat 1a cat - dmt de 200m - 5000m</v>
          </cell>
          <cell r="D17" t="str">
            <v>m3</v>
          </cell>
          <cell r="E17">
            <v>0</v>
          </cell>
          <cell r="F17">
            <v>49894.646493329717</v>
          </cell>
          <cell r="G17">
            <v>86908.235382430197</v>
          </cell>
          <cell r="H17">
            <v>72472.779240263684</v>
          </cell>
          <cell r="I17">
            <v>44494.099069179712</v>
          </cell>
          <cell r="J17">
            <v>404830.3022234547</v>
          </cell>
          <cell r="K17">
            <v>84890.517836462692</v>
          </cell>
          <cell r="L17">
            <v>304521.65214694955</v>
          </cell>
          <cell r="M17">
            <v>30824.42150632112</v>
          </cell>
          <cell r="N17">
            <v>445032.09655673301</v>
          </cell>
          <cell r="O17">
            <v>296629.71309903357</v>
          </cell>
          <cell r="P17">
            <v>322180.86323301931</v>
          </cell>
          <cell r="Q17">
            <v>481544.57714217022</v>
          </cell>
          <cell r="R17">
            <v>280780.15624167793</v>
          </cell>
          <cell r="S17">
            <v>242216.794510192</v>
          </cell>
          <cell r="T17">
            <v>830467.04538501927</v>
          </cell>
          <cell r="U17">
            <v>831214.10349672451</v>
          </cell>
          <cell r="V17">
            <v>1033347.2244720517</v>
          </cell>
          <cell r="W17">
            <v>873494.21540871146</v>
          </cell>
          <cell r="X17">
            <v>754857.34704639064</v>
          </cell>
        </row>
        <row r="18">
          <cell r="B18" t="str">
            <v>11000207</v>
          </cell>
          <cell r="C18" t="str">
            <v>Escav/Carga/Transp mat 1a cat - 200 a 5000 m (Pontes)</v>
          </cell>
          <cell r="D18" t="str">
            <v>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11000210</v>
          </cell>
          <cell r="C19" t="str">
            <v>Compactação de Aterro 93_ (AASHTO Modificado)</v>
          </cell>
          <cell r="D19" t="str">
            <v>m3</v>
          </cell>
          <cell r="E19">
            <v>0</v>
          </cell>
          <cell r="F19">
            <v>26552.784930607126</v>
          </cell>
          <cell r="G19">
            <v>50453.990801060289</v>
          </cell>
          <cell r="H19">
            <v>52902.6829531041</v>
          </cell>
          <cell r="I19">
            <v>22468.269946381748</v>
          </cell>
          <cell r="J19">
            <v>164324.20298217784</v>
          </cell>
          <cell r="K19">
            <v>109044.20126070868</v>
          </cell>
          <cell r="L19">
            <v>142632.48163168135</v>
          </cell>
          <cell r="M19">
            <v>3496.7790513486957</v>
          </cell>
          <cell r="N19">
            <v>177626.89553278842</v>
          </cell>
          <cell r="O19">
            <v>36968.326226558071</v>
          </cell>
          <cell r="P19">
            <v>144519.98870973053</v>
          </cell>
          <cell r="Q19">
            <v>103642.83705111896</v>
          </cell>
          <cell r="R19">
            <v>92182.144387622626</v>
          </cell>
          <cell r="S19">
            <v>83004.085286261383</v>
          </cell>
          <cell r="T19">
            <v>110004.71334527509</v>
          </cell>
          <cell r="U19">
            <v>233622.69260665867</v>
          </cell>
          <cell r="V19">
            <v>252073.76555042304</v>
          </cell>
          <cell r="W19">
            <v>0</v>
          </cell>
          <cell r="X19">
            <v>105721.52363014515</v>
          </cell>
        </row>
        <row r="20">
          <cell r="B20" t="str">
            <v>11000212</v>
          </cell>
          <cell r="C20" t="str">
            <v>Compactação de Aterro 93 % - AASHTO (Pontes)</v>
          </cell>
          <cell r="D20" t="str">
            <v>m3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11000215</v>
          </cell>
          <cell r="C21" t="str">
            <v>Execução de Ensecadeira</v>
          </cell>
          <cell r="D21" t="str">
            <v>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11000220</v>
          </cell>
          <cell r="C22" t="str">
            <v>Remoção de Ensecadeira</v>
          </cell>
          <cell r="D22" t="str">
            <v>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11000230</v>
          </cell>
          <cell r="C23" t="str">
            <v>Remoção de Desvio</v>
          </cell>
          <cell r="D23" t="str">
            <v>m3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11000300</v>
          </cell>
          <cell r="C24" t="str">
            <v>Lancil com canal betão - in situ</v>
          </cell>
          <cell r="D24" t="str">
            <v>m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4721.9612111785618</v>
          </cell>
          <cell r="Q24">
            <v>24660.100799310509</v>
          </cell>
          <cell r="R24">
            <v>75219.07555756958</v>
          </cell>
          <cell r="S24">
            <v>5514.8710321726403</v>
          </cell>
          <cell r="T24">
            <v>11088.755598988781</v>
          </cell>
          <cell r="U24">
            <v>6805.5456063729825</v>
          </cell>
          <cell r="V24">
            <v>30551.193791907266</v>
          </cell>
          <cell r="W24">
            <v>6976.8641518926124</v>
          </cell>
          <cell r="X24">
            <v>0</v>
          </cell>
        </row>
        <row r="25">
          <cell r="B25" t="str">
            <v>11000302</v>
          </cell>
          <cell r="C25" t="str">
            <v>Lancil com Canal betão in sito (Pontes)</v>
          </cell>
          <cell r="D25" t="str">
            <v>m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11000305</v>
          </cell>
          <cell r="C26" t="str">
            <v>Valeta berma trapeizoidal betão - in situ</v>
          </cell>
          <cell r="D26" t="str">
            <v>m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5861.6011679979465</v>
          </cell>
          <cell r="O26">
            <v>13338.993177003351</v>
          </cell>
          <cell r="P26">
            <v>23692.798951376484</v>
          </cell>
          <cell r="Q26">
            <v>0</v>
          </cell>
          <cell r="R26">
            <v>3789.7911559832733</v>
          </cell>
          <cell r="S26">
            <v>59494.961485831649</v>
          </cell>
          <cell r="T26">
            <v>5024.3482549764312</v>
          </cell>
          <cell r="U26">
            <v>15506.195801993936</v>
          </cell>
          <cell r="V26">
            <v>35940.687124607837</v>
          </cell>
          <cell r="W26">
            <v>61351.575084417389</v>
          </cell>
          <cell r="X26">
            <v>21909.94313404174</v>
          </cell>
        </row>
        <row r="27">
          <cell r="B27" t="str">
            <v>11000310</v>
          </cell>
          <cell r="C27" t="str">
            <v>Valeta aterro trapeizoidal betão - in situ</v>
          </cell>
          <cell r="D27" t="str">
            <v>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825.9766693506881</v>
          </cell>
          <cell r="Q27">
            <v>0</v>
          </cell>
          <cell r="R27">
            <v>49498.212546606199</v>
          </cell>
          <cell r="S27">
            <v>43057.783100464549</v>
          </cell>
          <cell r="T27">
            <v>96519.444235322648</v>
          </cell>
          <cell r="U27">
            <v>114744.89622037463</v>
          </cell>
          <cell r="V27">
            <v>77977.752154578935</v>
          </cell>
          <cell r="W27">
            <v>1568.8146031873405</v>
          </cell>
          <cell r="X27">
            <v>10141.716239602356</v>
          </cell>
        </row>
        <row r="28">
          <cell r="B28" t="str">
            <v>11000315</v>
          </cell>
          <cell r="C28" t="str">
            <v>Descida d_água</v>
          </cell>
          <cell r="D28" t="str">
            <v>m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2569.4394576304371</v>
          </cell>
          <cell r="R28">
            <v>2957.0733997034026</v>
          </cell>
          <cell r="S28">
            <v>1270.0153300735687</v>
          </cell>
          <cell r="T28">
            <v>2496.2538785932829</v>
          </cell>
          <cell r="U28">
            <v>0</v>
          </cell>
          <cell r="V28">
            <v>1677.920219154051</v>
          </cell>
          <cell r="W28">
            <v>0</v>
          </cell>
          <cell r="X28">
            <v>-2239.4957775021994</v>
          </cell>
        </row>
        <row r="29">
          <cell r="B29" t="str">
            <v>11000320</v>
          </cell>
          <cell r="C29" t="str">
            <v>Entrada para descida d_água</v>
          </cell>
          <cell r="D29" t="str">
            <v>un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757.36500209933445</v>
          </cell>
          <cell r="S29">
            <v>0</v>
          </cell>
          <cell r="T29">
            <v>713.02498514433796</v>
          </cell>
          <cell r="U29">
            <v>0</v>
          </cell>
          <cell r="V29">
            <v>158.31980766137372</v>
          </cell>
          <cell r="W29">
            <v>0</v>
          </cell>
          <cell r="X29">
            <v>0</v>
          </cell>
        </row>
        <row r="30">
          <cell r="B30" t="str">
            <v>11000325</v>
          </cell>
          <cell r="C30" t="str">
            <v>Dissipadores energia e enrocamento de pedra</v>
          </cell>
          <cell r="D30" t="str">
            <v>Un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11000331</v>
          </cell>
          <cell r="C31" t="str">
            <v>Demolição de concreto armado</v>
          </cell>
          <cell r="D31" t="str">
            <v>m3</v>
          </cell>
          <cell r="E31">
            <v>0</v>
          </cell>
          <cell r="F31">
            <v>0</v>
          </cell>
          <cell r="G31">
            <v>6259.8239406697949</v>
          </cell>
          <cell r="H31">
            <v>0</v>
          </cell>
          <cell r="I31">
            <v>0</v>
          </cell>
          <cell r="J31">
            <v>0</v>
          </cell>
          <cell r="K31">
            <v>83257.718243105322</v>
          </cell>
          <cell r="L31">
            <v>0</v>
          </cell>
          <cell r="M31">
            <v>0</v>
          </cell>
          <cell r="N31">
            <v>96248.093573933947</v>
          </cell>
          <cell r="O31">
            <v>0</v>
          </cell>
          <cell r="P31">
            <v>38084.28414017865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58057.92068784716</v>
          </cell>
        </row>
        <row r="32">
          <cell r="B32" t="str">
            <v>11000335</v>
          </cell>
          <cell r="C32" t="str">
            <v>Estrutura entrada e saída de aquedutos</v>
          </cell>
          <cell r="D32" t="str">
            <v>m3</v>
          </cell>
          <cell r="E32">
            <v>0</v>
          </cell>
          <cell r="F32">
            <v>0</v>
          </cell>
          <cell r="G32">
            <v>0</v>
          </cell>
          <cell r="H32">
            <v>1854.7597092743254</v>
          </cell>
          <cell r="I32">
            <v>2476.6454771676276</v>
          </cell>
          <cell r="J32">
            <v>16026.396260240956</v>
          </cell>
          <cell r="K32">
            <v>12229.063941656388</v>
          </cell>
          <cell r="L32">
            <v>0</v>
          </cell>
          <cell r="M32">
            <v>1571.6753771701333</v>
          </cell>
          <cell r="N32">
            <v>605.3716142517128</v>
          </cell>
          <cell r="O32">
            <v>0</v>
          </cell>
          <cell r="P32">
            <v>1133.6478812844791</v>
          </cell>
          <cell r="Q32">
            <v>0</v>
          </cell>
          <cell r="R32">
            <v>9086.9086326580946</v>
          </cell>
          <cell r="S32">
            <v>30448.056942058873</v>
          </cell>
          <cell r="T32">
            <v>15526.842684580577</v>
          </cell>
          <cell r="U32">
            <v>52695.866957762082</v>
          </cell>
          <cell r="V32">
            <v>18021.045093888821</v>
          </cell>
          <cell r="W32">
            <v>177239.71385632368</v>
          </cell>
          <cell r="X32">
            <v>113015.59418709332</v>
          </cell>
        </row>
        <row r="33">
          <cell r="B33" t="str">
            <v>11000352</v>
          </cell>
          <cell r="C33" t="str">
            <v>Barbaca dn 4 pol</v>
          </cell>
          <cell r="D33" t="str">
            <v>un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11000360</v>
          </cell>
          <cell r="C34" t="str">
            <v>Dreno pofundo</v>
          </cell>
          <cell r="D34" t="str">
            <v>m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5965.0646405877214</v>
          </cell>
          <cell r="Q34">
            <v>6856.4961343341429</v>
          </cell>
          <cell r="R34">
            <v>73137.65903153854</v>
          </cell>
          <cell r="S34">
            <v>32928.371191032245</v>
          </cell>
          <cell r="T34">
            <v>34424.796988732902</v>
          </cell>
          <cell r="U34">
            <v>10890.071564106567</v>
          </cell>
          <cell r="V34">
            <v>14470.391533384873</v>
          </cell>
          <cell r="W34">
            <v>46838.889294872293</v>
          </cell>
          <cell r="X34">
            <v>56992.450320150347</v>
          </cell>
        </row>
        <row r="35">
          <cell r="B35" t="str">
            <v>11000375</v>
          </cell>
          <cell r="C35" t="str">
            <v>Aqueduto Armco dn 1.20 m</v>
          </cell>
          <cell r="D35" t="str">
            <v>m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51346.636829868541</v>
          </cell>
          <cell r="U35">
            <v>0</v>
          </cell>
          <cell r="V35">
            <v>154431.57171124709</v>
          </cell>
          <cell r="W35">
            <v>200705.7579041186</v>
          </cell>
          <cell r="X35">
            <v>72759.626142074674</v>
          </cell>
        </row>
        <row r="36">
          <cell r="B36" t="str">
            <v>11000376</v>
          </cell>
          <cell r="C36" t="str">
            <v>Aqueduto Armco dn 1.50 m</v>
          </cell>
          <cell r="D36" t="str">
            <v>m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45220.1322427169</v>
          </cell>
          <cell r="U36">
            <v>0</v>
          </cell>
          <cell r="V36">
            <v>0</v>
          </cell>
          <cell r="W36">
            <v>0</v>
          </cell>
          <cell r="X36">
            <v>64078.197116920739</v>
          </cell>
        </row>
        <row r="37">
          <cell r="B37" t="str">
            <v>11000378</v>
          </cell>
          <cell r="C37" t="str">
            <v>Aqueduto Armco dn 2.40 m</v>
          </cell>
          <cell r="D37" t="str">
            <v>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162441.05655008412</v>
          </cell>
          <cell r="W37">
            <v>0</v>
          </cell>
          <cell r="X37">
            <v>0</v>
          </cell>
        </row>
        <row r="38">
          <cell r="B38" t="str">
            <v>11000379</v>
          </cell>
          <cell r="C38" t="str">
            <v>Aqueduto Armco dn 3.40 m</v>
          </cell>
          <cell r="D38" t="str">
            <v>m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396443.99780110968</v>
          </cell>
          <cell r="W38">
            <v>0</v>
          </cell>
          <cell r="X38">
            <v>0</v>
          </cell>
        </row>
        <row r="39">
          <cell r="B39" t="str">
            <v>11000380</v>
          </cell>
          <cell r="C39" t="str">
            <v>Aqueduto Armco diam 3.40 m (Pontes)</v>
          </cell>
          <cell r="D39" t="str">
            <v>m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11000400</v>
          </cell>
          <cell r="C40" t="str">
            <v>Regularização sub-leito - e=15cm - 95_ AASHTO</v>
          </cell>
          <cell r="D40" t="str">
            <v>m2</v>
          </cell>
          <cell r="E40">
            <v>0</v>
          </cell>
          <cell r="F40">
            <v>0</v>
          </cell>
          <cell r="G40">
            <v>0</v>
          </cell>
          <cell r="H40">
            <v>15525.321513676397</v>
          </cell>
          <cell r="I40">
            <v>4882.384639265867</v>
          </cell>
          <cell r="J40">
            <v>35434.212335619261</v>
          </cell>
          <cell r="K40">
            <v>78697.907259111074</v>
          </cell>
          <cell r="L40">
            <v>210195.04506924577</v>
          </cell>
          <cell r="M40">
            <v>44960.768984612972</v>
          </cell>
          <cell r="N40">
            <v>29107.715166640199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6446.0094435623214</v>
          </cell>
          <cell r="U40">
            <v>28401.672698322309</v>
          </cell>
          <cell r="V40">
            <v>0</v>
          </cell>
          <cell r="W40">
            <v>27427.698407011128</v>
          </cell>
          <cell r="X40">
            <v>485520.04929304781</v>
          </cell>
        </row>
        <row r="41">
          <cell r="B41" t="str">
            <v>11000410</v>
          </cell>
          <cell r="C41" t="str">
            <v>Sub-base estabiliz granulom sem mistura e=15cm</v>
          </cell>
          <cell r="D41" t="str">
            <v>m3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314551.54421982198</v>
          </cell>
          <cell r="L41">
            <v>0</v>
          </cell>
          <cell r="M41">
            <v>0</v>
          </cell>
          <cell r="N41">
            <v>159128.35839795991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108284.18542749602</v>
          </cell>
          <cell r="T41">
            <v>140036.36043180287</v>
          </cell>
          <cell r="U41">
            <v>190471.67757593532</v>
          </cell>
          <cell r="V41">
            <v>176734.38964223527</v>
          </cell>
          <cell r="W41">
            <v>0</v>
          </cell>
          <cell r="X41">
            <v>49781.969707357021</v>
          </cell>
        </row>
        <row r="42">
          <cell r="B42" t="str">
            <v>11000421</v>
          </cell>
          <cell r="C42" t="str">
            <v>Base de Brita com Mistura Solo Laterita e Areia</v>
          </cell>
          <cell r="D42" t="str">
            <v>m3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46960.724837508744</v>
          </cell>
          <cell r="Q42">
            <v>69145.98064409045</v>
          </cell>
          <cell r="R42">
            <v>50448.668141357804</v>
          </cell>
          <cell r="S42">
            <v>879896.01803263312</v>
          </cell>
          <cell r="T42">
            <v>565356.7886650759</v>
          </cell>
          <cell r="U42">
            <v>781174.32033137791</v>
          </cell>
          <cell r="V42">
            <v>302744.18646483228</v>
          </cell>
          <cell r="W42">
            <v>345702.94911654864</v>
          </cell>
          <cell r="X42">
            <v>156909.56156019427</v>
          </cell>
        </row>
        <row r="43">
          <cell r="B43" t="str">
            <v>11000435</v>
          </cell>
          <cell r="C43" t="str">
            <v>Rega impregnação asfalto diluído CM-30 (taxa 1-0kg/m2)</v>
          </cell>
          <cell r="D43" t="str">
            <v>m2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33458.108990122841</v>
          </cell>
          <cell r="Q43">
            <v>49162.519813216095</v>
          </cell>
          <cell r="R43">
            <v>35940.995671347773</v>
          </cell>
          <cell r="S43">
            <v>49547.69379506827</v>
          </cell>
          <cell r="T43">
            <v>77590.862620221422</v>
          </cell>
          <cell r="U43">
            <v>108796.93856916029</v>
          </cell>
          <cell r="V43">
            <v>150514.8724730899</v>
          </cell>
          <cell r="W43">
            <v>84470.30840487103</v>
          </cell>
          <cell r="X43">
            <v>32115.404702065345</v>
          </cell>
        </row>
        <row r="44">
          <cell r="B44" t="str">
            <v>11000440</v>
          </cell>
          <cell r="C44" t="str">
            <v>Camada desgaste TSS e=1.2cm - Emulsão RR2C (taxa 1.5kg/m2)</v>
          </cell>
          <cell r="D44" t="str">
            <v>m2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241865.58554868886</v>
          </cell>
          <cell r="R44">
            <v>304013.54946963425</v>
          </cell>
          <cell r="S44">
            <v>120381.32052052293</v>
          </cell>
          <cell r="T44">
            <v>198245.72862728967</v>
          </cell>
          <cell r="U44">
            <v>283521.05604835466</v>
          </cell>
          <cell r="V44">
            <v>586558.34556914365</v>
          </cell>
          <cell r="W44">
            <v>191788.90991911589</v>
          </cell>
          <cell r="X44">
            <v>354936.38377029757</v>
          </cell>
        </row>
        <row r="45">
          <cell r="B45" t="str">
            <v>11000500</v>
          </cell>
          <cell r="C45" t="str">
            <v>Passagem superior caminho ferro (Km 1+100)</v>
          </cell>
          <cell r="D45" t="str">
            <v>vb</v>
          </cell>
          <cell r="E45">
            <v>0</v>
          </cell>
          <cell r="F45">
            <v>0</v>
          </cell>
          <cell r="G45">
            <v>0</v>
          </cell>
          <cell r="H45">
            <v>24404.230341749259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120353.46770398691</v>
          </cell>
          <cell r="Q45">
            <v>0</v>
          </cell>
          <cell r="R45">
            <v>95281.447398417382</v>
          </cell>
          <cell r="S45">
            <v>59546.925110028911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11000501</v>
          </cell>
          <cell r="C46" t="str">
            <v>Ponte sobre o rio Chicanda I (km 27+600)</v>
          </cell>
          <cell r="D46" t="str">
            <v>vb</v>
          </cell>
          <cell r="E46">
            <v>0</v>
          </cell>
          <cell r="F46">
            <v>0</v>
          </cell>
          <cell r="G46">
            <v>0</v>
          </cell>
          <cell r="H46">
            <v>9700.6815608453308</v>
          </cell>
          <cell r="I46">
            <v>18233.989294253141</v>
          </cell>
          <cell r="J46">
            <v>81088.588788781388</v>
          </cell>
          <cell r="K46">
            <v>0</v>
          </cell>
          <cell r="L46">
            <v>0</v>
          </cell>
          <cell r="M46">
            <v>0</v>
          </cell>
          <cell r="N46">
            <v>204922.69965494372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53035.128751957607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11000502</v>
          </cell>
          <cell r="C47" t="str">
            <v>Ponte sobre o rio Malanga (Km 44+600)</v>
          </cell>
          <cell r="D47" t="str">
            <v>vb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12915.742416762641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15026.619813054655</v>
          </cell>
          <cell r="V47">
            <v>0</v>
          </cell>
          <cell r="W47">
            <v>0</v>
          </cell>
          <cell r="X47">
            <v>531736.44724468386</v>
          </cell>
        </row>
        <row r="48">
          <cell r="B48" t="str">
            <v>11000503</v>
          </cell>
          <cell r="C48" t="str">
            <v>Passagem superior caminho ferro (Km 48+800)</v>
          </cell>
          <cell r="D48" t="str">
            <v>vb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39506.976804215134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156306.94585121327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184066.85857190122</v>
          </cell>
          <cell r="X48">
            <v>0</v>
          </cell>
        </row>
        <row r="49">
          <cell r="B49" t="str">
            <v>11000504</v>
          </cell>
          <cell r="C49" t="str">
            <v>Ponte sobre o rio Chicanda II (Km 49+000)</v>
          </cell>
          <cell r="D49" t="str">
            <v>vb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30389.982157088569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120236.112193241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11000505</v>
          </cell>
          <cell r="C50" t="str">
            <v>Ponte sobre o rio Casseque (Km 49+600)</v>
          </cell>
          <cell r="D50" t="str">
            <v>vb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3038.9982157088566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68307.566551647906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625572.29087609868</v>
          </cell>
        </row>
        <row r="51">
          <cell r="B51" t="str">
            <v>11000506</v>
          </cell>
          <cell r="C51" t="str">
            <v>Ponte sobre o rio Cuiva (Km 51+800)</v>
          </cell>
          <cell r="D51" t="str">
            <v>vb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15194.991078544284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78899.675770788308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B52" t="str">
            <v>11000507</v>
          </cell>
          <cell r="C52" t="str">
            <v>Ponte sobre o rio Tonga (Km 67+500)</v>
          </cell>
          <cell r="D52" t="str">
            <v>vb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22792.486617816423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118349.51365618246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11000508</v>
          </cell>
          <cell r="C53" t="str">
            <v>Ponte sobre o rio Chissipa (Km 67+800)</v>
          </cell>
          <cell r="D53" t="str">
            <v>vb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2279.2486617816426</v>
          </cell>
          <cell r="J53">
            <v>0</v>
          </cell>
          <cell r="K53">
            <v>0</v>
          </cell>
          <cell r="L53">
            <v>121654.15320751166</v>
          </cell>
          <cell r="M53">
            <v>0</v>
          </cell>
          <cell r="N53">
            <v>68307.566551647906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11000509</v>
          </cell>
          <cell r="C54" t="str">
            <v>Ponte sobre o rio Cambua Combolo (km 79+000)</v>
          </cell>
          <cell r="D54" t="str">
            <v>vb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27029.529596260465</v>
          </cell>
          <cell r="K54">
            <v>0</v>
          </cell>
          <cell r="L54">
            <v>71561.266592653905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78899.675770788308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11000510</v>
          </cell>
          <cell r="C55" t="str">
            <v>Ponte sobre o rio Quati (Km 103+600)</v>
          </cell>
          <cell r="D55" t="str">
            <v>vb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67350.674834500285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17678.376250652531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11000511</v>
          </cell>
          <cell r="C56" t="str">
            <v>Ponte sobre o rio Catumbela (km 106+600)</v>
          </cell>
          <cell r="D56" t="str">
            <v>vb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28379.959651385048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37124.59012637032</v>
          </cell>
          <cell r="V56">
            <v>0</v>
          </cell>
          <cell r="W56">
            <v>61945.57740400522</v>
          </cell>
          <cell r="X56">
            <v>218950.30180663452</v>
          </cell>
        </row>
        <row r="57">
          <cell r="B57" t="str">
            <v>11000560</v>
          </cell>
          <cell r="C57" t="str">
            <v>Concreto 28 MPa</v>
          </cell>
          <cell r="D57" t="str">
            <v>m3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11000570</v>
          </cell>
          <cell r="C58" t="str">
            <v>Armação CA-50</v>
          </cell>
          <cell r="D58" t="str">
            <v>kg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11000580</v>
          </cell>
          <cell r="C59" t="str">
            <v>Forma de Madeira</v>
          </cell>
          <cell r="D59" t="str">
            <v>m2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11000600</v>
          </cell>
          <cell r="C60" t="str">
            <v>Pintura faixa com termoplástico</v>
          </cell>
          <cell r="D60" t="str">
            <v>m2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11000605</v>
          </cell>
          <cell r="C61" t="str">
            <v>Confecção placa sinalização totalmente refletiva</v>
          </cell>
          <cell r="D61" t="str">
            <v>m2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11000610</v>
          </cell>
          <cell r="C62" t="str">
            <v>Forn/Coloc tacha reflectiva bidirecional cor branca</v>
          </cell>
          <cell r="D62" t="str">
            <v>Un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11000616</v>
          </cell>
          <cell r="C63" t="str">
            <v>Redutor de Velocidade</v>
          </cell>
          <cell r="D63" t="str">
            <v>un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11000620</v>
          </cell>
          <cell r="C64" t="str">
            <v>Forn/Coloc guarda lateral</v>
          </cell>
          <cell r="D64" t="str">
            <v>m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11000621</v>
          </cell>
          <cell r="C65" t="str">
            <v>Guarda Corpo Metálico</v>
          </cell>
          <cell r="D65" t="str">
            <v>m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11000625</v>
          </cell>
          <cell r="C66" t="str">
            <v>Sinalização provisório obra</v>
          </cell>
          <cell r="D66" t="str">
            <v>m2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7221.9106137067347</v>
          </cell>
          <cell r="M66">
            <v>0</v>
          </cell>
          <cell r="N66">
            <v>2518.0604747060447</v>
          </cell>
          <cell r="O66">
            <v>0</v>
          </cell>
          <cell r="P66">
            <v>5807.7273951064426</v>
          </cell>
          <cell r="Q66">
            <v>6203.9582892959606</v>
          </cell>
          <cell r="R66">
            <v>5371.8850652585461</v>
          </cell>
          <cell r="S66">
            <v>19781.829710114947</v>
          </cell>
          <cell r="T66">
            <v>0</v>
          </cell>
          <cell r="U66">
            <v>12798.359122196531</v>
          </cell>
          <cell r="V66">
            <v>4655.5790719098759</v>
          </cell>
          <cell r="W66">
            <v>21162.906441199175</v>
          </cell>
          <cell r="X66">
            <v>59637.03219331352</v>
          </cell>
        </row>
        <row r="67">
          <cell r="B67" t="str">
            <v>11000700</v>
          </cell>
          <cell r="C67" t="str">
            <v>Reparação de taludes com ravinas</v>
          </cell>
          <cell r="D67" t="str">
            <v>m2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11000705</v>
          </cell>
          <cell r="C68" t="str">
            <v>Remoção entulhos faixa domínio estrada</v>
          </cell>
          <cell r="D68" t="str">
            <v>m3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11000710</v>
          </cell>
          <cell r="C69" t="str">
            <v>Reparação área empréstimo</v>
          </cell>
          <cell r="D69" t="str">
            <v>m2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7197.1257060687658</v>
          </cell>
          <cell r="O69">
            <v>426934.02635292627</v>
          </cell>
          <cell r="P69">
            <v>3166.9281120413493</v>
          </cell>
          <cell r="Q69">
            <v>0</v>
          </cell>
          <cell r="R69">
            <v>133053.73547421856</v>
          </cell>
          <cell r="S69">
            <v>0</v>
          </cell>
          <cell r="T69">
            <v>25144.806046045946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B70" t="str">
            <v>15000120</v>
          </cell>
          <cell r="C70" t="str">
            <v>CEF Escavação- Carga e Transporte</v>
          </cell>
          <cell r="D70" t="str">
            <v>m3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164803.42844847945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30256.423997705773</v>
          </cell>
          <cell r="X70">
            <v>0</v>
          </cell>
        </row>
        <row r="71">
          <cell r="B71" t="str">
            <v>15000140</v>
          </cell>
          <cell r="C71" t="str">
            <v>CEF Escavação de Valas</v>
          </cell>
          <cell r="D71" t="str">
            <v>m3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2852.1948694798111</v>
          </cell>
          <cell r="Q71">
            <v>36618.751438296364</v>
          </cell>
          <cell r="R71">
            <v>4307.5608718103476</v>
          </cell>
          <cell r="S71">
            <v>1640.2051244859576</v>
          </cell>
          <cell r="T71">
            <v>0</v>
          </cell>
          <cell r="U71">
            <v>0</v>
          </cell>
          <cell r="V71">
            <v>19945.251018674127</v>
          </cell>
          <cell r="W71">
            <v>2322.6252142275321</v>
          </cell>
          <cell r="X71">
            <v>0</v>
          </cell>
        </row>
        <row r="72">
          <cell r="B72" t="str">
            <v>15000150</v>
          </cell>
          <cell r="C72" t="str">
            <v>CEF Reaterro Compactado</v>
          </cell>
          <cell r="D72" t="str">
            <v>m3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235.84406884456388</v>
          </cell>
          <cell r="Q72">
            <v>605.59083305487104</v>
          </cell>
          <cell r="R72">
            <v>2640.8593597633862</v>
          </cell>
          <cell r="S72">
            <v>5142.7842424349828</v>
          </cell>
          <cell r="T72">
            <v>0</v>
          </cell>
          <cell r="U72">
            <v>603.80593816830128</v>
          </cell>
          <cell r="V72">
            <v>0</v>
          </cell>
          <cell r="W72">
            <v>1100.71113186098</v>
          </cell>
          <cell r="X72">
            <v>0</v>
          </cell>
        </row>
        <row r="73">
          <cell r="B73" t="str">
            <v>15000160</v>
          </cell>
          <cell r="C73" t="str">
            <v>CEF Reaterro Manual</v>
          </cell>
          <cell r="D73" t="str">
            <v>m3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2852.1948694798111</v>
          </cell>
          <cell r="Q73">
            <v>36618.751438296364</v>
          </cell>
          <cell r="R73">
            <v>4307.5608718103476</v>
          </cell>
          <cell r="S73">
            <v>1640.2051244859576</v>
          </cell>
          <cell r="T73">
            <v>0</v>
          </cell>
          <cell r="U73">
            <v>0</v>
          </cell>
          <cell r="V73">
            <v>19945.251018674127</v>
          </cell>
          <cell r="W73">
            <v>2322.6252142275321</v>
          </cell>
          <cell r="X73">
            <v>0</v>
          </cell>
        </row>
        <row r="74">
          <cell r="B74" t="str">
            <v>15000170</v>
          </cell>
          <cell r="C74" t="str">
            <v>CEF Concreto de Regularização</v>
          </cell>
          <cell r="D74" t="str">
            <v>m3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B75" t="str">
            <v>15000180</v>
          </cell>
          <cell r="C75" t="str">
            <v>CEF Placa de Concreto</v>
          </cell>
          <cell r="D75" t="str">
            <v>m2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2596.668393416142</v>
          </cell>
          <cell r="Q75">
            <v>6667.6197677564842</v>
          </cell>
          <cell r="R75">
            <v>13416.775605056164</v>
          </cell>
          <cell r="S75">
            <v>6071.5804200748053</v>
          </cell>
          <cell r="T75">
            <v>0</v>
          </cell>
          <cell r="U75">
            <v>1982.8656034686717</v>
          </cell>
          <cell r="V75">
            <v>1868.9596443725918</v>
          </cell>
          <cell r="W75">
            <v>49508.241214971626</v>
          </cell>
          <cell r="X75">
            <v>0</v>
          </cell>
        </row>
        <row r="76">
          <cell r="B76" t="str">
            <v>15000200</v>
          </cell>
          <cell r="C76" t="str">
            <v>CEF Alvenaria Bloco Concreto</v>
          </cell>
          <cell r="D76" t="str">
            <v>m2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9243.4727019514921</v>
          </cell>
          <cell r="Q76">
            <v>51920.343663444408</v>
          </cell>
          <cell r="R76">
            <v>0</v>
          </cell>
          <cell r="S76">
            <v>5809.7460655116884</v>
          </cell>
          <cell r="T76">
            <v>8353.3529874555152</v>
          </cell>
          <cell r="U76">
            <v>0</v>
          </cell>
          <cell r="V76">
            <v>0</v>
          </cell>
          <cell r="W76">
            <v>13032.865275089836</v>
          </cell>
          <cell r="X76">
            <v>0</v>
          </cell>
        </row>
        <row r="77">
          <cell r="B77" t="str">
            <v>15000210</v>
          </cell>
          <cell r="C77" t="str">
            <v>CEF Envelopamento</v>
          </cell>
          <cell r="D77" t="str">
            <v>m3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B78" t="str">
            <v>15000280</v>
          </cell>
          <cell r="C78" t="str">
            <v>CBUQ</v>
          </cell>
          <cell r="D78" t="str">
            <v>ton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437.8643612995092</v>
          </cell>
          <cell r="U78">
            <v>31414.063484268187</v>
          </cell>
          <cell r="V78">
            <v>6074.9923586668092</v>
          </cell>
          <cell r="W78">
            <v>7390.3578381148209</v>
          </cell>
          <cell r="X78">
            <v>0</v>
          </cell>
        </row>
        <row r="79">
          <cell r="B79" t="str">
            <v>15000330</v>
          </cell>
          <cell r="C79" t="str">
            <v>CEF Relva</v>
          </cell>
          <cell r="D79" t="str">
            <v>m2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161318.42844847945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30256.423997705773</v>
          </cell>
          <cell r="X79">
            <v>0</v>
          </cell>
        </row>
        <row r="80">
          <cell r="B80" t="str">
            <v>15000340</v>
          </cell>
          <cell r="C80" t="str">
            <v>CEF Plantio de Arvores</v>
          </cell>
          <cell r="D80" t="str">
            <v>un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140947.42844847945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30256.423997705773</v>
          </cell>
          <cell r="X80">
            <v>0</v>
          </cell>
        </row>
        <row r="81">
          <cell r="B81" t="str">
            <v>15000350</v>
          </cell>
          <cell r="C81" t="str">
            <v>CEF Passeio</v>
          </cell>
          <cell r="D81" t="str">
            <v>m2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170881.36844847945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30256.423997705773</v>
          </cell>
          <cell r="X81">
            <v>0</v>
          </cell>
        </row>
        <row r="82">
          <cell r="B82" t="str">
            <v>15000380</v>
          </cell>
          <cell r="C82" t="str">
            <v>CEF Boca de Lobo</v>
          </cell>
          <cell r="D82" t="str">
            <v>un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13452.349231276732</v>
          </cell>
          <cell r="Q82">
            <v>34542.396666685163</v>
          </cell>
          <cell r="R82">
            <v>47155.982865520011</v>
          </cell>
          <cell r="S82">
            <v>66757.459145388741</v>
          </cell>
          <cell r="T82">
            <v>0</v>
          </cell>
          <cell r="U82">
            <v>25538.198598300456</v>
          </cell>
          <cell r="V82">
            <v>3752.8556462130564</v>
          </cell>
          <cell r="W82">
            <v>0</v>
          </cell>
          <cell r="X82">
            <v>0</v>
          </cell>
        </row>
        <row r="83">
          <cell r="B83" t="str">
            <v>15000390</v>
          </cell>
          <cell r="C83" t="str">
            <v>CEF Tubo PVC Drenagem 150mm</v>
          </cell>
          <cell r="D83" t="str">
            <v>m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2852.1948694798111</v>
          </cell>
          <cell r="Q83">
            <v>36618.751438296364</v>
          </cell>
          <cell r="R83">
            <v>4307.5608718103476</v>
          </cell>
          <cell r="S83">
            <v>1640.2051244859576</v>
          </cell>
          <cell r="T83">
            <v>0</v>
          </cell>
          <cell r="U83">
            <v>0</v>
          </cell>
          <cell r="V83">
            <v>19945.251018674127</v>
          </cell>
          <cell r="W83">
            <v>2322.6252142275321</v>
          </cell>
          <cell r="X83">
            <v>0</v>
          </cell>
        </row>
        <row r="84">
          <cell r="B84" t="str">
            <v>15000400</v>
          </cell>
          <cell r="C84" t="str">
            <v>CEF Caixa Coletora</v>
          </cell>
          <cell r="D84" t="str">
            <v>un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2852.1948694798111</v>
          </cell>
          <cell r="Q84">
            <v>36618.751438296364</v>
          </cell>
          <cell r="R84">
            <v>4307.5608718103476</v>
          </cell>
          <cell r="S84">
            <v>1640.2051244859576</v>
          </cell>
          <cell r="T84">
            <v>0</v>
          </cell>
          <cell r="U84">
            <v>0</v>
          </cell>
          <cell r="V84">
            <v>19945.251018674127</v>
          </cell>
          <cell r="W84">
            <v>2322.6252142275321</v>
          </cell>
          <cell r="X84">
            <v>0</v>
          </cell>
        </row>
        <row r="85">
          <cell r="B85" t="str">
            <v>15000411</v>
          </cell>
          <cell r="C85" t="str">
            <v>Tubo de PVC dn 110mm</v>
          </cell>
          <cell r="D85" t="str">
            <v>m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84067.688362293309</v>
          </cell>
          <cell r="Q85">
            <v>215865.60000316059</v>
          </cell>
          <cell r="R85">
            <v>206219.30036291693</v>
          </cell>
          <cell r="S85">
            <v>37511.772620116288</v>
          </cell>
          <cell r="T85">
            <v>0</v>
          </cell>
          <cell r="U85">
            <v>6676.8234016193683</v>
          </cell>
          <cell r="V85">
            <v>558.39759801774346</v>
          </cell>
          <cell r="W85">
            <v>75082.069337287787</v>
          </cell>
          <cell r="X85">
            <v>0</v>
          </cell>
        </row>
        <row r="86">
          <cell r="B86" t="str">
            <v>15000444</v>
          </cell>
          <cell r="C86" t="str">
            <v>CEF Tubo PVC Agua 63mm</v>
          </cell>
          <cell r="D86" t="str">
            <v>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2852.1948694798111</v>
          </cell>
          <cell r="Q86">
            <v>36618.751438296364</v>
          </cell>
          <cell r="R86">
            <v>4307.5608718103476</v>
          </cell>
          <cell r="S86">
            <v>1640.2051244859576</v>
          </cell>
          <cell r="T86">
            <v>0</v>
          </cell>
          <cell r="U86">
            <v>0</v>
          </cell>
          <cell r="V86">
            <v>19945.251018674127</v>
          </cell>
          <cell r="W86">
            <v>2322.6252142275321</v>
          </cell>
          <cell r="X86">
            <v>0</v>
          </cell>
        </row>
        <row r="87">
          <cell r="B87" t="str">
            <v>15000445</v>
          </cell>
          <cell r="C87" t="str">
            <v>CEF - dificações e instalações</v>
          </cell>
          <cell r="D87" t="str">
            <v>vb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796762.28920287243</v>
          </cell>
          <cell r="Q87">
            <v>1093256.536265468</v>
          </cell>
          <cell r="R87">
            <v>0</v>
          </cell>
          <cell r="S87">
            <v>151303.05128326779</v>
          </cell>
          <cell r="T87">
            <v>58729.8751171166</v>
          </cell>
          <cell r="U87">
            <v>117757.7115325129</v>
          </cell>
          <cell r="V87">
            <v>25026.368469851317</v>
          </cell>
          <cell r="W87">
            <v>2140910.0753221405</v>
          </cell>
          <cell r="X87">
            <v>0</v>
          </cell>
        </row>
        <row r="88">
          <cell r="B88" t="str">
            <v>12000004</v>
          </cell>
          <cell r="C88" t="str">
            <v>Estaleiro de Apoio (Rio Chicanda II km 49.00)</v>
          </cell>
          <cell r="D88" t="str">
            <v>vb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12000007</v>
          </cell>
          <cell r="C89" t="str">
            <v>Estaleiro de Apoio (Rio Tonga km 67.50)</v>
          </cell>
          <cell r="D89" t="str">
            <v>vb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B90" t="str">
            <v>12000008</v>
          </cell>
          <cell r="C90" t="str">
            <v>Estaleiro de Apoio (Rio Chissipa km 67.80)</v>
          </cell>
          <cell r="D90" t="str">
            <v>vb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 t="str">
            <v>12000009</v>
          </cell>
          <cell r="C91" t="str">
            <v>Estaleiro de Apoio (Rio C.Combolo km 79.00)</v>
          </cell>
          <cell r="D91" t="str">
            <v>vb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 t="str">
            <v>12000010</v>
          </cell>
          <cell r="C92" t="str">
            <v>Estaleiro de Apoio (Rio Quati km 103.60)</v>
          </cell>
          <cell r="D92" t="str">
            <v>vb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B93" t="str">
            <v>12000100</v>
          </cell>
          <cell r="C93" t="str">
            <v>Aparelho de Apoio 650x200x30</v>
          </cell>
          <cell r="D93" t="str">
            <v>un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>12000101</v>
          </cell>
          <cell r="C94" t="str">
            <v>Aparelho de Apoio 650x200x30</v>
          </cell>
          <cell r="D94" t="str">
            <v>un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 t="str">
            <v>12000160</v>
          </cell>
          <cell r="C95" t="str">
            <v>Escoramento</v>
          </cell>
          <cell r="D95" t="str">
            <v>m3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B96" t="str">
            <v>12000210</v>
          </cell>
          <cell r="C96" t="str">
            <v>Estaca Raiz dn 310mm</v>
          </cell>
          <cell r="D96" t="str">
            <v>m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B97" t="str">
            <v>12000220</v>
          </cell>
          <cell r="C97" t="str">
            <v>Junta Estruturais (Jeene JJ3550)</v>
          </cell>
          <cell r="D97" t="str">
            <v>m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 t="str">
            <v>13001000</v>
          </cell>
          <cell r="C98" t="str">
            <v>Plantio de Grama c/ Hidrossemeadura</v>
          </cell>
          <cell r="D98" t="str">
            <v>m2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61182.379903664536</v>
          </cell>
          <cell r="W98">
            <v>71804.627070394534</v>
          </cell>
          <cell r="X98">
            <v>0</v>
          </cell>
        </row>
        <row r="99">
          <cell r="B99" t="str">
            <v>13001020</v>
          </cell>
          <cell r="C99" t="str">
            <v>Aqueduto em Betão diam 0.40 m</v>
          </cell>
          <cell r="D99" t="str">
            <v>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1018.2501491082623</v>
          </cell>
          <cell r="U99">
            <v>0</v>
          </cell>
          <cell r="V99">
            <v>80396.296340205881</v>
          </cell>
          <cell r="W99">
            <v>1620.735543940413</v>
          </cell>
          <cell r="X99">
            <v>1442.8890525724164</v>
          </cell>
        </row>
        <row r="100">
          <cell r="B100" t="str">
            <v>13002000</v>
          </cell>
          <cell r="C100" t="str">
            <v>Escav/Carga/Transp mat 1a Cat (DMT acima de 5 km)</v>
          </cell>
          <cell r="D100" t="str">
            <v>m3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B101" t="str">
            <v>16000020</v>
          </cell>
          <cell r="C101" t="str">
            <v>Passeio de concreto e=0-07m</v>
          </cell>
          <cell r="D101" t="str">
            <v>m2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151273.31856233106</v>
          </cell>
          <cell r="W101">
            <v>36424.126410155681</v>
          </cell>
          <cell r="X101">
            <v>0</v>
          </cell>
        </row>
        <row r="102">
          <cell r="B102" t="str">
            <v>16002000</v>
          </cell>
          <cell r="C102" t="str">
            <v>Escav Mecânica p/ Estrut Hidráulica</v>
          </cell>
          <cell r="D102" t="str">
            <v>m3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B103" t="str">
            <v>16002005</v>
          </cell>
          <cell r="C103" t="str">
            <v>Aterro Manual c/Material Prov de Jazida</v>
          </cell>
          <cell r="D103" t="str">
            <v>m3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3347.1931744526687</v>
          </cell>
          <cell r="U103">
            <v>0</v>
          </cell>
          <cell r="V103">
            <v>82339.837355125914</v>
          </cell>
          <cell r="W103">
            <v>0</v>
          </cell>
          <cell r="X103">
            <v>4743.0667135108606</v>
          </cell>
        </row>
        <row r="104">
          <cell r="B104" t="str">
            <v>16002010</v>
          </cell>
          <cell r="C104" t="str">
            <v>Escav/Carga/Transp Solo Mole</v>
          </cell>
          <cell r="D104" t="str">
            <v>m3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B105" t="str">
            <v>16002015</v>
          </cell>
          <cell r="C105" t="str">
            <v>Escav Manual Mat 1a cat</v>
          </cell>
          <cell r="D105" t="str">
            <v>m3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237.09096324246664</v>
          </cell>
          <cell r="U105">
            <v>0</v>
          </cell>
          <cell r="V105">
            <v>21017.496654271712</v>
          </cell>
          <cell r="W105">
            <v>28584.737604130078</v>
          </cell>
          <cell r="X105">
            <v>335.96455215449419</v>
          </cell>
        </row>
        <row r="106">
          <cell r="B106" t="str">
            <v>16002020</v>
          </cell>
          <cell r="C106" t="str">
            <v>Esec Enrocamento Pedra Argamassada e= 20cm</v>
          </cell>
          <cell r="D106" t="str">
            <v>m3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35238.192025354139</v>
          </cell>
          <cell r="W106">
            <v>31908.503530733138</v>
          </cell>
          <cell r="X106">
            <v>0</v>
          </cell>
        </row>
        <row r="107">
          <cell r="B107" t="str">
            <v>16002025</v>
          </cell>
          <cell r="C107" t="str">
            <v>Exec Prolongamento Aqueduto betão diam. 100 cm</v>
          </cell>
          <cell r="D107" t="str">
            <v>m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 t="str">
            <v>16002030</v>
          </cell>
          <cell r="C108" t="str">
            <v>Fornec/Assentamento Aqueduto Betão diam 60 cm</v>
          </cell>
          <cell r="D108" t="str">
            <v>m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 t="str">
            <v>16002035</v>
          </cell>
          <cell r="C109" t="str">
            <v>Fornec/Assentamento Aqueduto Betão diam 80 cm</v>
          </cell>
          <cell r="D109" t="str">
            <v>m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B110" t="str">
            <v>16002040</v>
          </cell>
          <cell r="C110" t="str">
            <v>Fornec/Assentamento Aqueduto Betão diam 100 cm</v>
          </cell>
          <cell r="D110" t="str">
            <v>m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25560.586315944256</v>
          </cell>
          <cell r="X110">
            <v>0</v>
          </cell>
        </row>
        <row r="111">
          <cell r="B111" t="str">
            <v>16003000</v>
          </cell>
          <cell r="C111" t="str">
            <v>Envoltório de Areia</v>
          </cell>
          <cell r="D111" t="str">
            <v>m3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115967.35357431162</v>
          </cell>
          <cell r="U111">
            <v>0</v>
          </cell>
          <cell r="V111">
            <v>143581.6510417407</v>
          </cell>
          <cell r="W111">
            <v>58891.166431747835</v>
          </cell>
          <cell r="X111">
            <v>164328.99624390653</v>
          </cell>
        </row>
        <row r="112">
          <cell r="B112" t="str">
            <v>16003005</v>
          </cell>
          <cell r="C112" t="str">
            <v>Lastro de Brita (Obras Diversas)</v>
          </cell>
          <cell r="D112" t="str">
            <v>m3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B113" t="str">
            <v>16003006</v>
          </cell>
          <cell r="C113" t="str">
            <v>Valeta de Terra</v>
          </cell>
          <cell r="D113" t="str">
            <v>m3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B114" t="str">
            <v>16003010</v>
          </cell>
          <cell r="C114" t="str">
            <v>Alvenaria de Blocos de Concreto p/ Cx de Passagem</v>
          </cell>
          <cell r="D114" t="str">
            <v>m2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3253.7777835590796</v>
          </cell>
          <cell r="W114">
            <v>0</v>
          </cell>
          <cell r="X114">
            <v>0</v>
          </cell>
        </row>
        <row r="115">
          <cell r="B115" t="str">
            <v>16003015</v>
          </cell>
          <cell r="C115" t="str">
            <v>Forma de Madeira p/ Estrut Diversas Exceto Pontes</v>
          </cell>
          <cell r="D115" t="str">
            <v>m2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5429.2852497443864</v>
          </cell>
          <cell r="U115">
            <v>0</v>
          </cell>
          <cell r="V115">
            <v>12666.566269128214</v>
          </cell>
          <cell r="W115">
            <v>23811.395743386747</v>
          </cell>
          <cell r="X115">
            <v>7693.44964693559</v>
          </cell>
        </row>
        <row r="116">
          <cell r="B116" t="str">
            <v>16003020</v>
          </cell>
          <cell r="C116" t="str">
            <v>Armadura p/ Estrut Diversas Exceto Pontes</v>
          </cell>
          <cell r="D116" t="str">
            <v>kg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1043.306125743673</v>
          </cell>
          <cell r="W116">
            <v>0</v>
          </cell>
          <cell r="X116">
            <v>0</v>
          </cell>
        </row>
        <row r="117">
          <cell r="B117" t="str">
            <v>16003025</v>
          </cell>
          <cell r="C117" t="str">
            <v>Concreto fck 20 MPa p/ Estrut Diversas Exceto Pontes</v>
          </cell>
          <cell r="D117" t="str">
            <v>m3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9847.8078298160581</v>
          </cell>
          <cell r="U117">
            <v>0</v>
          </cell>
          <cell r="V117">
            <v>41805.679554097558</v>
          </cell>
          <cell r="W117">
            <v>22061.725377843428</v>
          </cell>
          <cell r="X117">
            <v>13954.620209898694</v>
          </cell>
        </row>
        <row r="118">
          <cell r="B118" t="str">
            <v>16003030</v>
          </cell>
          <cell r="C118" t="str">
            <v>Demolição de Alvenaria de Pedra</v>
          </cell>
          <cell r="D118" t="str">
            <v>m3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408227.01844760578</v>
          </cell>
          <cell r="U118">
            <v>0</v>
          </cell>
          <cell r="V118">
            <v>133481.89934490385</v>
          </cell>
          <cell r="W118">
            <v>40996.509805093548</v>
          </cell>
          <cell r="X118">
            <v>578469.14768259157</v>
          </cell>
        </row>
        <row r="119">
          <cell r="B119" t="str">
            <v>16003035</v>
          </cell>
          <cell r="C119" t="str">
            <v>Execução enrec c/ Pedra Arrumada</v>
          </cell>
          <cell r="D119" t="str">
            <v>m3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124608.05533604127</v>
          </cell>
          <cell r="U119">
            <v>0</v>
          </cell>
          <cell r="V119">
            <v>101782.32488998787</v>
          </cell>
          <cell r="W119">
            <v>12103.244154696069</v>
          </cell>
          <cell r="X119">
            <v>176573.11326118509</v>
          </cell>
        </row>
        <row r="120">
          <cell r="B120" t="str">
            <v>17001000</v>
          </cell>
          <cell r="C120" t="str">
            <v>Fornecimento de Vigas Metálicas</v>
          </cell>
          <cell r="D120" t="str">
            <v>kg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B121" t="str">
            <v>17001000</v>
          </cell>
          <cell r="C121" t="str">
            <v>Montagem de Vigas Metálicas</v>
          </cell>
          <cell r="D121" t="str">
            <v>kg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B122">
            <v>2101</v>
          </cell>
          <cell r="C122" t="str">
            <v>Diretor de Contrato</v>
          </cell>
          <cell r="D122" t="str">
            <v>vb</v>
          </cell>
          <cell r="E122">
            <v>685.15947932795984</v>
          </cell>
          <cell r="F122">
            <v>9372.7260984643635</v>
          </cell>
          <cell r="G122">
            <v>8294.7886782376572</v>
          </cell>
          <cell r="H122">
            <v>5279.6992824743566</v>
          </cell>
          <cell r="I122">
            <v>4520.4813370144348</v>
          </cell>
          <cell r="J122">
            <v>13018.788215652216</v>
          </cell>
          <cell r="K122">
            <v>15570.191168787804</v>
          </cell>
          <cell r="L122">
            <v>25247.441869451126</v>
          </cell>
          <cell r="M122">
            <v>17221.633885191524</v>
          </cell>
          <cell r="N122">
            <v>18658.431715485272</v>
          </cell>
          <cell r="O122">
            <v>16127.615298841134</v>
          </cell>
          <cell r="P122">
            <v>16926.873778236473</v>
          </cell>
          <cell r="Q122">
            <v>50128.802803442748</v>
          </cell>
          <cell r="R122">
            <v>25288.206575865323</v>
          </cell>
          <cell r="S122">
            <v>14548.207008256713</v>
          </cell>
          <cell r="T122">
            <v>24546.566323849504</v>
          </cell>
          <cell r="U122">
            <v>66029.602537286293</v>
          </cell>
          <cell r="V122">
            <v>9233.9421041138103</v>
          </cell>
          <cell r="W122">
            <v>15542.312339876242</v>
          </cell>
          <cell r="X122">
            <v>17833.705612564321</v>
          </cell>
        </row>
        <row r="123">
          <cell r="B123">
            <v>2102</v>
          </cell>
          <cell r="C123" t="str">
            <v>Segurança do Trabalho</v>
          </cell>
          <cell r="D123" t="str">
            <v>vb</v>
          </cell>
          <cell r="E123">
            <v>1102.7602775348737</v>
          </cell>
          <cell r="F123">
            <v>15085.349244148056</v>
          </cell>
          <cell r="G123">
            <v>13350.415109017395</v>
          </cell>
          <cell r="H123">
            <v>8497.6459082969341</v>
          </cell>
          <cell r="I123">
            <v>7275.6889515515577</v>
          </cell>
          <cell r="J123">
            <v>20953.665444346014</v>
          </cell>
          <cell r="K123">
            <v>25060.133958016453</v>
          </cell>
          <cell r="L123">
            <v>40635.613814042648</v>
          </cell>
          <cell r="M123">
            <v>27718.121599172038</v>
          </cell>
          <cell r="N123">
            <v>30030.639519306984</v>
          </cell>
          <cell r="O123">
            <v>25957.30491880529</v>
          </cell>
          <cell r="P123">
            <v>16173.917495636611</v>
          </cell>
          <cell r="Q123">
            <v>74572.910395149433</v>
          </cell>
          <cell r="R123">
            <v>45259.53256994245</v>
          </cell>
          <cell r="S123">
            <v>64478.489797156923</v>
          </cell>
          <cell r="T123">
            <v>31743.831929477048</v>
          </cell>
          <cell r="U123">
            <v>33233.029149058049</v>
          </cell>
          <cell r="V123">
            <v>29281.069310278486</v>
          </cell>
          <cell r="W123">
            <v>36935.131228923587</v>
          </cell>
          <cell r="X123">
            <v>58853.444657456443</v>
          </cell>
        </row>
        <row r="124">
          <cell r="B124">
            <v>2103</v>
          </cell>
          <cell r="C124" t="str">
            <v>Medicina do Trabalho</v>
          </cell>
          <cell r="D124" t="str">
            <v>vb</v>
          </cell>
          <cell r="E124">
            <v>294.07806470050519</v>
          </cell>
          <cell r="F124">
            <v>4022.8782278657986</v>
          </cell>
          <cell r="G124">
            <v>3560.2155048462578</v>
          </cell>
          <cell r="H124">
            <v>2266.1056207142005</v>
          </cell>
          <cell r="I124">
            <v>1940.2408391224144</v>
          </cell>
          <cell r="J124">
            <v>5587.8086178709509</v>
          </cell>
          <cell r="K124">
            <v>6682.8991265291852</v>
          </cell>
          <cell r="L124">
            <v>10836.482698727667</v>
          </cell>
          <cell r="M124">
            <v>7391.7166977026973</v>
          </cell>
          <cell r="N124">
            <v>8008.4062977839949</v>
          </cell>
          <cell r="O124">
            <v>6922.1517594260304</v>
          </cell>
          <cell r="P124">
            <v>3595.8071842321865</v>
          </cell>
          <cell r="Q124">
            <v>10206.260143798738</v>
          </cell>
          <cell r="R124">
            <v>6820.1325744841952</v>
          </cell>
          <cell r="S124">
            <v>13838.095039588341</v>
          </cell>
          <cell r="T124">
            <v>15026.709065461328</v>
          </cell>
          <cell r="U124">
            <v>9827.8846725708972</v>
          </cell>
          <cell r="V124">
            <v>12764.001576671528</v>
          </cell>
          <cell r="W124">
            <v>13040.968847479795</v>
          </cell>
          <cell r="X124">
            <v>17006.683609005882</v>
          </cell>
        </row>
        <row r="125">
          <cell r="B125">
            <v>2201</v>
          </cell>
          <cell r="C125" t="str">
            <v>Gerência Comercial</v>
          </cell>
          <cell r="D125" t="str">
            <v>vb</v>
          </cell>
          <cell r="E125">
            <v>380.86375548797645</v>
          </cell>
          <cell r="F125">
            <v>5210.0741049699636</v>
          </cell>
          <cell r="G125">
            <v>4610.8744931492956</v>
          </cell>
          <cell r="H125">
            <v>2934.8584632335537</v>
          </cell>
          <cell r="I125">
            <v>2512.8273789882433</v>
          </cell>
          <cell r="J125">
            <v>7236.8327685976947</v>
          </cell>
          <cell r="K125">
            <v>8655.0966032416582</v>
          </cell>
          <cell r="L125">
            <v>14034.448645876208</v>
          </cell>
          <cell r="M125">
            <v>9573.0940825434391</v>
          </cell>
          <cell r="N125">
            <v>10371.775607112577</v>
          </cell>
          <cell r="O125">
            <v>8964.9553353721203</v>
          </cell>
          <cell r="P125">
            <v>22729.002262335103</v>
          </cell>
          <cell r="Q125">
            <v>11267.664214387571</v>
          </cell>
          <cell r="R125">
            <v>13156.439570714569</v>
          </cell>
          <cell r="S125">
            <v>12537.426441141255</v>
          </cell>
          <cell r="T125">
            <v>7745.4001189957025</v>
          </cell>
          <cell r="U125">
            <v>9796.9641918457</v>
          </cell>
          <cell r="V125">
            <v>8947.0471464360162</v>
          </cell>
          <cell r="W125">
            <v>9594.7966789215025</v>
          </cell>
          <cell r="X125">
            <v>11637.626951130094</v>
          </cell>
        </row>
        <row r="126">
          <cell r="B126">
            <v>2202</v>
          </cell>
          <cell r="C126" t="str">
            <v>Orçam/Custo/Med Cliente/Med Subemp</v>
          </cell>
          <cell r="D126" t="str">
            <v>vb</v>
          </cell>
          <cell r="E126">
            <v>547.34858778508931</v>
          </cell>
          <cell r="F126">
            <v>7487.5245084879161</v>
          </cell>
          <cell r="G126">
            <v>6626.4001389316481</v>
          </cell>
          <cell r="H126">
            <v>4217.7566440834917</v>
          </cell>
          <cell r="I126">
            <v>3611.2454845558082</v>
          </cell>
          <cell r="J126">
            <v>10400.228792718119</v>
          </cell>
          <cell r="K126">
            <v>12438.450324206289</v>
          </cell>
          <cell r="L126">
            <v>20169.248283603629</v>
          </cell>
          <cell r="M126">
            <v>13757.726880838265</v>
          </cell>
          <cell r="N126">
            <v>14905.531570215595</v>
          </cell>
          <cell r="O126">
            <v>12883.755861949538</v>
          </cell>
          <cell r="P126">
            <v>12727.440406375108</v>
          </cell>
          <cell r="Q126">
            <v>39576.740081221018</v>
          </cell>
          <cell r="R126">
            <v>14852.647837421811</v>
          </cell>
          <cell r="S126">
            <v>27210.138626437405</v>
          </cell>
          <cell r="T126">
            <v>16822.299847994658</v>
          </cell>
          <cell r="U126">
            <v>21342.511588585541</v>
          </cell>
          <cell r="V126">
            <v>13468.783318414808</v>
          </cell>
          <cell r="W126">
            <v>18712.862865649164</v>
          </cell>
          <cell r="X126">
            <v>22603.853220408804</v>
          </cell>
        </row>
        <row r="127">
          <cell r="B127">
            <v>2301</v>
          </cell>
          <cell r="C127" t="str">
            <v>Gerencia Administrativa&amp;Financeira</v>
          </cell>
          <cell r="D127" t="str">
            <v>vb</v>
          </cell>
          <cell r="E127">
            <v>332.26646101505315</v>
          </cell>
          <cell r="F127">
            <v>4545.2812443823914</v>
          </cell>
          <cell r="G127">
            <v>4022.5380544819486</v>
          </cell>
          <cell r="H127">
            <v>2560.37761826217</v>
          </cell>
          <cell r="I127">
            <v>2192.1966801183667</v>
          </cell>
          <cell r="J127">
            <v>6313.4304021628941</v>
          </cell>
          <cell r="K127">
            <v>7550.7272001189413</v>
          </cell>
          <cell r="L127">
            <v>12243.686926544538</v>
          </cell>
          <cell r="M127">
            <v>8351.5904202947204</v>
          </cell>
          <cell r="N127">
            <v>9048.3621131188047</v>
          </cell>
          <cell r="O127">
            <v>7821.0487071042653</v>
          </cell>
          <cell r="P127">
            <v>4679.9241927766998</v>
          </cell>
          <cell r="Q127">
            <v>19967.373535693256</v>
          </cell>
          <cell r="R127">
            <v>8130.592767096</v>
          </cell>
          <cell r="S127">
            <v>13247.672390391128</v>
          </cell>
          <cell r="T127">
            <v>6050.9123008060214</v>
          </cell>
          <cell r="U127">
            <v>11262.051284761807</v>
          </cell>
          <cell r="V127">
            <v>8617.1584917764376</v>
          </cell>
          <cell r="W127">
            <v>17078.957819962387</v>
          </cell>
          <cell r="X127">
            <v>30909.732692457892</v>
          </cell>
        </row>
        <row r="128">
          <cell r="B128">
            <v>2302</v>
          </cell>
          <cell r="C128" t="str">
            <v>Recursos Humanos</v>
          </cell>
          <cell r="D128" t="str">
            <v>vb</v>
          </cell>
          <cell r="E128">
            <v>668.40030381380757</v>
          </cell>
          <cell r="F128">
            <v>9143.4668289519432</v>
          </cell>
          <cell r="G128">
            <v>8091.8960327943796</v>
          </cell>
          <cell r="H128">
            <v>5150.5564922093517</v>
          </cell>
          <cell r="I128">
            <v>4409.9092112229582</v>
          </cell>
          <cell r="J128">
            <v>12700.345337358103</v>
          </cell>
          <cell r="K128">
            <v>15189.340323897555</v>
          </cell>
          <cell r="L128">
            <v>24629.883005654177</v>
          </cell>
          <cell r="M128">
            <v>16800.388330498932</v>
          </cell>
          <cell r="N128">
            <v>18202.041719618392</v>
          </cell>
          <cell r="O128">
            <v>15733.129717640222</v>
          </cell>
          <cell r="P128">
            <v>-8059.6586545561722</v>
          </cell>
          <cell r="Q128">
            <v>7584.210374205808</v>
          </cell>
          <cell r="R128">
            <v>15589.40028640062</v>
          </cell>
          <cell r="S128">
            <v>20465.53382375306</v>
          </cell>
          <cell r="T128">
            <v>-16718.591219716513</v>
          </cell>
          <cell r="U128">
            <v>12424.48791180943</v>
          </cell>
          <cell r="V128">
            <v>22113.779114546316</v>
          </cell>
          <cell r="W128">
            <v>150232.49586969474</v>
          </cell>
          <cell r="X128">
            <v>44060.892003222289</v>
          </cell>
        </row>
        <row r="129">
          <cell r="B129">
            <v>2303</v>
          </cell>
          <cell r="C129" t="str">
            <v>Suprimentos - Canteiro</v>
          </cell>
          <cell r="D129" t="str">
            <v>vb</v>
          </cell>
          <cell r="E129">
            <v>741.18853550708423</v>
          </cell>
          <cell r="F129">
            <v>10139.182686991015</v>
          </cell>
          <cell r="G129">
            <v>8973.0967143503494</v>
          </cell>
          <cell r="H129">
            <v>5711.4477682382721</v>
          </cell>
          <cell r="I129">
            <v>4890.1446204250269</v>
          </cell>
          <cell r="J129">
            <v>14083.402277526342</v>
          </cell>
          <cell r="K129">
            <v>16843.44672758325</v>
          </cell>
          <cell r="L129">
            <v>27312.056578234198</v>
          </cell>
          <cell r="M129">
            <v>18629.936508977957</v>
          </cell>
          <cell r="N129">
            <v>20184.228774918323</v>
          </cell>
          <cell r="O129">
            <v>17446.45432957364</v>
          </cell>
          <cell r="P129">
            <v>4105.1139911331747</v>
          </cell>
          <cell r="Q129">
            <v>33271.243018877525</v>
          </cell>
          <cell r="R129">
            <v>28153.030451884701</v>
          </cell>
          <cell r="S129">
            <v>45663.232012537563</v>
          </cell>
          <cell r="T129">
            <v>18642.21194040839</v>
          </cell>
          <cell r="U129">
            <v>23823.563290227237</v>
          </cell>
          <cell r="V129">
            <v>19932.913639199174</v>
          </cell>
          <cell r="W129">
            <v>42985.889518885</v>
          </cell>
          <cell r="X129">
            <v>57140.966992835485</v>
          </cell>
        </row>
        <row r="130">
          <cell r="B130">
            <v>2305</v>
          </cell>
          <cell r="C130" t="str">
            <v>Refeitório</v>
          </cell>
          <cell r="D130" t="str">
            <v>vb</v>
          </cell>
          <cell r="E130">
            <v>2617.3492621318301</v>
          </cell>
          <cell r="F130">
            <v>35804.361580228615</v>
          </cell>
          <cell r="G130">
            <v>31686.577623970759</v>
          </cell>
          <cell r="H130">
            <v>20168.759884656967</v>
          </cell>
          <cell r="I130">
            <v>17268.502952802413</v>
          </cell>
          <cell r="J130">
            <v>49732.531998988248</v>
          </cell>
          <cell r="K130">
            <v>59479.040422604376</v>
          </cell>
          <cell r="L130">
            <v>96446.703784263838</v>
          </cell>
          <cell r="M130">
            <v>65787.648134595627</v>
          </cell>
          <cell r="N130">
            <v>71276.299834548088</v>
          </cell>
          <cell r="O130">
            <v>61608.433183718327</v>
          </cell>
          <cell r="P130">
            <v>10235.404563930279</v>
          </cell>
          <cell r="Q130">
            <v>32342.450619658175</v>
          </cell>
          <cell r="R130">
            <v>61495.553593294761</v>
          </cell>
          <cell r="S130">
            <v>99234.265906224391</v>
          </cell>
          <cell r="T130">
            <v>67574.18854533897</v>
          </cell>
          <cell r="U130">
            <v>118492.00193186309</v>
          </cell>
          <cell r="V130">
            <v>94893.970316923209</v>
          </cell>
          <cell r="W130">
            <v>215671.64243571489</v>
          </cell>
          <cell r="X130">
            <v>266865.65127581707</v>
          </cell>
        </row>
        <row r="131">
          <cell r="B131">
            <v>2306</v>
          </cell>
          <cell r="C131" t="str">
            <v>Comunicação/Informática</v>
          </cell>
          <cell r="D131" t="str">
            <v>vb</v>
          </cell>
          <cell r="E131">
            <v>590.50763523662658</v>
          </cell>
          <cell r="F131">
            <v>8077.9241784022233</v>
          </cell>
          <cell r="G131">
            <v>7148.8991905621888</v>
          </cell>
          <cell r="H131">
            <v>4550.331466058753</v>
          </cell>
          <cell r="I131">
            <v>3895.9962242220813</v>
          </cell>
          <cell r="J131">
            <v>11220.298448489313</v>
          </cell>
          <cell r="K131">
            <v>13419.236024117128</v>
          </cell>
          <cell r="L131">
            <v>21759.616036732234</v>
          </cell>
          <cell r="M131">
            <v>14842.539010669734</v>
          </cell>
          <cell r="N131">
            <v>16080.849381726806</v>
          </cell>
          <cell r="O131">
            <v>13899.654400849633</v>
          </cell>
          <cell r="P131">
            <v>4643.3923255776526</v>
          </cell>
          <cell r="Q131">
            <v>12311.586643692877</v>
          </cell>
          <cell r="R131">
            <v>23196.466872160123</v>
          </cell>
          <cell r="S131">
            <v>12428.924500225146</v>
          </cell>
          <cell r="T131">
            <v>18860.87947137039</v>
          </cell>
          <cell r="U131">
            <v>29338.966514729171</v>
          </cell>
          <cell r="V131">
            <v>27864.681656269448</v>
          </cell>
          <cell r="W131">
            <v>35150.358369518006</v>
          </cell>
          <cell r="X131">
            <v>45751.405028747766</v>
          </cell>
        </row>
        <row r="132">
          <cell r="B132">
            <v>2307</v>
          </cell>
          <cell r="C132" t="str">
            <v>Financeiro</v>
          </cell>
          <cell r="D132" t="str">
            <v>vb</v>
          </cell>
          <cell r="E132">
            <v>439.11367545746384</v>
          </cell>
          <cell r="F132">
            <v>6006.9112817203768</v>
          </cell>
          <cell r="G132">
            <v>5316.0691102405935</v>
          </cell>
          <cell r="H132">
            <v>3383.7204726576151</v>
          </cell>
          <cell r="I132">
            <v>2897.1432704693443</v>
          </cell>
          <cell r="J132">
            <v>8343.6456998079138</v>
          </cell>
          <cell r="K132">
            <v>9978.8211036763678</v>
          </cell>
          <cell r="L132">
            <v>16180.899965169509</v>
          </cell>
          <cell r="M132">
            <v>11037.218605114695</v>
          </cell>
          <cell r="N132">
            <v>11958.051776347227</v>
          </cell>
          <cell r="O132">
            <v>10336.070132437497</v>
          </cell>
          <cell r="P132">
            <v>-2414.5225995479318</v>
          </cell>
          <cell r="Q132">
            <v>21999.257499903015</v>
          </cell>
          <cell r="R132">
            <v>20885.591182468019</v>
          </cell>
          <cell r="S132">
            <v>26127.612744765269</v>
          </cell>
          <cell r="T132">
            <v>11329.149134478715</v>
          </cell>
          <cell r="U132">
            <v>18389.347174770755</v>
          </cell>
          <cell r="V132">
            <v>13791.966360066199</v>
          </cell>
          <cell r="W132">
            <v>25153.160325647084</v>
          </cell>
          <cell r="X132">
            <v>33899.62473798346</v>
          </cell>
        </row>
        <row r="133">
          <cell r="B133">
            <v>2308</v>
          </cell>
          <cell r="C133" t="str">
            <v>Transporte de Pessoal</v>
          </cell>
          <cell r="D133" t="str">
            <v>vb</v>
          </cell>
          <cell r="E133">
            <v>1143.3185151125647</v>
          </cell>
          <cell r="F133">
            <v>15640.170805144346</v>
          </cell>
          <cell r="G133">
            <v>13841.427814845656</v>
          </cell>
          <cell r="H133">
            <v>8810.1794195422208</v>
          </cell>
          <cell r="I133">
            <v>7543.2803102991338</v>
          </cell>
          <cell r="J133">
            <v>21724.316834795984</v>
          </cell>
          <cell r="K133">
            <v>25981.816473703417</v>
          </cell>
          <cell r="L133">
            <v>42130.144323311135</v>
          </cell>
          <cell r="M133">
            <v>28737.561802023385</v>
          </cell>
          <cell r="N133">
            <v>31135.13143567957</v>
          </cell>
          <cell r="O133">
            <v>26911.984336644749</v>
          </cell>
          <cell r="P133">
            <v>8237.9169294230778</v>
          </cell>
          <cell r="Q133">
            <v>33079.789583382561</v>
          </cell>
          <cell r="R133">
            <v>30310.38958097083</v>
          </cell>
          <cell r="S133">
            <v>42185.66925601496</v>
          </cell>
          <cell r="T133">
            <v>23274.409642059363</v>
          </cell>
          <cell r="U133">
            <v>62470.453405483349</v>
          </cell>
          <cell r="V133">
            <v>47850.728031072395</v>
          </cell>
          <cell r="W133">
            <v>74258.12637012999</v>
          </cell>
          <cell r="X133">
            <v>96120.937848355461</v>
          </cell>
        </row>
        <row r="134">
          <cell r="B134">
            <v>2309</v>
          </cell>
          <cell r="C134" t="str">
            <v>Assistência Social e Lazer</v>
          </cell>
          <cell r="D134" t="str">
            <v>vb</v>
          </cell>
          <cell r="E134">
            <v>98.628082917424251</v>
          </cell>
          <cell r="F134">
            <v>1349.195383983249</v>
          </cell>
          <cell r="G134">
            <v>1194.0272742663797</v>
          </cell>
          <cell r="H134">
            <v>760.00790227948414</v>
          </cell>
          <cell r="I134">
            <v>650.71917062438945</v>
          </cell>
          <cell r="J134">
            <v>1874.0427044476778</v>
          </cell>
          <cell r="K134">
            <v>2241.3148354038744</v>
          </cell>
          <cell r="L134">
            <v>3634.3462584732847</v>
          </cell>
          <cell r="M134">
            <v>2479.0385100826552</v>
          </cell>
          <cell r="N134">
            <v>2685.8642489322178</v>
          </cell>
          <cell r="O134">
            <v>2321.5555311510861</v>
          </cell>
          <cell r="P134">
            <v>352.11293874388258</v>
          </cell>
          <cell r="Q134">
            <v>2506.9590240941293</v>
          </cell>
          <cell r="R134">
            <v>576.63424523166032</v>
          </cell>
          <cell r="S134">
            <v>110.83171436104132</v>
          </cell>
          <cell r="T134">
            <v>917.9038551546073</v>
          </cell>
          <cell r="U134">
            <v>4397.4043649258756</v>
          </cell>
          <cell r="V134">
            <v>1791.1526989773092</v>
          </cell>
          <cell r="W134">
            <v>12769.838676479247</v>
          </cell>
          <cell r="X134">
            <v>13582.454633657599</v>
          </cell>
        </row>
        <row r="135">
          <cell r="B135">
            <v>2310</v>
          </cell>
          <cell r="C135" t="str">
            <v>Instalação/Operação Canteiro</v>
          </cell>
          <cell r="D135" t="str">
            <v>vb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>
            <v>2311</v>
          </cell>
          <cell r="C136" t="str">
            <v>Instalação/Operação Alojamento</v>
          </cell>
          <cell r="D136" t="str">
            <v>vb</v>
          </cell>
          <cell r="E136">
            <v>787.18566583947575</v>
          </cell>
          <cell r="F136">
            <v>10768.406272051439</v>
          </cell>
          <cell r="G136">
            <v>9529.9546246966711</v>
          </cell>
          <cell r="H136">
            <v>6065.8922783689759</v>
          </cell>
          <cell r="I136">
            <v>5193.6201987352679</v>
          </cell>
          <cell r="J136">
            <v>14957.398648287375</v>
          </cell>
          <cell r="K136">
            <v>17888.727620716996</v>
          </cell>
          <cell r="L136">
            <v>29007.004848332854</v>
          </cell>
          <cell r="M136">
            <v>19786.084474895117</v>
          </cell>
          <cell r="N136">
            <v>21436.833958542145</v>
          </cell>
          <cell r="O136">
            <v>18529.157036364013</v>
          </cell>
          <cell r="P136">
            <v>8475.6354270312841</v>
          </cell>
          <cell r="Q136">
            <v>34054.505664984928</v>
          </cell>
          <cell r="R136">
            <v>19139.660746157093</v>
          </cell>
          <cell r="S136">
            <v>38558.643717466184</v>
          </cell>
          <cell r="T136">
            <v>13924.31566058389</v>
          </cell>
          <cell r="U136">
            <v>69249.33518393345</v>
          </cell>
          <cell r="V136">
            <v>27451.494492070378</v>
          </cell>
          <cell r="W136">
            <v>30246.940146502089</v>
          </cell>
          <cell r="X136">
            <v>53784.856393572809</v>
          </cell>
        </row>
        <row r="137">
          <cell r="B137">
            <v>2312</v>
          </cell>
          <cell r="C137" t="str">
            <v>Manutenção Canteiro/Acampamento</v>
          </cell>
          <cell r="D137" t="str">
            <v>vb</v>
          </cell>
          <cell r="E137">
            <v>276.30316767608599</v>
          </cell>
          <cell r="F137">
            <v>3779.7242669781831</v>
          </cell>
          <cell r="G137">
            <v>3345.0261671177509</v>
          </cell>
          <cell r="H137">
            <v>2129.1358875391875</v>
          </cell>
          <cell r="I137">
            <v>1822.9672806436602</v>
          </cell>
          <cell r="J137">
            <v>5250.0659070163665</v>
          </cell>
          <cell r="K137">
            <v>6278.9660962992266</v>
          </cell>
          <cell r="L137">
            <v>10181.495512679128</v>
          </cell>
          <cell r="M137">
            <v>6944.9407599286487</v>
          </cell>
          <cell r="N137">
            <v>7524.3559235481916</v>
          </cell>
          <cell r="O137">
            <v>6503.7576339188927</v>
          </cell>
          <cell r="P137">
            <v>6456.2062334225393</v>
          </cell>
          <cell r="Q137">
            <v>14365.65985221345</v>
          </cell>
          <cell r="R137">
            <v>20773.085344846451</v>
          </cell>
          <cell r="S137">
            <v>16528.015730949315</v>
          </cell>
          <cell r="T137">
            <v>12448.538089158415</v>
          </cell>
          <cell r="U137">
            <v>6725.037780596108</v>
          </cell>
          <cell r="V137">
            <v>3871.1115027627534</v>
          </cell>
          <cell r="W137">
            <v>4783.3395318666353</v>
          </cell>
          <cell r="X137">
            <v>6332.4213402149189</v>
          </cell>
        </row>
        <row r="138">
          <cell r="B138">
            <v>2315</v>
          </cell>
          <cell r="C138" t="str">
            <v>Republicas Huambo/Caala</v>
          </cell>
          <cell r="D138" t="str">
            <v>vb</v>
          </cell>
          <cell r="E138">
            <v>339.20168778859266</v>
          </cell>
          <cell r="F138">
            <v>4640.1525596605215</v>
          </cell>
          <cell r="G138">
            <v>4106.4984202913665</v>
          </cell>
          <cell r="H138">
            <v>2613.8190620789701</v>
          </cell>
          <cell r="I138">
            <v>2237.9532727710703</v>
          </cell>
          <cell r="J138">
            <v>6445.2073844806337</v>
          </cell>
          <cell r="K138">
            <v>7708.3296414787546</v>
          </cell>
          <cell r="L138">
            <v>12499.243100105976</v>
          </cell>
          <cell r="M138">
            <v>8525.9088673252227</v>
          </cell>
          <cell r="N138">
            <v>9237.2239169610511</v>
          </cell>
          <cell r="O138">
            <v>7984.293430104487</v>
          </cell>
          <cell r="P138">
            <v>4541.1505248461535</v>
          </cell>
          <cell r="Q138">
            <v>12466.348274786016</v>
          </cell>
          <cell r="R138">
            <v>14306.112320841545</v>
          </cell>
          <cell r="S138">
            <v>34996.613647675003</v>
          </cell>
          <cell r="T138">
            <v>47618.609852963302</v>
          </cell>
          <cell r="U138">
            <v>268.61959158597642</v>
          </cell>
          <cell r="V138">
            <v>241.22660317365188</v>
          </cell>
          <cell r="W138">
            <v>0</v>
          </cell>
          <cell r="X138">
            <v>384.86920319296701</v>
          </cell>
        </row>
        <row r="139">
          <cell r="B139">
            <v>2316</v>
          </cell>
          <cell r="C139" t="str">
            <v>Estrutura em Luanda</v>
          </cell>
          <cell r="D139" t="str">
            <v>vb</v>
          </cell>
          <cell r="E139">
            <v>243.62938484381996</v>
          </cell>
          <cell r="F139">
            <v>3332.7591058336338</v>
          </cell>
          <cell r="G139">
            <v>2949.4655245384361</v>
          </cell>
          <cell r="H139">
            <v>1877.3583773682085</v>
          </cell>
          <cell r="I139">
            <v>1607.3952423675578</v>
          </cell>
          <cell r="J139">
            <v>4629.2278806422546</v>
          </cell>
          <cell r="K139">
            <v>5536.4571472807647</v>
          </cell>
          <cell r="L139">
            <v>8977.4992788069176</v>
          </cell>
          <cell r="M139">
            <v>6123.6780575086768</v>
          </cell>
          <cell r="N139">
            <v>6634.57542097031</v>
          </cell>
          <cell r="O139">
            <v>5734.6663263104401</v>
          </cell>
          <cell r="P139">
            <v>4154.7062494673874</v>
          </cell>
          <cell r="Q139">
            <v>13023.501932097448</v>
          </cell>
          <cell r="R139">
            <v>13566.580829646948</v>
          </cell>
          <cell r="S139">
            <v>8124.0316529550764</v>
          </cell>
          <cell r="T139">
            <v>4896.7420041810074</v>
          </cell>
          <cell r="U139">
            <v>7720.3220246511246</v>
          </cell>
          <cell r="V139">
            <v>7080.8238294108778</v>
          </cell>
          <cell r="W139">
            <v>11081.997009892002</v>
          </cell>
          <cell r="X139">
            <v>14435.511884590313</v>
          </cell>
        </row>
        <row r="140">
          <cell r="B140">
            <v>2401</v>
          </cell>
          <cell r="C140" t="str">
            <v>Gerência Produção</v>
          </cell>
          <cell r="D140" t="str">
            <v>vb</v>
          </cell>
          <cell r="E140">
            <v>295.94309544877541</v>
          </cell>
          <cell r="F140">
            <v>4048.3911528068597</v>
          </cell>
          <cell r="G140">
            <v>3582.7942422089668</v>
          </cell>
          <cell r="H140">
            <v>2280.4771674861913</v>
          </cell>
          <cell r="I140">
            <v>1952.5457651212239</v>
          </cell>
          <cell r="J140">
            <v>5623.2462656886873</v>
          </cell>
          <cell r="K140">
            <v>6725.2817924082547</v>
          </cell>
          <cell r="L140">
            <v>10905.207217357805</v>
          </cell>
          <cell r="M140">
            <v>7438.594654879671</v>
          </cell>
          <cell r="N140">
            <v>8059.1952745314411</v>
          </cell>
          <cell r="O140">
            <v>6966.0517554650751</v>
          </cell>
          <cell r="P140">
            <v>6165.805045216197</v>
          </cell>
          <cell r="Q140">
            <v>12184.952777001998</v>
          </cell>
          <cell r="R140">
            <v>13089.719871476771</v>
          </cell>
          <cell r="S140">
            <v>14979.818008185481</v>
          </cell>
          <cell r="T140">
            <v>9335.60264557747</v>
          </cell>
          <cell r="U140">
            <v>10806.416153471404</v>
          </cell>
          <cell r="V140">
            <v>7828.6609180433716</v>
          </cell>
          <cell r="W140">
            <v>11207.69699782277</v>
          </cell>
          <cell r="X140">
            <v>15942.976162738365</v>
          </cell>
        </row>
        <row r="141">
          <cell r="B141">
            <v>2402</v>
          </cell>
          <cell r="C141" t="str">
            <v>Terraplenagem/Obras Civis</v>
          </cell>
          <cell r="D141" t="str">
            <v>vb</v>
          </cell>
          <cell r="E141">
            <v>1579.2585982534981</v>
          </cell>
          <cell r="F141">
            <v>21603.668527790553</v>
          </cell>
          <cell r="G141">
            <v>19119.076267690809</v>
          </cell>
          <cell r="H141">
            <v>12169.444836724449</v>
          </cell>
          <cell r="I141">
            <v>10419.485149248505</v>
          </cell>
          <cell r="J141">
            <v>30007.66076910507</v>
          </cell>
          <cell r="K141">
            <v>35888.517960632096</v>
          </cell>
          <cell r="L141">
            <v>58194.100584209737</v>
          </cell>
          <cell r="M141">
            <v>39695.011467752236</v>
          </cell>
          <cell r="N141">
            <v>43006.759164316245</v>
          </cell>
          <cell r="O141">
            <v>37173.352917778357</v>
          </cell>
          <cell r="P141">
            <v>18771.698648656697</v>
          </cell>
          <cell r="Q141">
            <v>53023.317374673345</v>
          </cell>
          <cell r="R141">
            <v>51868.077944540171</v>
          </cell>
          <cell r="S141">
            <v>79616.978030663711</v>
          </cell>
          <cell r="T141">
            <v>51787.875048219008</v>
          </cell>
          <cell r="U141">
            <v>75992.735127031425</v>
          </cell>
          <cell r="V141">
            <v>53595.892389103945</v>
          </cell>
          <cell r="W141">
            <v>71526.710435799425</v>
          </cell>
          <cell r="X141">
            <v>110986.26208330618</v>
          </cell>
        </row>
        <row r="142">
          <cell r="B142">
            <v>2403</v>
          </cell>
          <cell r="C142" t="str">
            <v>Topografia</v>
          </cell>
          <cell r="D142" t="str">
            <v>vb</v>
          </cell>
          <cell r="E142">
            <v>822.55609896380179</v>
          </cell>
          <cell r="F142">
            <v>11252.260603284702</v>
          </cell>
          <cell r="G142">
            <v>9958.1618918745207</v>
          </cell>
          <cell r="H142">
            <v>6338.449625996248</v>
          </cell>
          <cell r="I142">
            <v>5426.9839449063984</v>
          </cell>
          <cell r="J142">
            <v>15629.476013973326</v>
          </cell>
          <cell r="K142">
            <v>18692.51771935033</v>
          </cell>
          <cell r="L142">
            <v>30310.369949666121</v>
          </cell>
          <cell r="M142">
            <v>20675.128074241173</v>
          </cell>
          <cell r="N142">
            <v>22400.050306135701</v>
          </cell>
          <cell r="O142">
            <v>19361.723403163811</v>
          </cell>
          <cell r="P142">
            <v>11181.074286829546</v>
          </cell>
          <cell r="Q142">
            <v>31271.25159200561</v>
          </cell>
          <cell r="R142">
            <v>24216.726999267041</v>
          </cell>
          <cell r="S142">
            <v>29905.344107401892</v>
          </cell>
          <cell r="T142">
            <v>31904.774393234446</v>
          </cell>
          <cell r="U142">
            <v>46886.639525120976</v>
          </cell>
          <cell r="V142">
            <v>27411.142256506959</v>
          </cell>
          <cell r="W142">
            <v>41425.456491824494</v>
          </cell>
          <cell r="X142">
            <v>46424.659426265142</v>
          </cell>
        </row>
        <row r="143">
          <cell r="B143">
            <v>2404</v>
          </cell>
          <cell r="C143" t="str">
            <v>Projeto e Planejamento</v>
          </cell>
          <cell r="D143" t="str">
            <v>vb</v>
          </cell>
          <cell r="E143">
            <v>321.34495256308838</v>
          </cell>
          <cell r="F143">
            <v>4395.8790827094126</v>
          </cell>
          <cell r="G143">
            <v>3890.3183196758409</v>
          </cell>
          <cell r="H143">
            <v>2476.2187004085713</v>
          </cell>
          <cell r="I143">
            <v>2120.1397698387668</v>
          </cell>
          <cell r="J143">
            <v>6105.9096572539165</v>
          </cell>
          <cell r="K143">
            <v>7302.5368450567639</v>
          </cell>
          <cell r="L143">
            <v>11841.240258159885</v>
          </cell>
          <cell r="M143">
            <v>8077.0759084058309</v>
          </cell>
          <cell r="N143">
            <v>8750.9449046742011</v>
          </cell>
          <cell r="O143">
            <v>7563.9729574275698</v>
          </cell>
          <cell r="P143">
            <v>2555.8537786671877</v>
          </cell>
          <cell r="Q143">
            <v>20112.097954768546</v>
          </cell>
          <cell r="R143">
            <v>19472.448215740242</v>
          </cell>
          <cell r="S143">
            <v>18989.990792989098</v>
          </cell>
          <cell r="T143">
            <v>10679.463140843756</v>
          </cell>
          <cell r="U143">
            <v>10755.690888031442</v>
          </cell>
          <cell r="V143">
            <v>6808.6394881060678</v>
          </cell>
          <cell r="W143">
            <v>11666.862328984533</v>
          </cell>
          <cell r="X143">
            <v>15358.049425159154</v>
          </cell>
        </row>
        <row r="144">
          <cell r="B144">
            <v>2405</v>
          </cell>
          <cell r="C144" t="str">
            <v>Controle de Qualidade</v>
          </cell>
          <cell r="D144" t="str">
            <v>vb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>
            <v>2406</v>
          </cell>
          <cell r="C145" t="str">
            <v>Laboratório de Concreto/Solos</v>
          </cell>
          <cell r="D145" t="str">
            <v>vb</v>
          </cell>
          <cell r="E145">
            <v>882.60870243077431</v>
          </cell>
          <cell r="F145">
            <v>12073.757817842255</v>
          </cell>
          <cell r="G145">
            <v>10685.180447941384</v>
          </cell>
          <cell r="H145">
            <v>6801.2027469868244</v>
          </cell>
          <cell r="I145">
            <v>5823.1934135075571</v>
          </cell>
          <cell r="J145">
            <v>16770.541926251004</v>
          </cell>
          <cell r="K145">
            <v>20057.20804966773</v>
          </cell>
          <cell r="L145">
            <v>32523.248353725754</v>
          </cell>
          <cell r="M145">
            <v>22184.563442157538</v>
          </cell>
          <cell r="N145">
            <v>24035.417596426501</v>
          </cell>
          <cell r="O145">
            <v>20775.270636516179</v>
          </cell>
          <cell r="P145">
            <v>13704.373982399766</v>
          </cell>
          <cell r="Q145">
            <v>31456.89745603297</v>
          </cell>
          <cell r="R145">
            <v>28157.987355755307</v>
          </cell>
          <cell r="S145">
            <v>44774.218750741747</v>
          </cell>
          <cell r="T145">
            <v>29558.790499291372</v>
          </cell>
          <cell r="U145">
            <v>35901.530010953713</v>
          </cell>
          <cell r="V145">
            <v>27539.68231349915</v>
          </cell>
          <cell r="W145">
            <v>44814.441705501718</v>
          </cell>
          <cell r="X145">
            <v>53568.607220308048</v>
          </cell>
        </row>
        <row r="146">
          <cell r="B146">
            <v>2407</v>
          </cell>
          <cell r="C146" t="str">
            <v>Gerência de Engenharia</v>
          </cell>
          <cell r="D146" t="str">
            <v>vb</v>
          </cell>
          <cell r="E146">
            <v>243.62167003001338</v>
          </cell>
          <cell r="F146">
            <v>3332.6535700585455</v>
          </cell>
          <cell r="G146">
            <v>2949.3721262098006</v>
          </cell>
          <cell r="H146">
            <v>1877.2989285856288</v>
          </cell>
          <cell r="I146">
            <v>1607.3443422882569</v>
          </cell>
          <cell r="J146">
            <v>4629.0812906437186</v>
          </cell>
          <cell r="K146">
            <v>5536.2818287900718</v>
          </cell>
          <cell r="L146">
            <v>8977.2149956305293</v>
          </cell>
          <cell r="M146">
            <v>6123.4841439704733</v>
          </cell>
          <cell r="N146">
            <v>6634.3653292603494</v>
          </cell>
          <cell r="O146">
            <v>5734.4847312906968</v>
          </cell>
          <cell r="P146">
            <v>4031.9176639316784</v>
          </cell>
          <cell r="Q146">
            <v>11025.736631830929</v>
          </cell>
          <cell r="R146">
            <v>9828.1678688522315</v>
          </cell>
          <cell r="S146">
            <v>13103.442294408998</v>
          </cell>
          <cell r="T146">
            <v>7534.149119191522</v>
          </cell>
          <cell r="U146">
            <v>9224.6517773009909</v>
          </cell>
          <cell r="V146">
            <v>6624.8658563568906</v>
          </cell>
          <cell r="W146">
            <v>10626.722061354261</v>
          </cell>
          <cell r="X146">
            <v>13274.92698776187</v>
          </cell>
        </row>
        <row r="147">
          <cell r="B147">
            <v>2501</v>
          </cell>
          <cell r="C147" t="str">
            <v>Gerência Equipamentos</v>
          </cell>
          <cell r="D147" t="str">
            <v>vb</v>
          </cell>
          <cell r="E147">
            <v>357.69934731441208</v>
          </cell>
          <cell r="F147">
            <v>4893.1936419618414</v>
          </cell>
          <cell r="G147">
            <v>4330.4377824952699</v>
          </cell>
          <cell r="H147">
            <v>2756.3582557594191</v>
          </cell>
          <cell r="I147">
            <v>2359.9954063002324</v>
          </cell>
          <cell r="J147">
            <v>6796.6833825768581</v>
          </cell>
          <cell r="K147">
            <v>8128.6873883709886</v>
          </cell>
          <cell r="L147">
            <v>13180.863361796142</v>
          </cell>
          <cell r="M147">
            <v>8990.8515991969998</v>
          </cell>
          <cell r="N147">
            <v>9740.9567376721152</v>
          </cell>
          <cell r="O147">
            <v>8419.7002890360309</v>
          </cell>
          <cell r="P147">
            <v>5540.2372984854774</v>
          </cell>
          <cell r="Q147">
            <v>17822.749353782743</v>
          </cell>
          <cell r="R147">
            <v>10042.171134012022</v>
          </cell>
          <cell r="S147">
            <v>19182.059399931499</v>
          </cell>
          <cell r="T147">
            <v>10723.754088254931</v>
          </cell>
          <cell r="U147">
            <v>13780.669535936138</v>
          </cell>
          <cell r="V147">
            <v>10233.481537882537</v>
          </cell>
          <cell r="W147">
            <v>14874.42992890966</v>
          </cell>
          <cell r="X147">
            <v>25088.20295597818</v>
          </cell>
        </row>
        <row r="148">
          <cell r="B148">
            <v>2502</v>
          </cell>
          <cell r="C148" t="str">
            <v>Controle de Manutenão</v>
          </cell>
          <cell r="D148" t="str">
            <v>vb</v>
          </cell>
          <cell r="E148">
            <v>499.69435283160283</v>
          </cell>
          <cell r="F148">
            <v>6835.632350345415</v>
          </cell>
          <cell r="G148">
            <v>6049.4807201855629</v>
          </cell>
          <cell r="H148">
            <v>3850.5428235324439</v>
          </cell>
          <cell r="I148">
            <v>3296.8368158642033</v>
          </cell>
          <cell r="J148">
            <v>9494.7456006197026</v>
          </cell>
          <cell r="K148">
            <v>11355.511868832524</v>
          </cell>
          <cell r="L148">
            <v>18413.237364800571</v>
          </cell>
          <cell r="M148">
            <v>12559.927226584325</v>
          </cell>
          <cell r="N148">
            <v>13607.799705357729</v>
          </cell>
          <cell r="O148">
            <v>11762.047424894485</v>
          </cell>
          <cell r="P148">
            <v>2027.6320983884843</v>
          </cell>
          <cell r="Q148">
            <v>6743.8803178260441</v>
          </cell>
          <cell r="R148">
            <v>18865.703898827738</v>
          </cell>
          <cell r="S148">
            <v>26309.848665698875</v>
          </cell>
          <cell r="T148">
            <v>17140.009305843923</v>
          </cell>
          <cell r="U148">
            <v>33627.698898853865</v>
          </cell>
          <cell r="V148">
            <v>20105.225130466883</v>
          </cell>
          <cell r="W148">
            <v>25035.485991140988</v>
          </cell>
          <cell r="X148">
            <v>35857.534356782431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s e Spread"/>
      <sheetName val="comparativo CMAI atual vs PN-05"/>
      <sheetName val="comparativo longo prazo"/>
      <sheetName val="Pertróleo"/>
      <sheetName val="PE's"/>
      <sheetName val="preços mercados"/>
      <sheetName val="Summary CMAI T1"/>
      <sheetName val="Summary"/>
      <sheetName val="dados premissas"/>
      <sheetName val="Plan1"/>
      <sheetName val="eteno n-1"/>
      <sheetName val="Spread "/>
      <sheetName val="Energy&amp;Base Feed"/>
      <sheetName val="Olefins"/>
      <sheetName val="Polyolefins"/>
      <sheetName val="Aromatics"/>
      <sheetName val="ChlorAlkaliVinyls"/>
      <sheetName val="Others"/>
      <sheetName val="LT_011011"/>
      <sheetName val="LT_121314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C4" t="str">
            <v>Benzene - North America, Contract-Market, FOB  US Gulf Coast</v>
          </cell>
        </row>
        <row r="92">
          <cell r="C92" t="str">
            <v>Benzene - média Europa e USG</v>
          </cell>
        </row>
        <row r="93">
          <cell r="C93" t="str">
            <v>Ethylene - West Europe, Contract-Market, Delivered  W. Europe</v>
          </cell>
        </row>
        <row r="94">
          <cell r="C94" t="str">
            <v>Mtbe (Methyl Tertiary Butyl Ether) - North America, Spot, Delivered  US Gulf Coast</v>
          </cell>
        </row>
        <row r="95">
          <cell r="C95" t="str">
            <v>Naphtha - West Europe, Spot, Avg., CIF  NW Europe</v>
          </cell>
        </row>
        <row r="96">
          <cell r="C96" t="str">
            <v>Paraxylene - North America, Contract-Market, Delivered  North America</v>
          </cell>
        </row>
        <row r="97">
          <cell r="C97" t="str">
            <v>Polyethylene, High Density -Média Blow Molding/ HMW Film</v>
          </cell>
        </row>
        <row r="98">
          <cell r="C98" t="str">
            <v>Polyethylene, Low Density - Northeast Asia, Spot,  - GP- Film</v>
          </cell>
        </row>
        <row r="99">
          <cell r="C99" t="str">
            <v>Polyethylene, Linear Low Density - Northeast Asia, Spot,  - Butene, Film</v>
          </cell>
        </row>
        <row r="100">
          <cell r="C100" t="str">
            <v>Polypropylene - Northeast Asia, Spot,  - GP- Homopolymer</v>
          </cell>
        </row>
        <row r="101">
          <cell r="C101" t="str">
            <v>Polyvinyl Chloride - Cesta Asia, Colômbia, Venezuela e Europa</v>
          </cell>
        </row>
        <row r="102">
          <cell r="C102" t="str">
            <v xml:space="preserve">Propylene, Contained Value - West Europe, Contract, </v>
          </cell>
        </row>
        <row r="103">
          <cell r="C103" t="str">
            <v>Caustic Soda - North America, Contract-Market, FOB  US Gulf Coast</v>
          </cell>
        </row>
        <row r="104">
          <cell r="C104" t="str">
            <v>Crude Oil, Brent - West Europe, Spot, Avg., FOB  North Sea</v>
          </cell>
        </row>
      </sheetData>
      <sheetData sheetId="8" refreshError="1">
        <row r="111">
          <cell r="B111" t="str">
            <v>North America</v>
          </cell>
        </row>
        <row r="112">
          <cell r="B112" t="str">
            <v>Northeast Asia</v>
          </cell>
        </row>
        <row r="113">
          <cell r="B113" t="str">
            <v>Southeast Asia</v>
          </cell>
        </row>
        <row r="114">
          <cell r="B114" t="str">
            <v>West Europe</v>
          </cell>
        </row>
      </sheetData>
      <sheetData sheetId="9" refreshError="1">
        <row r="1">
          <cell r="A1" t="str">
            <v>Crude Oil, Brent - West Europe, Spot, Avg., FOB  North Sea</v>
          </cell>
        </row>
        <row r="2">
          <cell r="A2" t="str">
            <v>Naphtha - West Europe, Spot, Avg., CIF  NW Europe</v>
          </cell>
        </row>
        <row r="3">
          <cell r="A3" t="str">
            <v>Ethylene - West Europe, Contract-Market, Delivered  W. Europe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s e Spread"/>
      <sheetName val="comparativo CMAI atual vs PN-05"/>
      <sheetName val="comparativo longo prazo"/>
      <sheetName val="Pertróleo"/>
      <sheetName val="PE's"/>
      <sheetName val="preços mercados"/>
      <sheetName val="Summary CMAI T1"/>
      <sheetName val="Summary"/>
      <sheetName val="dados premissas"/>
      <sheetName val="Plan1"/>
      <sheetName val="eteno n-1"/>
      <sheetName val="Spread "/>
      <sheetName val="Energy&amp;Base Feed"/>
      <sheetName val="Olefins"/>
      <sheetName val="Polyolefins"/>
      <sheetName val="Aromatics"/>
      <sheetName val="ChlorAlkaliVinyls"/>
      <sheetName val="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9">
          <cell r="C89" t="str">
            <v>Benzene - média Europa e USG</v>
          </cell>
        </row>
        <row r="90">
          <cell r="C90" t="str">
            <v>Ethylene - West Europe</v>
          </cell>
        </row>
        <row r="91">
          <cell r="C91" t="str">
            <v>Mtbe (Methyl Tertiary Butyl Ether) - North America</v>
          </cell>
        </row>
        <row r="92">
          <cell r="C92" t="str">
            <v>Naphtha - West Europe</v>
          </cell>
        </row>
        <row r="93">
          <cell r="C93" t="str">
            <v>Paraxylene - North America</v>
          </cell>
        </row>
        <row r="94">
          <cell r="C94" t="str">
            <v>Propylene - West Europe</v>
          </cell>
        </row>
        <row r="95">
          <cell r="C95" t="str">
            <v>Polyethylene, High Density -Média Blow Molding/ HMW Film</v>
          </cell>
        </row>
        <row r="96">
          <cell r="C96" t="str">
            <v>Polyethylene , Low Density - Northeast Asia</v>
          </cell>
        </row>
        <row r="97">
          <cell r="C97" t="str">
            <v>Polyethylene , Linear Low Density - Northeast Asia</v>
          </cell>
        </row>
        <row r="98">
          <cell r="C98" t="str">
            <v>Polypropylene - Northeast Asia</v>
          </cell>
        </row>
        <row r="99">
          <cell r="C99" t="str">
            <v>Polyvinyl Chloride - Cesta Asia, Colômbia, Venezuela e Europa</v>
          </cell>
        </row>
        <row r="100">
          <cell r="C100" t="str">
            <v>Caustic Soda - North America</v>
          </cell>
        </row>
        <row r="101">
          <cell r="C101" t="str">
            <v>Crude Oil , Brent - West Europe</v>
          </cell>
        </row>
      </sheetData>
      <sheetData sheetId="7" refreshError="1">
        <row r="4">
          <cell r="C4" t="str">
            <v>Benzene - North America, Contract-Market, FOB  US Gulf Coast</v>
          </cell>
        </row>
        <row r="5">
          <cell r="C5" t="str">
            <v>Benzene - West Europe, Contract-Market, FOB/CIF  W. Europe</v>
          </cell>
        </row>
        <row r="6">
          <cell r="C6" t="str">
            <v>Benzene - média Europa e USG</v>
          </cell>
        </row>
        <row r="8">
          <cell r="C8" t="str">
            <v>Butadiene - North America, Contract-Market, FOB  US Gulf Coast</v>
          </cell>
        </row>
        <row r="9">
          <cell r="C9" t="str">
            <v>Butadieno Braskem</v>
          </cell>
        </row>
        <row r="11">
          <cell r="C11" t="str">
            <v>Butene-1 - North America, Contract-Market, FOB  United States</v>
          </cell>
        </row>
        <row r="12">
          <cell r="C12" t="str">
            <v>Butene-1 - Ref. Braskem</v>
          </cell>
        </row>
        <row r="14">
          <cell r="C14" t="str">
            <v xml:space="preserve">Diesel - North America, 15 ppm S Diesel, </v>
          </cell>
        </row>
        <row r="15">
          <cell r="C15" t="str">
            <v xml:space="preserve">Diesel - West Europe, Diesel, EN 590, </v>
          </cell>
        </row>
        <row r="22">
          <cell r="C22" t="str">
            <v>Ethylene - West Europe, Contract-Market, Delivered  W. Europe</v>
          </cell>
        </row>
        <row r="25">
          <cell r="C25" t="str">
            <v>ButaneNorth AmericaSpot, low</v>
          </cell>
        </row>
        <row r="26">
          <cell r="C26" t="str">
            <v>PropaneNorth AmericaSpot, low</v>
          </cell>
        </row>
        <row r="27">
          <cell r="C27" t="str">
            <v>GLP - Média Butano Propano</v>
          </cell>
        </row>
        <row r="29">
          <cell r="C29" t="str">
            <v>Mtbe (Methyl Tertiary Butyl Ether) - North America, Spot, Delivered  US Gulf Coast</v>
          </cell>
        </row>
        <row r="33">
          <cell r="C33" t="str">
            <v>Naphtha - West Europe, Spot, Avg., CIF  NW Europe</v>
          </cell>
        </row>
        <row r="36">
          <cell r="C36" t="str">
            <v>Orthoxylene - North America, Spot, FOB  United States</v>
          </cell>
        </row>
        <row r="37">
          <cell r="C37" t="str">
            <v>Orthoxylene - West Europe, Contract - Market, Delivered W. Europe</v>
          </cell>
        </row>
        <row r="38">
          <cell r="C38" t="str">
            <v>Orthoxylene - média Europa e USG</v>
          </cell>
        </row>
        <row r="40">
          <cell r="C40" t="str">
            <v>Paraxylene - North America, Contract-Market, Delivered  North America</v>
          </cell>
        </row>
        <row r="43">
          <cell r="C43" t="str">
            <v xml:space="preserve">Propylene, Contained Value - West Europe, Contract, </v>
          </cell>
        </row>
        <row r="49">
          <cell r="C49" t="str">
            <v>Toluene, Nitration Grade - North America, Spot, FOB  US Gulf Coast</v>
          </cell>
        </row>
        <row r="51">
          <cell r="C51" t="str">
            <v xml:space="preserve">Mixed Xylenes - North America, Spot, </v>
          </cell>
        </row>
        <row r="54">
          <cell r="C54" t="str">
            <v>Polyethylene, High Density - Northeast Asia, Spot,  - Blow Molding</v>
          </cell>
        </row>
        <row r="55">
          <cell r="C55" t="str">
            <v>Polyethylene, High Density - Northeast Asia, Spot,  - HMW Film</v>
          </cell>
        </row>
        <row r="56">
          <cell r="C56" t="str">
            <v>Polyethylene, High Density -Média Blow Molding/ HMW Film</v>
          </cell>
        </row>
        <row r="58">
          <cell r="C58" t="str">
            <v>Polyethylene, Low Density - Northeast Asia, Spot,  - GP- Film</v>
          </cell>
        </row>
        <row r="61">
          <cell r="C61" t="str">
            <v>Polyethylene, Linear Low Density - Northeast Asia, Spot,  - Butene, Film</v>
          </cell>
        </row>
        <row r="64">
          <cell r="C64" t="str">
            <v>Polypropylene - Northeast Asia, Spot,  - GP- Homopolymer</v>
          </cell>
        </row>
        <row r="67">
          <cell r="C67" t="str">
            <v>Polyvinyl Chloride - Northeast Asia, Spot, CFR  NE Asia</v>
          </cell>
        </row>
        <row r="68">
          <cell r="C68" t="str">
            <v>Polyvinyl Chloride - West Europe, Contract-Market, Delivered  Continental Europe</v>
          </cell>
        </row>
        <row r="69">
          <cell r="C69" t="str">
            <v>Polyvinyl Chloride - Cesta Asia, Colômbia, Venezuela e Europa</v>
          </cell>
        </row>
        <row r="71">
          <cell r="C71" t="str">
            <v>Caustic Soda - North America, Contract-Market, FOB  US Gulf Coast</v>
          </cell>
        </row>
        <row r="74">
          <cell r="C74" t="str">
            <v>Caprolactam - Northeast Asia, Contract-Market, CFR  Far East</v>
          </cell>
        </row>
        <row r="77">
          <cell r="C77" t="str">
            <v>Dmt - Northeast Asia, Contract-Market, FOB  NE Asia</v>
          </cell>
        </row>
        <row r="80">
          <cell r="C80" t="str">
            <v>Pet, Polyethylene Terephthalate,  Bottle Resin, (n - Northeast Asia, Spot, FOB  NE Asia</v>
          </cell>
        </row>
        <row r="83">
          <cell r="C83" t="str">
            <v>Crude Oil, Brent - West Europe, Spot, Avg., FOB  North Sea</v>
          </cell>
        </row>
        <row r="92">
          <cell r="C92" t="str">
            <v>Benzene - média Europa e USG</v>
          </cell>
        </row>
        <row r="93">
          <cell r="C93" t="str">
            <v>Ethylene - West Europe, Contract-Market, Delivered  W. Europe</v>
          </cell>
        </row>
        <row r="94">
          <cell r="C94" t="str">
            <v>Mtbe (Methyl Tertiary Butyl Ether) - North America, Spot, Delivered  US Gulf Coast</v>
          </cell>
        </row>
        <row r="95">
          <cell r="C95" t="str">
            <v>Naphtha - West Europe, Spot, Avg., CIF  NW Europe</v>
          </cell>
        </row>
        <row r="96">
          <cell r="C96" t="str">
            <v>Paraxylene - North America, Contract-Market, Delivered  North America</v>
          </cell>
        </row>
        <row r="97">
          <cell r="C97" t="str">
            <v>Polyethylene, High Density -Média Blow Molding/ HMW Film</v>
          </cell>
        </row>
        <row r="98">
          <cell r="C98" t="str">
            <v>Polyethylene, Low Density - Northeast Asia, Spot,  - GP- Film</v>
          </cell>
        </row>
        <row r="99">
          <cell r="C99" t="str">
            <v>Polyethylene, Linear Low Density - Northeast Asia, Spot,  - Butene, Film</v>
          </cell>
        </row>
        <row r="100">
          <cell r="C100" t="str">
            <v>Polypropylene - Northeast Asia, Spot,  - GP- Homopolymer</v>
          </cell>
        </row>
        <row r="101">
          <cell r="C101" t="str">
            <v>Polyvinyl Chloride - Cesta Asia, Colômbia, Venezuela e Europa</v>
          </cell>
        </row>
        <row r="102">
          <cell r="C102" t="str">
            <v xml:space="preserve">Propylene, Contained Value - West Europe, Contract, </v>
          </cell>
        </row>
        <row r="103">
          <cell r="C103" t="str">
            <v>Caustic Soda - North America, Contract-Market, FOB  US Gulf Coast</v>
          </cell>
        </row>
        <row r="104">
          <cell r="C104" t="str">
            <v>Crude Oil, Brent - West Europe, Spot, Avg., FOB  North Sea</v>
          </cell>
        </row>
      </sheetData>
      <sheetData sheetId="8" refreshError="1">
        <row r="111">
          <cell r="B111" t="str">
            <v>North America</v>
          </cell>
        </row>
        <row r="118">
          <cell r="B118" t="str">
            <v>Benzene</v>
          </cell>
        </row>
        <row r="119">
          <cell r="B119" t="str">
            <v>Caustic Soda</v>
          </cell>
        </row>
        <row r="120">
          <cell r="B120" t="str">
            <v>Crude Oil , Brent</v>
          </cell>
        </row>
        <row r="121">
          <cell r="B121" t="str">
            <v>Crude Oil , WTI</v>
          </cell>
        </row>
        <row r="122">
          <cell r="B122" t="str">
            <v>Ethylene</v>
          </cell>
        </row>
        <row r="123">
          <cell r="B123" t="str">
            <v>Mtbe (Methyl Tertiary Butyl Ether)</v>
          </cell>
        </row>
        <row r="124">
          <cell r="B124" t="str">
            <v>Naphtha</v>
          </cell>
        </row>
        <row r="125">
          <cell r="B125" t="str">
            <v>Paraxylene</v>
          </cell>
        </row>
        <row r="126">
          <cell r="B126" t="str">
            <v>Polyethylene , High Density -Blow Mld</v>
          </cell>
        </row>
        <row r="127">
          <cell r="B127" t="str">
            <v>Polyethylene , High Density HMV Film</v>
          </cell>
        </row>
        <row r="128">
          <cell r="B128" t="str">
            <v>Polyethylene , Linear Low Density</v>
          </cell>
        </row>
        <row r="129">
          <cell r="B129" t="str">
            <v>Polyethylene , Low Density</v>
          </cell>
        </row>
        <row r="130">
          <cell r="B130" t="str">
            <v>Polypropylene</v>
          </cell>
        </row>
        <row r="131">
          <cell r="B131" t="str">
            <v>Polyvinyl Chloride , Suspension, Pipe Grade Resin</v>
          </cell>
        </row>
        <row r="132">
          <cell r="B132" t="str">
            <v>Propylene</v>
          </cell>
        </row>
      </sheetData>
      <sheetData sheetId="9" refreshError="1">
        <row r="1">
          <cell r="A1" t="str">
            <v>Crude Oil, Brent - West Europe, Spot, Avg., FOB  North Sea</v>
          </cell>
          <cell r="B1" t="str">
            <v>Naphtha - West Europe, Spot, Avg., CIF  NW Europe</v>
          </cell>
        </row>
        <row r="2">
          <cell r="B2" t="str">
            <v>Ethylene - West Europe, Contract-Market, Delivered  W. Europe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ValCombos"/>
      <sheetName val="Indices"/>
      <sheetName val="Resultado"/>
      <sheetName val="ResultTon"/>
      <sheetName val="Volume"/>
      <sheetName val="Margem"/>
      <sheetName val="Resultado AVP"/>
      <sheetName val="Calculos"/>
      <sheetName val="ModuloVen"/>
      <sheetName val="Plan1"/>
      <sheetName val="Summary CMAI T1"/>
      <sheetName val="dados premissas"/>
      <sheetName val="Summary"/>
    </sheetNames>
    <sheetDataSet>
      <sheetData sheetId="0" refreshError="1">
        <row r="12">
          <cell r="B12" t="str">
            <v>R$</v>
          </cell>
        </row>
        <row r="13">
          <cell r="B13" t="str">
            <v>US$ Planejamento</v>
          </cell>
        </row>
        <row r="14">
          <cell r="B14" t="str">
            <v>UMC</v>
          </cell>
        </row>
        <row r="15">
          <cell r="B15" t="str">
            <v>R$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arador"/>
      <sheetName val="Capa"/>
      <sheetName val="Indice"/>
      <sheetName val="Sum"/>
      <sheetName val="Graficos"/>
      <sheetName val="Pres. Modelo"/>
      <sheetName val="Pres. Gerais"/>
      <sheetName val="Investimento"/>
      <sheetName val="Custos"/>
      <sheetName val="Remuneração"/>
      <sheetName val="Amortizações"/>
      <sheetName val="Impostos"/>
      <sheetName val="F. Maneio"/>
      <sheetName val="Fin"/>
      <sheetName val="Mensal"/>
      <sheetName val="Distrib"/>
      <sheetName val="BS"/>
      <sheetName val="PL"/>
      <sheetName val="CF"/>
      <sheetName val="VAL"/>
      <sheetName val="Tabelas"/>
      <sheetName val="Apoio"/>
      <sheetName val="16.2.(i)_Proposta Remuneração"/>
      <sheetName val="16.2.(ii-b)_Quadro 1"/>
      <sheetName val="16.2.(ii-b)_Quadro 2"/>
      <sheetName val="16.2.(ii-b)_Quadro 3"/>
      <sheetName val="16.2.(ii-b)_Quadro 4"/>
      <sheetName val="16.2.(ii-b)_Quadro 5"/>
      <sheetName val="16.2.(ii-b)_Quadro 6"/>
      <sheetName val="16.2.(ii-b)_Quadro 6.1"/>
      <sheetName val="16.2.(ii-b)_Quadro 6.2"/>
      <sheetName val="16.2.(ii-b)_Quadro 6.3"/>
      <sheetName val="16.2.(ii-b)_Quadro 7"/>
      <sheetName val="Trad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economics"/>
      <sheetName val=" CMAI References"/>
      <sheetName val="BRK MEQ data"/>
      <sheetName val="WACC "/>
      <sheetName val="Sales Prices"/>
      <sheetName val="Raw Material Prices"/>
      <sheetName val="Regras CPS"/>
      <sheetName val="Other inputs"/>
      <sheetName val="Propilco"/>
      <sheetName val="SxD_PEAD"/>
      <sheetName val="SxD_PEBD"/>
      <sheetName val="SxD_EVA"/>
      <sheetName val="SxD_PEBDL"/>
      <sheetName val="SxD_PP"/>
      <sheetName val="SxD_SRs"/>
      <sheetName val="Volumes"/>
      <sheetName val="Dow Argentina"/>
      <sheetName val="Propeno"/>
      <sheetName val="Plan1"/>
      <sheetName val="Cover"/>
      <sheetName val="Summary"/>
      <sheetName val="Consolidado"/>
      <sheetName val="Braskem"/>
      <sheetName val="Copesul"/>
      <sheetName val="Ipiranga"/>
      <sheetName val="Triunfo"/>
      <sheetName val="Petroflex"/>
      <sheetName val="RioPol"/>
      <sheetName val="Suzano"/>
      <sheetName val="PP_Paulinia"/>
      <sheetName val="PP_Venezuela"/>
      <sheetName val="Jose"/>
      <sheetName val="PP_Camaçari"/>
      <sheetName val="PTA"/>
      <sheetName val="Peru"/>
      <sheetName val="Gasbol"/>
      <sheetName val="Pinnacle"/>
      <sheetName val="Huntsman"/>
      <sheetName val="Petroken"/>
      <sheetName val="Nova Chem"/>
      <sheetName val="Petco"/>
      <sheetName val="Empresa 3"/>
      <sheetName val="Empresa 4"/>
      <sheetName val="Empresa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mkt share = capacity share</v>
          </cell>
          <cell r="K1" t="str">
            <v>S</v>
          </cell>
        </row>
        <row r="2">
          <cell r="K2" t="str">
            <v>N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das"/>
      <sheetName val="Tropical Beta active days"/>
      <sheetName val="Bloomberg bonds"/>
      <sheetName val="Série EMBI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das"/>
      <sheetName val="Tropical Beta active days"/>
      <sheetName val="Bloomberg bonds"/>
      <sheetName val="Série EMBI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ond over UST10y"/>
      <sheetName val="Custo da Dívida"/>
      <sheetName val="Série EMBI"/>
      <sheetName val="Impostos"/>
      <sheetName val="BRASKEM CONSOLIDADA"/>
      <sheetName val="BRASKEM PN 2003-2007"/>
      <sheetName val="Parametros"/>
      <sheetName val="Bloomberg bonds"/>
      <sheetName val="Tropical Beta active 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ycle"/>
      <sheetName val="Base Trend"/>
      <sheetName val="Summary Current$"/>
      <sheetName val="Summary 2002$"/>
      <sheetName val="Regressions"/>
      <sheetName val="Trend Regressions"/>
      <sheetName val="PX Regressions"/>
      <sheetName val="Summary 2004$"/>
    </sheetNames>
    <sheetDataSet>
      <sheetData sheetId="0" refreshError="1"/>
      <sheetData sheetId="1" refreshError="1"/>
      <sheetData sheetId="2" refreshError="1"/>
      <sheetData sheetId="3" refreshError="1">
        <row r="12">
          <cell r="C12">
            <v>209.46814532827543</v>
          </cell>
          <cell r="D12">
            <v>202.8697007121857</v>
          </cell>
          <cell r="E12">
            <v>210.71533762202884</v>
          </cell>
          <cell r="F12">
            <v>188.61774647800689</v>
          </cell>
          <cell r="G12">
            <v>178.39805893133823</v>
          </cell>
          <cell r="H12">
            <v>133.04559744402846</v>
          </cell>
          <cell r="I12">
            <v>218.41874596631428</v>
          </cell>
          <cell r="J12">
            <v>184.53096388894409</v>
          </cell>
          <cell r="K12">
            <v>149.87322635506771</v>
          </cell>
          <cell r="L12">
            <v>219.93180997473797</v>
          </cell>
          <cell r="M12">
            <v>307.67768673083179</v>
          </cell>
          <cell r="N12">
            <v>252.6593782279931</v>
          </cell>
          <cell r="O12">
            <v>191.138813858681</v>
          </cell>
          <cell r="P12">
            <v>246.87958453850578</v>
          </cell>
          <cell r="Q12">
            <v>176.69609797330267</v>
          </cell>
          <cell r="R12">
            <v>172.57745350152697</v>
          </cell>
          <cell r="S12">
            <v>169.99219235064223</v>
          </cell>
          <cell r="T12">
            <v>167.44658391871369</v>
          </cell>
          <cell r="U12">
            <v>164.94002295003301</v>
          </cell>
          <cell r="V12">
            <v>162.4719133458793</v>
          </cell>
          <cell r="W12">
            <v>160.04166834894838</v>
          </cell>
          <cell r="X12">
            <v>157.64633539271318</v>
          </cell>
        </row>
        <row r="15">
          <cell r="C15">
            <v>642.99354713425691</v>
          </cell>
          <cell r="D15">
            <v>527.6868973444756</v>
          </cell>
          <cell r="E15">
            <v>459.55941450118632</v>
          </cell>
          <cell r="F15">
            <v>450.0923973245558</v>
          </cell>
          <cell r="G15">
            <v>522.76813942430078</v>
          </cell>
          <cell r="H15">
            <v>630.92123932267987</v>
          </cell>
          <cell r="I15">
            <v>531.0871564340506</v>
          </cell>
          <cell r="J15">
            <v>599.58719907207308</v>
          </cell>
          <cell r="K15">
            <v>446.17841566277997</v>
          </cell>
          <cell r="L15">
            <v>520.54556411326371</v>
          </cell>
          <cell r="M15">
            <v>697.91020064180384</v>
          </cell>
          <cell r="N15">
            <v>615.02309493151574</v>
          </cell>
          <cell r="O15">
            <v>493.27825000000001</v>
          </cell>
          <cell r="P15">
            <v>486.60850740050336</v>
          </cell>
          <cell r="Q15">
            <v>494.93561195846939</v>
          </cell>
          <cell r="R15">
            <v>542.91509812544075</v>
          </cell>
          <cell r="S15">
            <v>456.1819844650455</v>
          </cell>
          <cell r="T15">
            <v>425.20854384380254</v>
          </cell>
          <cell r="U15">
            <v>393.73134596063915</v>
          </cell>
          <cell r="V15">
            <v>355.49579659527012</v>
          </cell>
          <cell r="W15">
            <v>384.59974076326557</v>
          </cell>
          <cell r="X15">
            <v>431.70227593041648</v>
          </cell>
        </row>
        <row r="16">
          <cell r="C16">
            <v>799.36697723317923</v>
          </cell>
          <cell r="D16">
            <v>670.69641279519021</v>
          </cell>
          <cell r="E16">
            <v>542.14035408978646</v>
          </cell>
          <cell r="F16">
            <v>462.10025780103621</v>
          </cell>
          <cell r="G16">
            <v>500.0662657159242</v>
          </cell>
          <cell r="H16">
            <v>704.50351167544795</v>
          </cell>
          <cell r="I16">
            <v>608.82012959637427</v>
          </cell>
          <cell r="J16">
            <v>627.15261001902638</v>
          </cell>
          <cell r="K16">
            <v>506.95268719322064</v>
          </cell>
          <cell r="L16">
            <v>477.67656415500772</v>
          </cell>
          <cell r="M16">
            <v>637.33940300442089</v>
          </cell>
          <cell r="N16">
            <v>563.38434476021939</v>
          </cell>
          <cell r="O16">
            <v>489.23659195986698</v>
          </cell>
          <cell r="P16">
            <v>482.989425671481</v>
          </cell>
          <cell r="Q16">
            <v>512.16160000519949</v>
          </cell>
          <cell r="R16">
            <v>541.10600857040686</v>
          </cell>
          <cell r="S16">
            <v>473.08832273535933</v>
          </cell>
          <cell r="T16">
            <v>457.51933666532682</v>
          </cell>
          <cell r="U16">
            <v>383.7949443296032</v>
          </cell>
          <cell r="V16">
            <v>347.02155298100018</v>
          </cell>
          <cell r="W16">
            <v>376.14186861097238</v>
          </cell>
          <cell r="X16">
            <v>438.41924173296991</v>
          </cell>
        </row>
        <row r="17">
          <cell r="C17">
            <v>747.0190611245489</v>
          </cell>
          <cell r="D17">
            <v>624.13080586602791</v>
          </cell>
          <cell r="E17">
            <v>525.14493730522929</v>
          </cell>
          <cell r="F17">
            <v>479.8252144438008</v>
          </cell>
          <cell r="G17">
            <v>534.6474156841432</v>
          </cell>
          <cell r="H17">
            <v>690.45436933590702</v>
          </cell>
          <cell r="I17">
            <v>592.25364979946801</v>
          </cell>
          <cell r="J17">
            <v>635.25417391807855</v>
          </cell>
          <cell r="K17">
            <v>498.15297196778494</v>
          </cell>
          <cell r="L17">
            <v>520.39460328240705</v>
          </cell>
          <cell r="M17">
            <v>688.46859361959741</v>
          </cell>
          <cell r="N17">
            <v>609.59986867642772</v>
          </cell>
          <cell r="O17">
            <v>511.2574209799335</v>
          </cell>
          <cell r="P17">
            <v>504.36096163556829</v>
          </cell>
          <cell r="Q17">
            <v>522.64032514515532</v>
          </cell>
          <cell r="R17">
            <v>560.63662082849214</v>
          </cell>
          <cell r="S17">
            <v>482.80692675004849</v>
          </cell>
          <cell r="T17">
            <v>459.09249942582221</v>
          </cell>
          <cell r="U17">
            <v>406.05930043553184</v>
          </cell>
          <cell r="V17">
            <v>368.13297262631323</v>
          </cell>
          <cell r="W17">
            <v>396.83353429075493</v>
          </cell>
          <cell r="X17">
            <v>451.12195844452106</v>
          </cell>
        </row>
        <row r="19">
          <cell r="P19">
            <v>486.60850740050336</v>
          </cell>
          <cell r="Q19">
            <v>479.99734841624013</v>
          </cell>
          <cell r="R19">
            <v>470.4526523019158</v>
          </cell>
          <cell r="S19">
            <v>460.90795618759512</v>
          </cell>
          <cell r="T19">
            <v>451.36326007327079</v>
          </cell>
          <cell r="U19">
            <v>441.81856395894647</v>
          </cell>
          <cell r="V19">
            <v>432.27386784462578</v>
          </cell>
          <cell r="W19">
            <v>422.72917173030146</v>
          </cell>
          <cell r="X19">
            <v>413.18447561598077</v>
          </cell>
        </row>
        <row r="20">
          <cell r="P20">
            <v>482.989425671481</v>
          </cell>
          <cell r="Q20">
            <v>497.43954005824344</v>
          </cell>
          <cell r="R20">
            <v>484.19873077518787</v>
          </cell>
          <cell r="S20">
            <v>470.9579214921323</v>
          </cell>
          <cell r="T20">
            <v>457.71711220907673</v>
          </cell>
          <cell r="U20">
            <v>444.47630292602116</v>
          </cell>
          <cell r="V20">
            <v>431.23549364296559</v>
          </cell>
          <cell r="W20">
            <v>417.99468435991002</v>
          </cell>
          <cell r="X20">
            <v>404.75387507685446</v>
          </cell>
        </row>
        <row r="21">
          <cell r="P21">
            <v>504.36096163556829</v>
          </cell>
          <cell r="Q21">
            <v>507.81016340056266</v>
          </cell>
          <cell r="R21">
            <v>495.95175901912017</v>
          </cell>
          <cell r="S21">
            <v>484.10471198970981</v>
          </cell>
          <cell r="T21">
            <v>472.26874531243124</v>
          </cell>
          <cell r="U21">
            <v>460.44358873289451</v>
          </cell>
          <cell r="V21">
            <v>448.62897858197368</v>
          </cell>
          <cell r="W21">
            <v>436.82465764874172</v>
          </cell>
          <cell r="X21">
            <v>425.03037495924548</v>
          </cell>
        </row>
        <row r="25">
          <cell r="C25">
            <v>506.77575580891533</v>
          </cell>
          <cell r="D25">
            <v>498.27168608328327</v>
          </cell>
          <cell r="E25">
            <v>395.5531790316154</v>
          </cell>
          <cell r="F25">
            <v>357.95522053677411</v>
          </cell>
          <cell r="G25">
            <v>408.6886850458896</v>
          </cell>
          <cell r="H25">
            <v>563.04722499999627</v>
          </cell>
          <cell r="I25">
            <v>457.83375554659568</v>
          </cell>
          <cell r="J25">
            <v>494.52977593954876</v>
          </cell>
          <cell r="K25">
            <v>353.47245616225922</v>
          </cell>
          <cell r="L25">
            <v>349.49380316597768</v>
          </cell>
          <cell r="M25">
            <v>554.3072786990449</v>
          </cell>
          <cell r="N25">
            <v>423.4677387327763</v>
          </cell>
          <cell r="O25">
            <v>429.91841666666602</v>
          </cell>
          <cell r="P25">
            <v>415.83474401031214</v>
          </cell>
          <cell r="Q25">
            <v>427.73321438966769</v>
          </cell>
          <cell r="R25">
            <v>466.87221381668689</v>
          </cell>
          <cell r="S25">
            <v>395.24870568702886</v>
          </cell>
          <cell r="T25">
            <v>361.3265028812487</v>
          </cell>
          <cell r="U25">
            <v>334.29789873915757</v>
          </cell>
          <cell r="V25">
            <v>305.13435285965073</v>
          </cell>
          <cell r="W25">
            <v>334.94427049402253</v>
          </cell>
          <cell r="X25">
            <v>378.95509960276149</v>
          </cell>
        </row>
        <row r="26">
          <cell r="C26">
            <v>558.43705763894889</v>
          </cell>
          <cell r="D26">
            <v>529.27598290179264</v>
          </cell>
          <cell r="E26">
            <v>432.99585234293841</v>
          </cell>
          <cell r="F26">
            <v>334.80073858750495</v>
          </cell>
          <cell r="G26">
            <v>358.55034762290387</v>
          </cell>
          <cell r="H26">
            <v>593.18023472412142</v>
          </cell>
          <cell r="I26">
            <v>427.31848224773586</v>
          </cell>
          <cell r="J26">
            <v>510.40872205616176</v>
          </cell>
          <cell r="K26">
            <v>346.89556196281154</v>
          </cell>
          <cell r="L26">
            <v>341.77195062675315</v>
          </cell>
          <cell r="M26">
            <v>524.80196498101861</v>
          </cell>
          <cell r="N26">
            <v>421.74320466951775</v>
          </cell>
          <cell r="O26">
            <v>418.956727842151</v>
          </cell>
          <cell r="P26">
            <v>396.33669876251309</v>
          </cell>
          <cell r="Q26">
            <v>423.81387489804592</v>
          </cell>
          <cell r="R26">
            <v>449.20006948727035</v>
          </cell>
          <cell r="S26">
            <v>392.34359710233082</v>
          </cell>
          <cell r="T26">
            <v>385.97177716084741</v>
          </cell>
          <cell r="U26">
            <v>322.15840448728522</v>
          </cell>
          <cell r="V26">
            <v>300.67599930116836</v>
          </cell>
          <cell r="W26">
            <v>326.31885297303262</v>
          </cell>
          <cell r="X26">
            <v>380.10638911448814</v>
          </cell>
        </row>
        <row r="27">
          <cell r="C27">
            <v>558.44520566476297</v>
          </cell>
          <cell r="D27">
            <v>538.71298528873297</v>
          </cell>
          <cell r="E27">
            <v>438.56956869701969</v>
          </cell>
          <cell r="F27">
            <v>370.10686644314433</v>
          </cell>
          <cell r="G27">
            <v>406.84972944842752</v>
          </cell>
          <cell r="H27">
            <v>600.8557236989019</v>
          </cell>
          <cell r="I27">
            <v>464.87612568142134</v>
          </cell>
          <cell r="J27">
            <v>524.35351837038411</v>
          </cell>
          <cell r="K27">
            <v>371.77142960231998</v>
          </cell>
          <cell r="L27">
            <v>366.91641604463683</v>
          </cell>
          <cell r="M27">
            <v>560.39841363651681</v>
          </cell>
          <cell r="N27">
            <v>443.00162053170715</v>
          </cell>
          <cell r="O27">
            <v>444.43757225440851</v>
          </cell>
          <cell r="P27">
            <v>425.64771648598861</v>
          </cell>
          <cell r="Q27">
            <v>444.8652638071776</v>
          </cell>
          <cell r="R27">
            <v>476.66220913254693</v>
          </cell>
          <cell r="S27">
            <v>411.96792454452589</v>
          </cell>
          <cell r="T27">
            <v>391.37769919230556</v>
          </cell>
          <cell r="U27">
            <v>345.52430690363207</v>
          </cell>
          <cell r="V27">
            <v>319.7794739185876</v>
          </cell>
          <cell r="W27">
            <v>347.0942913371635</v>
          </cell>
          <cell r="X27">
            <v>395.59194397145274</v>
          </cell>
        </row>
        <row r="29">
          <cell r="P29">
            <v>415.83474401031214</v>
          </cell>
          <cell r="Q29">
            <v>411.94867367147708</v>
          </cell>
          <cell r="R29">
            <v>404.33154323261442</v>
          </cell>
          <cell r="S29">
            <v>396.71441279374994</v>
          </cell>
          <cell r="T29">
            <v>389.09728235488728</v>
          </cell>
          <cell r="U29">
            <v>381.48015191602462</v>
          </cell>
          <cell r="V29">
            <v>373.86302147716015</v>
          </cell>
          <cell r="W29">
            <v>366.24589103829749</v>
          </cell>
          <cell r="X29">
            <v>358.62876059943483</v>
          </cell>
        </row>
        <row r="30">
          <cell r="P30">
            <v>396.33669876251309</v>
          </cell>
          <cell r="Q30">
            <v>412.35811921870845</v>
          </cell>
          <cell r="R30">
            <v>403.0553565399423</v>
          </cell>
          <cell r="S30">
            <v>393.75259386117614</v>
          </cell>
          <cell r="T30">
            <v>384.44983118240998</v>
          </cell>
          <cell r="U30">
            <v>375.14706850364382</v>
          </cell>
          <cell r="V30">
            <v>365.84430582487767</v>
          </cell>
          <cell r="W30">
            <v>356.54154314610787</v>
          </cell>
          <cell r="X30">
            <v>347.23878046734171</v>
          </cell>
        </row>
        <row r="31">
          <cell r="P31">
            <v>425.64771648598861</v>
          </cell>
          <cell r="Q31">
            <v>431.24511560841353</v>
          </cell>
          <cell r="R31">
            <v>422.3195173668467</v>
          </cell>
          <cell r="S31">
            <v>413.40527647730909</v>
          </cell>
          <cell r="T31">
            <v>404.5021159399061</v>
          </cell>
          <cell r="U31">
            <v>395.60976550024492</v>
          </cell>
          <cell r="V31">
            <v>386.72796148919696</v>
          </cell>
          <cell r="W31">
            <v>377.85644669583866</v>
          </cell>
          <cell r="X31">
            <v>368.99497014621613</v>
          </cell>
        </row>
        <row r="35">
          <cell r="C35">
            <v>761.83698347612471</v>
          </cell>
          <cell r="D35">
            <v>426.10820051260077</v>
          </cell>
          <cell r="E35">
            <v>444.16042479616374</v>
          </cell>
          <cell r="F35">
            <v>435.96774850542027</v>
          </cell>
          <cell r="G35">
            <v>469.44143600274242</v>
          </cell>
          <cell r="H35">
            <v>601.65331255565013</v>
          </cell>
          <cell r="I35">
            <v>478.27751807965262</v>
          </cell>
          <cell r="J35">
            <v>514.63261215882721</v>
          </cell>
          <cell r="K35">
            <v>406.5181124449137</v>
          </cell>
          <cell r="L35">
            <v>357.80298079366634</v>
          </cell>
          <cell r="M35">
            <v>566.77201232367702</v>
          </cell>
          <cell r="N35">
            <v>502.15831933084928</v>
          </cell>
          <cell r="O35">
            <v>477.75</v>
          </cell>
          <cell r="P35">
            <v>497.14142012353176</v>
          </cell>
          <cell r="Q35">
            <v>519.96904672046924</v>
          </cell>
          <cell r="R35">
            <v>578.68129168080691</v>
          </cell>
          <cell r="S35">
            <v>489.54134449203644</v>
          </cell>
          <cell r="T35">
            <v>421.92652549266552</v>
          </cell>
          <cell r="U35">
            <v>337.27383424107757</v>
          </cell>
          <cell r="V35">
            <v>352.43478760812656</v>
          </cell>
          <cell r="W35">
            <v>404.73831676983838</v>
          </cell>
          <cell r="X35">
            <v>455.58168474718445</v>
          </cell>
        </row>
        <row r="36">
          <cell r="C36">
            <v>681.66576943199243</v>
          </cell>
          <cell r="D36">
            <v>367.68559369655537</v>
          </cell>
          <cell r="E36">
            <v>362.79398378914101</v>
          </cell>
          <cell r="F36">
            <v>342.43289647914042</v>
          </cell>
          <cell r="G36">
            <v>363.00289843296446</v>
          </cell>
          <cell r="H36">
            <v>546.22605748076001</v>
          </cell>
          <cell r="I36">
            <v>467.73163531201499</v>
          </cell>
          <cell r="J36">
            <v>447.11429398143474</v>
          </cell>
          <cell r="K36">
            <v>372.55953077512282</v>
          </cell>
          <cell r="L36">
            <v>310.78706944160461</v>
          </cell>
          <cell r="M36">
            <v>459.96902839678029</v>
          </cell>
          <cell r="N36">
            <v>439.17821623319975</v>
          </cell>
          <cell r="O36">
            <v>407.478709270335</v>
          </cell>
          <cell r="P36">
            <v>371.67794843028315</v>
          </cell>
          <cell r="Q36">
            <v>389.89826980200047</v>
          </cell>
          <cell r="R36">
            <v>431.45729556970633</v>
          </cell>
          <cell r="S36">
            <v>363.16399844918692</v>
          </cell>
          <cell r="T36">
            <v>307.41413058608248</v>
          </cell>
          <cell r="U36">
            <v>249.90569993192625</v>
          </cell>
          <cell r="V36">
            <v>273.79495562979008</v>
          </cell>
          <cell r="W36">
            <v>311.2811144636816</v>
          </cell>
          <cell r="X36">
            <v>368.5956037390352</v>
          </cell>
        </row>
        <row r="37">
          <cell r="C37">
            <v>721.75137645405869</v>
          </cell>
          <cell r="D37">
            <v>396.8968971045781</v>
          </cell>
          <cell r="E37">
            <v>403.4772042926524</v>
          </cell>
          <cell r="F37">
            <v>389.20032249228035</v>
          </cell>
          <cell r="G37">
            <v>416.2221672178535</v>
          </cell>
          <cell r="H37">
            <v>573.93968501820507</v>
          </cell>
          <cell r="I37">
            <v>473.0045766958338</v>
          </cell>
          <cell r="J37">
            <v>480.87345307013095</v>
          </cell>
          <cell r="K37">
            <v>389.53882161001826</v>
          </cell>
          <cell r="L37">
            <v>334.29502511763553</v>
          </cell>
          <cell r="M37">
            <v>513.37052036022862</v>
          </cell>
          <cell r="N37">
            <v>470.66826778202454</v>
          </cell>
          <cell r="O37">
            <v>442.6143546351675</v>
          </cell>
          <cell r="P37">
            <v>434.40968427690746</v>
          </cell>
          <cell r="Q37">
            <v>454.93365826123488</v>
          </cell>
          <cell r="R37">
            <v>505.06929362525659</v>
          </cell>
          <cell r="S37">
            <v>426.35267147061165</v>
          </cell>
          <cell r="T37">
            <v>364.670328039374</v>
          </cell>
          <cell r="U37">
            <v>293.58976708650192</v>
          </cell>
          <cell r="V37">
            <v>313.11487161895832</v>
          </cell>
          <cell r="W37">
            <v>358.00971561675999</v>
          </cell>
          <cell r="X37">
            <v>412.0886442431098</v>
          </cell>
        </row>
        <row r="39">
          <cell r="P39">
            <v>497.14142012353176</v>
          </cell>
          <cell r="Q39">
            <v>510.25349183098297</v>
          </cell>
          <cell r="R39">
            <v>495.03282528322597</v>
          </cell>
          <cell r="S39">
            <v>479.81215873547262</v>
          </cell>
          <cell r="T39">
            <v>464.59149218771563</v>
          </cell>
          <cell r="U39">
            <v>449.37082563995864</v>
          </cell>
          <cell r="V39">
            <v>434.15015909220165</v>
          </cell>
          <cell r="W39">
            <v>418.92949254444466</v>
          </cell>
          <cell r="X39">
            <v>403.70882599668766</v>
          </cell>
        </row>
        <row r="40">
          <cell r="P40">
            <v>371.67794843028315</v>
          </cell>
          <cell r="Q40">
            <v>373.38445683965801</v>
          </cell>
          <cell r="R40">
            <v>365.41305636894322</v>
          </cell>
          <cell r="S40">
            <v>357.44165589822842</v>
          </cell>
          <cell r="T40">
            <v>349.47025542751362</v>
          </cell>
          <cell r="U40">
            <v>341.49885495679882</v>
          </cell>
          <cell r="V40">
            <v>333.52745448608403</v>
          </cell>
          <cell r="W40">
            <v>325.55605401537105</v>
          </cell>
          <cell r="X40">
            <v>317.58465354465625</v>
          </cell>
        </row>
        <row r="41">
          <cell r="P41">
            <v>434.40968427690746</v>
          </cell>
          <cell r="Q41">
            <v>441.81897433532055</v>
          </cell>
          <cell r="R41">
            <v>430.2229408260846</v>
          </cell>
          <cell r="S41">
            <v>418.62690731685052</v>
          </cell>
          <cell r="T41">
            <v>407.03087380761463</v>
          </cell>
          <cell r="U41">
            <v>395.43484029837873</v>
          </cell>
          <cell r="V41">
            <v>383.83880678914289</v>
          </cell>
          <cell r="W41">
            <v>372.24277327990785</v>
          </cell>
          <cell r="X41">
            <v>360.64673977067196</v>
          </cell>
        </row>
        <row r="45">
          <cell r="C45">
            <v>579.46036180868361</v>
          </cell>
          <cell r="D45">
            <v>455.92454544232703</v>
          </cell>
          <cell r="E45">
            <v>403.19095336256629</v>
          </cell>
          <cell r="F45">
            <v>346.49738972963019</v>
          </cell>
          <cell r="G45">
            <v>369.65566601115199</v>
          </cell>
          <cell r="H45">
            <v>324.3979502909674</v>
          </cell>
          <cell r="I45">
            <v>325.6101260779833</v>
          </cell>
          <cell r="J45">
            <v>327.73032711219025</v>
          </cell>
          <cell r="K45">
            <v>259.9860810804106</v>
          </cell>
          <cell r="L45">
            <v>275.97054272720345</v>
          </cell>
          <cell r="M45">
            <v>428.94671807817707</v>
          </cell>
          <cell r="N45">
            <v>315.60085123502358</v>
          </cell>
          <cell r="O45">
            <v>356.51499999999902</v>
          </cell>
          <cell r="P45">
            <v>317.92264082481557</v>
          </cell>
          <cell r="Q45">
            <v>288.41905177551081</v>
          </cell>
          <cell r="R45">
            <v>292.72223247879816</v>
          </cell>
          <cell r="S45">
            <v>282.76183619078063</v>
          </cell>
          <cell r="T45">
            <v>281.59255287501048</v>
          </cell>
          <cell r="U45">
            <v>277.67396415815114</v>
          </cell>
          <cell r="V45">
            <v>274.8680869379566</v>
          </cell>
          <cell r="W45">
            <v>273.98890421388751</v>
          </cell>
          <cell r="X45">
            <v>269.9802525867035</v>
          </cell>
        </row>
        <row r="46">
          <cell r="C46">
            <v>621.40848480283842</v>
          </cell>
          <cell r="D46">
            <v>446.10126169861945</v>
          </cell>
          <cell r="E46">
            <v>419.65457823198994</v>
          </cell>
          <cell r="F46">
            <v>344.87446282389504</v>
          </cell>
          <cell r="G46">
            <v>372.42142035887758</v>
          </cell>
          <cell r="H46">
            <v>354.72924396137358</v>
          </cell>
          <cell r="I46">
            <v>308.64042557267146</v>
          </cell>
          <cell r="J46">
            <v>333.36302638199669</v>
          </cell>
          <cell r="K46">
            <v>269.5078938890544</v>
          </cell>
          <cell r="L46">
            <v>266.99949011712749</v>
          </cell>
          <cell r="M46">
            <v>392.4803392498884</v>
          </cell>
          <cell r="N46">
            <v>304.61071965887771</v>
          </cell>
          <cell r="O46">
            <v>341.65592658970297</v>
          </cell>
          <cell r="P46">
            <v>334.4320963733814</v>
          </cell>
          <cell r="Q46">
            <v>302.3087166667238</v>
          </cell>
          <cell r="R46">
            <v>289.00671448219367</v>
          </cell>
          <cell r="S46">
            <v>282.37602746857493</v>
          </cell>
          <cell r="T46">
            <v>290.69319453081073</v>
          </cell>
          <cell r="U46">
            <v>287.80300096900106</v>
          </cell>
          <cell r="V46">
            <v>281.15566606092125</v>
          </cell>
          <cell r="W46">
            <v>278.93739337615733</v>
          </cell>
          <cell r="X46">
            <v>282.48097573941669</v>
          </cell>
        </row>
        <row r="47">
          <cell r="C47">
            <v>600.43442330576102</v>
          </cell>
          <cell r="D47">
            <v>451.01290357047321</v>
          </cell>
          <cell r="E47">
            <v>411.42276579727815</v>
          </cell>
          <cell r="F47">
            <v>345.6859262767627</v>
          </cell>
          <cell r="G47">
            <v>371.03854318501482</v>
          </cell>
          <cell r="H47">
            <v>339.56359712617052</v>
          </cell>
          <cell r="I47">
            <v>317.12527582532738</v>
          </cell>
          <cell r="J47">
            <v>330.5466767470935</v>
          </cell>
          <cell r="K47">
            <v>264.74698748473247</v>
          </cell>
          <cell r="L47">
            <v>271.48501642216547</v>
          </cell>
          <cell r="M47">
            <v>410.71352866403276</v>
          </cell>
          <cell r="N47">
            <v>310.10578544695068</v>
          </cell>
          <cell r="O47">
            <v>349.08546329485102</v>
          </cell>
          <cell r="P47">
            <v>326.17736859909849</v>
          </cell>
          <cell r="Q47">
            <v>295.3638842211173</v>
          </cell>
          <cell r="R47">
            <v>290.86447348049592</v>
          </cell>
          <cell r="S47">
            <v>282.56893182967781</v>
          </cell>
          <cell r="T47">
            <v>286.14287370291061</v>
          </cell>
          <cell r="U47">
            <v>282.7384825635761</v>
          </cell>
          <cell r="V47">
            <v>278.01187649943893</v>
          </cell>
          <cell r="W47">
            <v>276.46314879502239</v>
          </cell>
          <cell r="X47">
            <v>276.23061416306007</v>
          </cell>
        </row>
        <row r="51">
          <cell r="C51">
            <v>1129.8030359867548</v>
          </cell>
          <cell r="D51">
            <v>910.65736958684522</v>
          </cell>
          <cell r="E51">
            <v>850.29204023383795</v>
          </cell>
          <cell r="F51">
            <v>797.78109071038455</v>
          </cell>
          <cell r="G51">
            <v>870.64005586217138</v>
          </cell>
          <cell r="H51">
            <v>1109.2982950244814</v>
          </cell>
          <cell r="I51">
            <v>987.87776634483464</v>
          </cell>
          <cell r="J51">
            <v>1105.65600291585</v>
          </cell>
          <cell r="K51">
            <v>878.67402657856769</v>
          </cell>
          <cell r="L51">
            <v>946.26874416874671</v>
          </cell>
          <cell r="M51">
            <v>1020.5380987980035</v>
          </cell>
          <cell r="N51">
            <v>852.48128943774748</v>
          </cell>
          <cell r="O51">
            <v>725.69411985860904</v>
          </cell>
          <cell r="P51">
            <v>881.89265785931343</v>
          </cell>
          <cell r="Q51">
            <v>918.43341082254517</v>
          </cell>
          <cell r="R51">
            <v>992.65503018153777</v>
          </cell>
          <cell r="S51">
            <v>835.44948902751923</v>
          </cell>
          <cell r="T51">
            <v>754.05601744754483</v>
          </cell>
          <cell r="U51">
            <v>667.85624684981849</v>
          </cell>
          <cell r="V51">
            <v>650.14661802607145</v>
          </cell>
          <cell r="W51">
            <v>725.39755390345795</v>
          </cell>
          <cell r="X51">
            <v>822.87536434145682</v>
          </cell>
        </row>
        <row r="52">
          <cell r="C52">
            <v>1532.3490739269705</v>
          </cell>
          <cell r="D52">
            <v>1266.9780283284524</v>
          </cell>
          <cell r="E52">
            <v>1434.7482148411179</v>
          </cell>
          <cell r="F52">
            <v>1184.2956556490331</v>
          </cell>
          <cell r="G52">
            <v>1222.5371443592692</v>
          </cell>
          <cell r="H52">
            <v>1335.9009150024735</v>
          </cell>
          <cell r="I52">
            <v>1229.5235552604556</v>
          </cell>
          <cell r="J52">
            <v>1240.5534018410713</v>
          </cell>
          <cell r="K52">
            <v>1081.7506998310839</v>
          </cell>
          <cell r="L52">
            <v>903.48623684411984</v>
          </cell>
          <cell r="M52">
            <v>1065.1177608003834</v>
          </cell>
          <cell r="N52">
            <v>936.18323132271041</v>
          </cell>
          <cell r="O52">
            <v>745</v>
          </cell>
          <cell r="P52">
            <v>822.22857280560652</v>
          </cell>
          <cell r="Q52">
            <v>961.41831237537065</v>
          </cell>
          <cell r="R52">
            <v>1033.4213593530726</v>
          </cell>
          <cell r="S52">
            <v>923.42186423262069</v>
          </cell>
          <cell r="T52">
            <v>858.88436203522735</v>
          </cell>
          <cell r="U52">
            <v>774.27913257862599</v>
          </cell>
          <cell r="V52">
            <v>739.91112515225427</v>
          </cell>
          <cell r="W52">
            <v>790.98171515934325</v>
          </cell>
          <cell r="X52">
            <v>881.96731357414831</v>
          </cell>
        </row>
        <row r="53">
          <cell r="C53">
            <v>1122.0498440055778</v>
          </cell>
          <cell r="D53">
            <v>1023.4057630928739</v>
          </cell>
          <cell r="E53">
            <v>914.87746145596805</v>
          </cell>
          <cell r="F53">
            <v>778.23333692545543</v>
          </cell>
          <cell r="G53">
            <v>851.5601544781839</v>
          </cell>
          <cell r="H53">
            <v>1046.9687482092315</v>
          </cell>
          <cell r="I53">
            <v>961.06060488021615</v>
          </cell>
          <cell r="J53">
            <v>973.5764337103758</v>
          </cell>
          <cell r="K53">
            <v>677.60514471801844</v>
          </cell>
          <cell r="L53">
            <v>706.5617689012463</v>
          </cell>
          <cell r="M53">
            <v>768.75233362760832</v>
          </cell>
          <cell r="N53">
            <v>620.55991017157851</v>
          </cell>
          <cell r="O53">
            <v>588.972222225</v>
          </cell>
          <cell r="P53">
            <v>680.0542646691456</v>
          </cell>
          <cell r="Q53">
            <v>787.75699712623339</v>
          </cell>
          <cell r="R53">
            <v>901.1517058873045</v>
          </cell>
          <cell r="S53">
            <v>753.72527401029424</v>
          </cell>
          <cell r="T53">
            <v>661.28586327316179</v>
          </cell>
          <cell r="U53">
            <v>511.44909926718128</v>
          </cell>
          <cell r="V53">
            <v>488.29152500248807</v>
          </cell>
          <cell r="W53">
            <v>588.11829561577247</v>
          </cell>
          <cell r="X53">
            <v>706.32530103957242</v>
          </cell>
        </row>
        <row r="54">
          <cell r="P54">
            <v>881.89265785931343</v>
          </cell>
          <cell r="Q54">
            <v>868.70008265166689</v>
          </cell>
          <cell r="R54">
            <v>854.12696087826043</v>
          </cell>
          <cell r="S54">
            <v>839.55383910485034</v>
          </cell>
          <cell r="T54">
            <v>824.98071733144388</v>
          </cell>
          <cell r="U54">
            <v>810.40759555803379</v>
          </cell>
          <cell r="V54">
            <v>795.83447378462733</v>
          </cell>
          <cell r="W54">
            <v>781.26135201121724</v>
          </cell>
          <cell r="X54">
            <v>766.68823023781079</v>
          </cell>
        </row>
        <row r="55">
          <cell r="P55">
            <v>822.22857280560652</v>
          </cell>
          <cell r="Q55">
            <v>938.59405472178571</v>
          </cell>
          <cell r="R55">
            <v>925.36373569574175</v>
          </cell>
          <cell r="S55">
            <v>912.15897071177051</v>
          </cell>
          <cell r="T55">
            <v>898.97913652009981</v>
          </cell>
          <cell r="U55">
            <v>885.82362504834362</v>
          </cell>
          <cell r="V55">
            <v>872.69184304097382</v>
          </cell>
          <cell r="W55">
            <v>859.5832117734036</v>
          </cell>
          <cell r="X55">
            <v>846.49716655423902</v>
          </cell>
        </row>
        <row r="56">
          <cell r="P56">
            <v>680.0542646691456</v>
          </cell>
          <cell r="Q56">
            <v>754.24862361709893</v>
          </cell>
          <cell r="R56">
            <v>739.82678055447468</v>
          </cell>
          <cell r="S56">
            <v>725.40493749185407</v>
          </cell>
          <cell r="T56">
            <v>710.98309442922982</v>
          </cell>
          <cell r="U56">
            <v>696.56125136660921</v>
          </cell>
          <cell r="V56">
            <v>682.13940830398496</v>
          </cell>
          <cell r="W56">
            <v>667.71756524136435</v>
          </cell>
          <cell r="X56">
            <v>653.29572217874011</v>
          </cell>
        </row>
        <row r="59">
          <cell r="C59">
            <v>1096.5496598503546</v>
          </cell>
          <cell r="D59">
            <v>886.58225625788316</v>
          </cell>
          <cell r="E59">
            <v>763.25427233588584</v>
          </cell>
          <cell r="F59">
            <v>695.31199487897663</v>
          </cell>
          <cell r="G59">
            <v>793.81887446256826</v>
          </cell>
          <cell r="H59">
            <v>1038.2906696989021</v>
          </cell>
          <cell r="I59">
            <v>893.58654611205463</v>
          </cell>
          <cell r="J59">
            <v>948.83377620206534</v>
          </cell>
          <cell r="K59">
            <v>735.69863224670814</v>
          </cell>
          <cell r="L59">
            <v>801.59129141217954</v>
          </cell>
          <cell r="M59">
            <v>882.67929373295624</v>
          </cell>
          <cell r="N59">
            <v>702.59447018773301</v>
          </cell>
          <cell r="O59">
            <v>633.83436398509605</v>
          </cell>
          <cell r="P59">
            <v>718.57471239576591</v>
          </cell>
          <cell r="Q59">
            <v>766.61717294903679</v>
          </cell>
          <cell r="R59">
            <v>846.8566973151926</v>
          </cell>
          <cell r="S59">
            <v>731.91771021006093</v>
          </cell>
          <cell r="T59">
            <v>665.6406540076315</v>
          </cell>
          <cell r="U59">
            <v>577.78040742789801</v>
          </cell>
          <cell r="V59">
            <v>543.70456789591788</v>
          </cell>
          <cell r="W59">
            <v>601.15017712010194</v>
          </cell>
          <cell r="X59">
            <v>701.31826487280136</v>
          </cell>
        </row>
        <row r="60">
          <cell r="C60">
            <v>1479.2880644198128</v>
          </cell>
          <cell r="D60">
            <v>1299.525125054364</v>
          </cell>
          <cell r="E60">
            <v>1189.2428448269095</v>
          </cell>
          <cell r="F60">
            <v>1117.6305720953276</v>
          </cell>
          <cell r="G60">
            <v>1166.1566983243431</v>
          </cell>
          <cell r="H60">
            <v>1325.858240687955</v>
          </cell>
          <cell r="I60">
            <v>1232.0753748301227</v>
          </cell>
          <cell r="J60">
            <v>1165.3373440871594</v>
          </cell>
          <cell r="K60">
            <v>1056.7042354224563</v>
          </cell>
          <cell r="L60">
            <v>910.9354755460148</v>
          </cell>
          <cell r="M60">
            <v>1018.2192292582922</v>
          </cell>
          <cell r="N60">
            <v>809.7271085732375</v>
          </cell>
          <cell r="O60">
            <v>725</v>
          </cell>
          <cell r="P60">
            <v>750.85200431006638</v>
          </cell>
          <cell r="Q60">
            <v>918.46194425789872</v>
          </cell>
          <cell r="R60">
            <v>991.51270752179403</v>
          </cell>
          <cell r="S60">
            <v>882.53537464546707</v>
          </cell>
          <cell r="T60">
            <v>818.99510389989803</v>
          </cell>
          <cell r="U60">
            <v>735.36278317520191</v>
          </cell>
          <cell r="V60">
            <v>701.94395501635358</v>
          </cell>
          <cell r="W60">
            <v>753.94057355116229</v>
          </cell>
          <cell r="X60">
            <v>845.82961444528553</v>
          </cell>
        </row>
        <row r="61">
          <cell r="C61">
            <v>1126.4639722010331</v>
          </cell>
          <cell r="D61">
            <v>1016.7380040223732</v>
          </cell>
          <cell r="E61">
            <v>833.67462109056896</v>
          </cell>
          <cell r="F61">
            <v>680.10450263629912</v>
          </cell>
          <cell r="G61">
            <v>771.74317025469577</v>
          </cell>
          <cell r="H61">
            <v>985.51798569592779</v>
          </cell>
          <cell r="I61">
            <v>866.61852754350514</v>
          </cell>
          <cell r="J61">
            <v>832.10375066254846</v>
          </cell>
          <cell r="K61">
            <v>587.14785615661197</v>
          </cell>
          <cell r="L61">
            <v>642.28991474412294</v>
          </cell>
          <cell r="M61">
            <v>706.18477108803825</v>
          </cell>
          <cell r="N61">
            <v>577.99711347436278</v>
          </cell>
          <cell r="O61">
            <v>532.88888889166606</v>
          </cell>
          <cell r="P61">
            <v>636.90953710674535</v>
          </cell>
          <cell r="Q61">
            <v>713.45588568884568</v>
          </cell>
          <cell r="R61">
            <v>816.09259524146808</v>
          </cell>
          <cell r="S61">
            <v>691.15993692788413</v>
          </cell>
          <cell r="T61">
            <v>619.72890302544477</v>
          </cell>
          <cell r="U61">
            <v>498.99799584099958</v>
          </cell>
          <cell r="V61">
            <v>461.51759120501492</v>
          </cell>
          <cell r="W61">
            <v>533.7898707107654</v>
          </cell>
          <cell r="X61">
            <v>641.50778229500645</v>
          </cell>
        </row>
        <row r="62">
          <cell r="P62">
            <v>718.57471239576591</v>
          </cell>
          <cell r="Q62">
            <v>736.63586700820451</v>
          </cell>
          <cell r="R62">
            <v>726.36039236258148</v>
          </cell>
          <cell r="S62">
            <v>716.08491771696208</v>
          </cell>
          <cell r="T62">
            <v>705.80944307134268</v>
          </cell>
          <cell r="U62">
            <v>695.53396842571965</v>
          </cell>
          <cell r="V62">
            <v>685.25849378010025</v>
          </cell>
          <cell r="W62">
            <v>674.98301913447722</v>
          </cell>
          <cell r="X62">
            <v>664.70754448885782</v>
          </cell>
        </row>
        <row r="63">
          <cell r="P63">
            <v>750.85200431006638</v>
          </cell>
          <cell r="Q63">
            <v>895.63768660431379</v>
          </cell>
          <cell r="R63">
            <v>883.45508386446318</v>
          </cell>
          <cell r="S63">
            <v>871.27248112461677</v>
          </cell>
          <cell r="T63">
            <v>859.08987838477037</v>
          </cell>
          <cell r="U63">
            <v>846.90727564491976</v>
          </cell>
          <cell r="V63">
            <v>834.72467290507336</v>
          </cell>
          <cell r="W63">
            <v>822.54207016522264</v>
          </cell>
          <cell r="X63">
            <v>810.35946742537635</v>
          </cell>
        </row>
        <row r="64">
          <cell r="P64">
            <v>636.90953710674535</v>
          </cell>
          <cell r="Q64">
            <v>690.02623610190494</v>
          </cell>
          <cell r="R64">
            <v>677.81463020035517</v>
          </cell>
          <cell r="S64">
            <v>665.60302429880539</v>
          </cell>
          <cell r="T64">
            <v>653.39141839725562</v>
          </cell>
          <cell r="U64">
            <v>641.17981249570585</v>
          </cell>
          <cell r="V64">
            <v>628.96820659415607</v>
          </cell>
          <cell r="W64">
            <v>616.7566006926063</v>
          </cell>
          <cell r="X64">
            <v>604.54499479105652</v>
          </cell>
        </row>
        <row r="67">
          <cell r="C67">
            <v>1132.2026907529155</v>
          </cell>
          <cell r="D67">
            <v>941.33257867332611</v>
          </cell>
          <cell r="E67">
            <v>772.15890551313748</v>
          </cell>
          <cell r="F67">
            <v>738.9283872973233</v>
          </cell>
          <cell r="G67">
            <v>883.44358609543804</v>
          </cell>
          <cell r="H67">
            <v>1090.4339567870588</v>
          </cell>
          <cell r="I67">
            <v>888.2290007008678</v>
          </cell>
          <cell r="J67">
            <v>991.06983532010122</v>
          </cell>
          <cell r="K67">
            <v>826.91733036168591</v>
          </cell>
          <cell r="L67">
            <v>899.3463271219174</v>
          </cell>
          <cell r="M67">
            <v>971.71310533746623</v>
          </cell>
          <cell r="N67">
            <v>749.43410130875179</v>
          </cell>
          <cell r="O67">
            <v>663.22982727426302</v>
          </cell>
          <cell r="P67">
            <v>750.19443548087554</v>
          </cell>
          <cell r="Q67">
            <v>802.7460576925273</v>
          </cell>
          <cell r="R67">
            <v>886.2114781160916</v>
          </cell>
          <cell r="S67">
            <v>794.94395695094454</v>
          </cell>
          <cell r="T67">
            <v>724.77548046439563</v>
          </cell>
          <cell r="U67">
            <v>631.60729577298332</v>
          </cell>
          <cell r="V67">
            <v>576.97562951605164</v>
          </cell>
          <cell r="W67">
            <v>620.23724826096782</v>
          </cell>
          <cell r="X67">
            <v>722.77414427612791</v>
          </cell>
        </row>
        <row r="68">
          <cell r="C68">
            <v>1691.1493906773765</v>
          </cell>
          <cell r="D68">
            <v>1264.4149453670843</v>
          </cell>
          <cell r="E68">
            <v>1161.3035338657053</v>
          </cell>
          <cell r="F68">
            <v>1147.2916806965836</v>
          </cell>
          <cell r="G68">
            <v>1211.455613896703</v>
          </cell>
          <cell r="H68">
            <v>1445.2537083313816</v>
          </cell>
          <cell r="I68">
            <v>1268.8703860241444</v>
          </cell>
          <cell r="J68">
            <v>1151.1125689950159</v>
          </cell>
          <cell r="K68">
            <v>1108.5140447179392</v>
          </cell>
          <cell r="L68">
            <v>899.22952901446558</v>
          </cell>
          <cell r="M68">
            <v>1016.1348500786437</v>
          </cell>
          <cell r="N68">
            <v>853.57882855894184</v>
          </cell>
          <cell r="O68">
            <v>745</v>
          </cell>
          <cell r="P68">
            <v>819.63951808437048</v>
          </cell>
          <cell r="Q68">
            <v>924.774308217103</v>
          </cell>
          <cell r="R68">
            <v>1012.2090747646696</v>
          </cell>
          <cell r="S68">
            <v>918.46712905400943</v>
          </cell>
          <cell r="T68">
            <v>846.57819950366127</v>
          </cell>
          <cell r="U68">
            <v>750.82334185123159</v>
          </cell>
          <cell r="V68">
            <v>695.00086918097566</v>
          </cell>
          <cell r="W68">
            <v>740.64952260868108</v>
          </cell>
          <cell r="X68">
            <v>847.73249370796577</v>
          </cell>
        </row>
        <row r="69">
          <cell r="C69">
            <v>1167.9675429566782</v>
          </cell>
          <cell r="D69">
            <v>1015.2312636617688</v>
          </cell>
          <cell r="E69">
            <v>779.97243100028379</v>
          </cell>
          <cell r="F69">
            <v>615.22082757105159</v>
          </cell>
          <cell r="G69">
            <v>799.46732340290191</v>
          </cell>
          <cell r="H69">
            <v>957.51690578431464</v>
          </cell>
          <cell r="I69">
            <v>870.00998690861104</v>
          </cell>
          <cell r="J69">
            <v>829.20104549187056</v>
          </cell>
          <cell r="K69">
            <v>560.9281349593316</v>
          </cell>
          <cell r="L69">
            <v>629.63064302155772</v>
          </cell>
          <cell r="M69">
            <v>683.77045748200544</v>
          </cell>
          <cell r="N69">
            <v>570.77347743020641</v>
          </cell>
          <cell r="O69">
            <v>530.38194444166595</v>
          </cell>
          <cell r="P69">
            <v>632.90403268418299</v>
          </cell>
          <cell r="Q69">
            <v>690.84819708602629</v>
          </cell>
          <cell r="R69">
            <v>788.32429624679253</v>
          </cell>
          <cell r="S69">
            <v>688.08935381602669</v>
          </cell>
          <cell r="T69">
            <v>623.39156424368718</v>
          </cell>
          <cell r="U69">
            <v>517.60712577261529</v>
          </cell>
          <cell r="V69">
            <v>469.06495246712132</v>
          </cell>
          <cell r="W69">
            <v>519.21738507415239</v>
          </cell>
          <cell r="X69">
            <v>618.65625609019878</v>
          </cell>
        </row>
        <row r="70">
          <cell r="P70">
            <v>750.19443548087554</v>
          </cell>
          <cell r="Q70">
            <v>781.48101232023691</v>
          </cell>
          <cell r="R70">
            <v>770.65391640979942</v>
          </cell>
          <cell r="S70">
            <v>759.82682049936193</v>
          </cell>
          <cell r="T70">
            <v>748.99972458892807</v>
          </cell>
          <cell r="U70">
            <v>738.17262867849058</v>
          </cell>
          <cell r="V70">
            <v>727.34553276805309</v>
          </cell>
          <cell r="W70">
            <v>716.5184368576156</v>
          </cell>
          <cell r="X70">
            <v>705.69134094717811</v>
          </cell>
        </row>
        <row r="71">
          <cell r="P71">
            <v>819.63951808437048</v>
          </cell>
          <cell r="Q71">
            <v>916.16958584062058</v>
          </cell>
          <cell r="R71">
            <v>903.33298092920597</v>
          </cell>
          <cell r="S71">
            <v>890.49637601779125</v>
          </cell>
          <cell r="T71">
            <v>877.65977110638096</v>
          </cell>
          <cell r="U71">
            <v>864.82316619496623</v>
          </cell>
          <cell r="V71">
            <v>851.98656128355151</v>
          </cell>
          <cell r="W71">
            <v>839.14995637213678</v>
          </cell>
          <cell r="X71">
            <v>826.31335146072206</v>
          </cell>
        </row>
        <row r="72">
          <cell r="P72">
            <v>632.90403268418299</v>
          </cell>
          <cell r="Q72">
            <v>677.28429664638679</v>
          </cell>
          <cell r="R72">
            <v>666.06725986397578</v>
          </cell>
          <cell r="S72">
            <v>654.85022308156476</v>
          </cell>
          <cell r="T72">
            <v>643.63318629915375</v>
          </cell>
          <cell r="U72">
            <v>632.41614951674273</v>
          </cell>
          <cell r="V72">
            <v>621.19911273433172</v>
          </cell>
          <cell r="W72">
            <v>609.98207595192071</v>
          </cell>
          <cell r="X72">
            <v>598.76503916950969</v>
          </cell>
        </row>
        <row r="75">
          <cell r="C75">
            <v>1065.674576568249</v>
          </cell>
          <cell r="D75">
            <v>971.34342459533343</v>
          </cell>
          <cell r="E75">
            <v>848.08261997181239</v>
          </cell>
          <cell r="F75">
            <v>719.31081949296993</v>
          </cell>
          <cell r="G75">
            <v>810.91158732397912</v>
          </cell>
          <cell r="H75">
            <v>1092.5648122690272</v>
          </cell>
          <cell r="I75">
            <v>1000.086666697591</v>
          </cell>
          <cell r="J75">
            <v>902.61735547280784</v>
          </cell>
          <cell r="K75">
            <v>642.49691855440312</v>
          </cell>
          <cell r="L75">
            <v>591.41796525209929</v>
          </cell>
          <cell r="M75">
            <v>784.071953233047</v>
          </cell>
          <cell r="N75">
            <v>668.86993508362605</v>
          </cell>
          <cell r="O75">
            <v>681.601778448966</v>
          </cell>
          <cell r="P75">
            <v>715.59455117152049</v>
          </cell>
          <cell r="Q75">
            <v>773.0231393156065</v>
          </cell>
          <cell r="R75">
            <v>858.95293317125027</v>
          </cell>
          <cell r="S75">
            <v>703.27018975525505</v>
          </cell>
          <cell r="T75">
            <v>668.39123899428557</v>
          </cell>
          <cell r="U75">
            <v>591.88199714190648</v>
          </cell>
          <cell r="V75">
            <v>531.54837766858645</v>
          </cell>
          <cell r="W75">
            <v>594.07849230385921</v>
          </cell>
          <cell r="X75">
            <v>690.12796770214277</v>
          </cell>
        </row>
        <row r="76">
          <cell r="C76">
            <v>1422.4258816927361</v>
          </cell>
          <cell r="D76">
            <v>1193.3383655979287</v>
          </cell>
          <cell r="E76">
            <v>1308.2886045746493</v>
          </cell>
          <cell r="F76">
            <v>1173.3934562656889</v>
          </cell>
          <cell r="G76">
            <v>1220.7476991423152</v>
          </cell>
          <cell r="H76">
            <v>1521.439387684806</v>
          </cell>
          <cell r="I76">
            <v>1327.9654040024218</v>
          </cell>
          <cell r="J76">
            <v>1151.1125689950159</v>
          </cell>
          <cell r="K76">
            <v>972.5132953172963</v>
          </cell>
          <cell r="L76">
            <v>809.83866459172577</v>
          </cell>
          <cell r="M76">
            <v>943.18157879094622</v>
          </cell>
          <cell r="N76">
            <v>787.2913448596214</v>
          </cell>
          <cell r="O76">
            <v>700</v>
          </cell>
          <cell r="P76">
            <v>753.74044161569373</v>
          </cell>
          <cell r="Q76">
            <v>897.50881655759702</v>
          </cell>
          <cell r="R76">
            <v>985.28714921793198</v>
          </cell>
          <cell r="S76">
            <v>827.46204471556678</v>
          </cell>
          <cell r="T76">
            <v>792.42056081770397</v>
          </cell>
          <cell r="U76">
            <v>715.05291532591002</v>
          </cell>
          <cell r="V76">
            <v>654.11756524609132</v>
          </cell>
          <cell r="W76">
            <v>718.06044836814669</v>
          </cell>
          <cell r="X76">
            <v>816.0655596356562</v>
          </cell>
        </row>
        <row r="77">
          <cell r="C77">
            <v>1088.5311798275884</v>
          </cell>
          <cell r="D77">
            <v>957.35165118893394</v>
          </cell>
          <cell r="E77">
            <v>732.75735750163994</v>
          </cell>
          <cell r="F77">
            <v>595.69393107522512</v>
          </cell>
          <cell r="G77">
            <v>855.19217985958085</v>
          </cell>
          <cell r="H77">
            <v>1080.3236725032677</v>
          </cell>
          <cell r="I77">
            <v>890.11096524298864</v>
          </cell>
          <cell r="J77">
            <v>771.93720730041946</v>
          </cell>
          <cell r="K77">
            <v>501.36784203649739</v>
          </cell>
          <cell r="L77">
            <v>562.63922552586519</v>
          </cell>
          <cell r="M77">
            <v>622.6214307875033</v>
          </cell>
          <cell r="N77">
            <v>522.22639401579988</v>
          </cell>
          <cell r="O77">
            <v>566.14583333333303</v>
          </cell>
          <cell r="P77">
            <v>627.20679590840678</v>
          </cell>
          <cell r="Q77">
            <v>679.31711386607503</v>
          </cell>
          <cell r="R77">
            <v>785.99066982425961</v>
          </cell>
          <cell r="S77">
            <v>676.90620738028497</v>
          </cell>
          <cell r="T77">
            <v>619.39482614707833</v>
          </cell>
          <cell r="U77">
            <v>523.24745513305834</v>
          </cell>
          <cell r="V77">
            <v>458.07946686538344</v>
          </cell>
          <cell r="W77">
            <v>511.2472536790255</v>
          </cell>
          <cell r="X77">
            <v>603.90411448319139</v>
          </cell>
        </row>
        <row r="78">
          <cell r="P78">
            <v>715.59455117152049</v>
          </cell>
          <cell r="Q78">
            <v>742.90459297088455</v>
          </cell>
          <cell r="R78">
            <v>730.06284319257247</v>
          </cell>
          <cell r="S78">
            <v>717.22109341425676</v>
          </cell>
          <cell r="T78">
            <v>704.37934363594104</v>
          </cell>
          <cell r="U78">
            <v>691.53759385762532</v>
          </cell>
          <cell r="V78">
            <v>678.69584407930961</v>
          </cell>
          <cell r="W78">
            <v>665.85409430099753</v>
          </cell>
          <cell r="X78">
            <v>653.01234452268181</v>
          </cell>
        </row>
        <row r="79">
          <cell r="P79">
            <v>753.74044161569373</v>
          </cell>
          <cell r="Q79">
            <v>881.0371240014681</v>
          </cell>
          <cell r="R79">
            <v>865.81194546430129</v>
          </cell>
          <cell r="S79">
            <v>850.58676692713016</v>
          </cell>
          <cell r="T79">
            <v>835.36158838995902</v>
          </cell>
          <cell r="U79">
            <v>820.13640985278789</v>
          </cell>
          <cell r="V79">
            <v>804.91123131561676</v>
          </cell>
          <cell r="W79">
            <v>789.68605277844995</v>
          </cell>
          <cell r="X79">
            <v>774.46087424127882</v>
          </cell>
        </row>
        <row r="80">
          <cell r="P80">
            <v>627.20679590840678</v>
          </cell>
          <cell r="Q80">
            <v>672.23237573095321</v>
          </cell>
          <cell r="R80">
            <v>660.4362152673275</v>
          </cell>
          <cell r="S80">
            <v>648.64005480370179</v>
          </cell>
          <cell r="T80">
            <v>636.84389434007608</v>
          </cell>
          <cell r="U80">
            <v>625.04773387645037</v>
          </cell>
          <cell r="V80">
            <v>613.25157341282829</v>
          </cell>
          <cell r="W80">
            <v>601.45541294920258</v>
          </cell>
          <cell r="X80">
            <v>589.65925248557687</v>
          </cell>
        </row>
        <row r="83">
          <cell r="C83">
            <v>694.26213561007739</v>
          </cell>
          <cell r="D83">
            <v>572.15334988183952</v>
          </cell>
          <cell r="E83">
            <v>554.02886873504042</v>
          </cell>
          <cell r="F83">
            <v>549.29189852190416</v>
          </cell>
          <cell r="G83">
            <v>617.7703337551427</v>
          </cell>
          <cell r="H83">
            <v>918.14802384794586</v>
          </cell>
          <cell r="I83">
            <v>715.94137612319969</v>
          </cell>
          <cell r="J83">
            <v>518.65317964391693</v>
          </cell>
          <cell r="K83">
            <v>407.50961963867235</v>
          </cell>
          <cell r="L83">
            <v>406.17217256161678</v>
          </cell>
          <cell r="M83">
            <v>531.33081118820371</v>
          </cell>
          <cell r="N83">
            <v>548.02368630801243</v>
          </cell>
          <cell r="O83">
            <v>462.97300000000001</v>
          </cell>
          <cell r="P83">
            <v>549.58178213443</v>
          </cell>
          <cell r="Q83">
            <v>619.26504683367455</v>
          </cell>
          <cell r="R83">
            <v>620.2373491567389</v>
          </cell>
          <cell r="S83">
            <v>557.96000209123758</v>
          </cell>
          <cell r="T83">
            <v>448.45798846146272</v>
          </cell>
          <cell r="U83">
            <v>411.82332765738403</v>
          </cell>
          <cell r="V83">
            <v>437.7549356447297</v>
          </cell>
          <cell r="W83">
            <v>459.08517090613549</v>
          </cell>
          <cell r="X83">
            <v>547.00242986739386</v>
          </cell>
        </row>
        <row r="84"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G84">
            <v>617.92366883321756</v>
          </cell>
          <cell r="H84">
            <v>951.75244207188541</v>
          </cell>
          <cell r="I84">
            <v>716.94521811381799</v>
          </cell>
          <cell r="J84">
            <v>481.45392619563398</v>
          </cell>
          <cell r="K84">
            <v>359.43055198741359</v>
          </cell>
          <cell r="L84">
            <v>393.7454742430204</v>
          </cell>
          <cell r="M84">
            <v>515.88384696300375</v>
          </cell>
          <cell r="N84">
            <v>495.6264165826114</v>
          </cell>
          <cell r="O84">
            <v>525.63951093749995</v>
          </cell>
          <cell r="P84">
            <v>671.32098704064754</v>
          </cell>
          <cell r="Q84">
            <v>735.07691305999003</v>
          </cell>
          <cell r="R84">
            <v>737.10425311831648</v>
          </cell>
          <cell r="S84">
            <v>671.74652541799594</v>
          </cell>
          <cell r="T84">
            <v>556.07092667667939</v>
          </cell>
          <cell r="U84">
            <v>517.97603318653933</v>
          </cell>
          <cell r="V84">
            <v>546.49175206631799</v>
          </cell>
          <cell r="W84">
            <v>570.08509295928968</v>
          </cell>
          <cell r="X84">
            <v>664.57223263345111</v>
          </cell>
        </row>
        <row r="86">
          <cell r="P86">
            <v>549.58178213443</v>
          </cell>
          <cell r="Q86">
            <v>570.57874066728255</v>
          </cell>
          <cell r="R86">
            <v>557.9642374093055</v>
          </cell>
          <cell r="S86">
            <v>545.34973415132845</v>
          </cell>
          <cell r="T86">
            <v>532.73523089335504</v>
          </cell>
          <cell r="U86">
            <v>520.12072763537799</v>
          </cell>
          <cell r="V86">
            <v>507.50622437740094</v>
          </cell>
          <cell r="W86">
            <v>494.89172111942389</v>
          </cell>
          <cell r="X86">
            <v>482.27721786145048</v>
          </cell>
        </row>
        <row r="87">
          <cell r="P87">
            <v>671.32098704064754</v>
          </cell>
          <cell r="Q87">
            <v>683.2259969927826</v>
          </cell>
          <cell r="R87">
            <v>670.78338910729985</v>
          </cell>
          <cell r="S87">
            <v>658.31659006199277</v>
          </cell>
          <cell r="T87">
            <v>645.82618986664465</v>
          </cell>
          <cell r="U87">
            <v>633.31276416310288</v>
          </cell>
          <cell r="V87">
            <v>620.77687456661272</v>
          </cell>
          <cell r="W87">
            <v>608.21906893644177</v>
          </cell>
          <cell r="X87">
            <v>595.63988184712139</v>
          </cell>
        </row>
        <row r="99">
          <cell r="C99">
            <v>444.4434910316279</v>
          </cell>
          <cell r="D99">
            <v>339.83853398076565</v>
          </cell>
          <cell r="E99">
            <v>315.15441534850726</v>
          </cell>
          <cell r="F99">
            <v>272.08925882828123</v>
          </cell>
          <cell r="G99">
            <v>286.04038955188503</v>
          </cell>
          <cell r="H99">
            <v>263.86019315966564</v>
          </cell>
          <cell r="I99">
            <v>259.12050383135306</v>
          </cell>
          <cell r="J99">
            <v>276.02173037291965</v>
          </cell>
          <cell r="K99">
            <v>193.12825995575892</v>
          </cell>
          <cell r="L99">
            <v>224.23982120966176</v>
          </cell>
          <cell r="M99">
            <v>320.56796442536557</v>
          </cell>
          <cell r="N99">
            <v>286.54889427867749</v>
          </cell>
          <cell r="O99">
            <v>289.88641666666598</v>
          </cell>
          <cell r="P99">
            <v>263.33182587036498</v>
          </cell>
          <cell r="Q99">
            <v>255.51311823594193</v>
          </cell>
          <cell r="R99">
            <v>257.22285867500187</v>
          </cell>
          <cell r="S99">
            <v>245.18890631092572</v>
          </cell>
          <cell r="T99">
            <v>235.6268207411386</v>
          </cell>
          <cell r="U99">
            <v>231.9584364565404</v>
          </cell>
          <cell r="V99">
            <v>229.87251412346296</v>
          </cell>
          <cell r="W99">
            <v>230.48114756557371</v>
          </cell>
          <cell r="X99">
            <v>232.461117934199</v>
          </cell>
        </row>
        <row r="100">
          <cell r="C100">
            <v>465.13713913336579</v>
          </cell>
          <cell r="D100">
            <v>366.51199488858015</v>
          </cell>
          <cell r="E100">
            <v>332.24699743473752</v>
          </cell>
          <cell r="F100">
            <v>284.69028646571439</v>
          </cell>
          <cell r="G100">
            <v>291.97474107697383</v>
          </cell>
          <cell r="H100">
            <v>274.47028086763027</v>
          </cell>
          <cell r="I100">
            <v>273.04128306642571</v>
          </cell>
          <cell r="J100">
            <v>301.80322338287334</v>
          </cell>
          <cell r="K100">
            <v>223.69964534351794</v>
          </cell>
          <cell r="L100">
            <v>266.58696960167202</v>
          </cell>
          <cell r="M100">
            <v>373.62858666584691</v>
          </cell>
          <cell r="N100">
            <v>318.10131159978641</v>
          </cell>
          <cell r="O100">
            <v>316.85000000000002</v>
          </cell>
          <cell r="P100">
            <v>279.46190847728843</v>
          </cell>
          <cell r="Q100">
            <v>257.63472590305446</v>
          </cell>
          <cell r="R100">
            <v>267.60427583974746</v>
          </cell>
          <cell r="S100">
            <v>253.21895894124037</v>
          </cell>
          <cell r="T100">
            <v>244.75867109334536</v>
          </cell>
          <cell r="U100">
            <v>241.59972959960044</v>
          </cell>
          <cell r="V100">
            <v>249.82557819326834</v>
          </cell>
          <cell r="W100">
            <v>251.57274960264118</v>
          </cell>
          <cell r="X100">
            <v>245.94561205231437</v>
          </cell>
        </row>
        <row r="102">
          <cell r="C102">
            <v>419.4434910316279</v>
          </cell>
          <cell r="D102">
            <v>314.83853398076565</v>
          </cell>
          <cell r="E102">
            <v>290.15441534850726</v>
          </cell>
          <cell r="F102">
            <v>247.08925882828123</v>
          </cell>
          <cell r="G102">
            <v>261.04038955188503</v>
          </cell>
          <cell r="H102">
            <v>238.86019315966564</v>
          </cell>
          <cell r="I102">
            <v>234.12050383135306</v>
          </cell>
          <cell r="J102">
            <v>251.02173037291965</v>
          </cell>
          <cell r="K102">
            <v>168.12825995575892</v>
          </cell>
          <cell r="L102">
            <v>199.23982120966176</v>
          </cell>
          <cell r="M102">
            <v>295.56796442536557</v>
          </cell>
          <cell r="N102">
            <v>261.54889427867749</v>
          </cell>
          <cell r="O102">
            <v>264.88641666666598</v>
          </cell>
          <cell r="P102">
            <v>238.33182587036498</v>
          </cell>
          <cell r="Q102">
            <v>230.51311823594193</v>
          </cell>
          <cell r="R102">
            <v>232.22285867500187</v>
          </cell>
          <cell r="S102">
            <v>220.18890631092572</v>
          </cell>
          <cell r="T102">
            <v>210.6268207411386</v>
          </cell>
          <cell r="U102">
            <v>206.9584364565404</v>
          </cell>
          <cell r="V102">
            <v>204.87251412346296</v>
          </cell>
          <cell r="W102">
            <v>205.48114756557371</v>
          </cell>
          <cell r="X102">
            <v>207.461117934199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omberg"/>
      <sheetName val="Bloomberg bonds"/>
      <sheetName val="Tropical Beta active days"/>
      <sheetName val="Série EMBI"/>
      <sheetName val="Plan1"/>
    </sheetNames>
    <sheetDataSet>
      <sheetData sheetId="0" refreshError="1">
        <row r="4">
          <cell r="A4">
            <v>37138</v>
          </cell>
          <cell r="C4">
            <v>37138</v>
          </cell>
          <cell r="E4">
            <v>35065</v>
          </cell>
          <cell r="G4">
            <v>35065</v>
          </cell>
          <cell r="I4">
            <v>37137</v>
          </cell>
          <cell r="K4">
            <v>35173</v>
          </cell>
          <cell r="M4">
            <v>37137</v>
          </cell>
          <cell r="O4">
            <v>37137</v>
          </cell>
          <cell r="Q4">
            <v>37138</v>
          </cell>
          <cell r="S4">
            <v>37138</v>
          </cell>
          <cell r="U4">
            <v>37174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KEM PN 2004-2008"/>
      <sheetName val="CBond over UST10y"/>
      <sheetName val="Custo da Dívida"/>
      <sheetName val="Série EMBI"/>
      <sheetName val="Plan3"/>
      <sheetName val="BRASKEM CONSOLIDADA"/>
      <sheetName val="BRASKEM PN 2003-2007"/>
      <sheetName val="Bloomberg"/>
    </sheetNames>
    <sheetDataSet>
      <sheetData sheetId="0" refreshError="1"/>
      <sheetData sheetId="1" refreshError="1"/>
      <sheetData sheetId="2" refreshError="1"/>
      <sheetData sheetId="3" refreshError="1">
        <row r="3">
          <cell r="B3" t="e">
            <v>#NAME?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ss-ieqsa"/>
      <sheetName val="Macro Print"/>
      <sheetName val="DIS"/>
      <sheetName val="COS"/>
      <sheetName val="X Secciones"/>
      <sheetName val="KARDEX ZN"/>
      <sheetName val="PRODZN"/>
      <sheetName val="CANA"/>
      <sheetName val="MOPE"/>
      <sheetName val="Statements"/>
      <sheetName val="AN1,2,10...12"/>
      <sheetName val="AN-1.2"/>
      <sheetName val="AN-3"/>
      <sheetName val="AN-4"/>
      <sheetName val="AN-5"/>
      <sheetName val="AN-7.2"/>
      <sheetName val="MR.Good"/>
      <sheetName val="EE-9"/>
      <sheetName val="Desval. Existencias"/>
      <sheetName val="Extorno Mód Comercial"/>
      <sheetName val="BD Ing. Aparicio"/>
      <sheetName val="Otros Statement"/>
      <sheetName val="AN-2"/>
      <sheetName val="AN-6"/>
      <sheetName val="AN-7"/>
      <sheetName val="COSACUM"/>
      <sheetName val="GRAF-COS"/>
      <sheetName val="GRAF-COSACUM"/>
      <sheetName val="AN-15"/>
      <sheetName val="AN-X"/>
      <sheetName val="CVTACUM"/>
      <sheetName val="COMENT"/>
      <sheetName val="Série EMBI"/>
    </sheetNames>
    <sheetDataSet>
      <sheetData sheetId="0" refreshError="1"/>
      <sheetData sheetId="1" refreshError="1"/>
      <sheetData sheetId="2" refreshError="1">
        <row r="1">
          <cell r="AA1" t="str">
            <v>DISTRIBUCION DE COSTOS DE TRATAMIENTO - EN US$</v>
          </cell>
          <cell r="AU1" t="str">
            <v>COMPROBANTES DE DIARIO</v>
          </cell>
          <cell r="AX1" t="str">
            <v>MES:</v>
          </cell>
          <cell r="AY1" t="str">
            <v>DICIEMBRE 2003</v>
          </cell>
        </row>
        <row r="3">
          <cell r="DU3" t="str">
            <v>COSTOS DE PRODUCCION E INVENTARIOS-CONCENTRADO DE PLATA</v>
          </cell>
          <cell r="EF3" t="str">
            <v>CONCENTRADOS DE PLATA</v>
          </cell>
        </row>
        <row r="4">
          <cell r="EC4" t="str">
            <v>DICIEMBRE 2003</v>
          </cell>
          <cell r="EH4" t="str">
            <v>DICIEMBRE 2003</v>
          </cell>
        </row>
        <row r="5">
          <cell r="AU5" t="str">
            <v>CUENTA</v>
          </cell>
          <cell r="AV5" t="str">
            <v>CTA.CTE.</v>
          </cell>
          <cell r="AX5" t="str">
            <v>DESCRIPCION</v>
          </cell>
          <cell r="BA5" t="str">
            <v>DEBE</v>
          </cell>
          <cell r="BB5" t="str">
            <v>HABER</v>
          </cell>
        </row>
        <row r="6">
          <cell r="BA6" t="str">
            <v>$</v>
          </cell>
          <cell r="BB6" t="str">
            <v>$</v>
          </cell>
          <cell r="DU6" t="str">
            <v>MATERIA PRIMA</v>
          </cell>
          <cell r="DW6" t="str">
            <v xml:space="preserve">      TOSTACION</v>
          </cell>
          <cell r="DY6" t="str">
            <v xml:space="preserve">        LIX.PURIF.</v>
          </cell>
          <cell r="EA6" t="str">
            <v xml:space="preserve">     FLOT.PB AG</v>
          </cell>
          <cell r="EC6" t="str">
            <v>TOTAL</v>
          </cell>
          <cell r="EF6" t="str">
            <v>TRATAMIENTO</v>
          </cell>
          <cell r="EH6" t="str">
            <v>FLOT.PB AG</v>
          </cell>
        </row>
        <row r="7">
          <cell r="AU7" t="str">
            <v>5201.9127.9700</v>
          </cell>
          <cell r="AW7" t="str">
            <v>Distrib.Ger.y Superint.</v>
          </cell>
          <cell r="AX7" t="str">
            <v>Ger.prod</v>
          </cell>
          <cell r="BA7">
            <v>2069.0766581426092</v>
          </cell>
        </row>
        <row r="8">
          <cell r="AU8" t="str">
            <v>5202.9127.9700</v>
          </cell>
          <cell r="AW8" t="str">
            <v>Distrib.Ger.y Superint.</v>
          </cell>
          <cell r="AX8" t="str">
            <v>Ger.prod</v>
          </cell>
          <cell r="BA8">
            <v>7165.5633418573898</v>
          </cell>
          <cell r="DU8" t="str">
            <v>UNIDADES Oz Ag</v>
          </cell>
          <cell r="EF8" t="str">
            <v>UNIDADES Oz Ag</v>
          </cell>
        </row>
        <row r="9">
          <cell r="AU9" t="str">
            <v>5203.9127.9700</v>
          </cell>
          <cell r="AW9" t="str">
            <v>Distrib.Ger.y Superint.</v>
          </cell>
          <cell r="AX9" t="str">
            <v>Ger.prod</v>
          </cell>
          <cell r="BA9">
            <v>7336.61</v>
          </cell>
        </row>
        <row r="10">
          <cell r="AU10" t="str">
            <v>5301.9127.9700</v>
          </cell>
          <cell r="AW10" t="str">
            <v>Distrib.Ger.y Superint.</v>
          </cell>
          <cell r="AX10" t="str">
            <v>Ger.prod</v>
          </cell>
          <cell r="BA10">
            <v>13519.93</v>
          </cell>
          <cell r="DU10" t="str">
            <v>En circuito inicial</v>
          </cell>
          <cell r="DW10">
            <v>1890.692</v>
          </cell>
          <cell r="DY10">
            <v>12427.803</v>
          </cell>
          <cell r="EA10">
            <v>1026.154</v>
          </cell>
          <cell r="EC10">
            <v>15344.648999999999</v>
          </cell>
          <cell r="EF10" t="str">
            <v>En circuito inicial</v>
          </cell>
          <cell r="EH10">
            <v>1026.154</v>
          </cell>
        </row>
        <row r="11">
          <cell r="AU11" t="str">
            <v>5302.9127.9700</v>
          </cell>
          <cell r="AW11" t="str">
            <v>Distrib.Ger.y Superint.</v>
          </cell>
          <cell r="AX11" t="str">
            <v>Ger.prod</v>
          </cell>
          <cell r="BA11">
            <v>1175.06</v>
          </cell>
          <cell r="DU11" t="str">
            <v>Ag en Concentrados</v>
          </cell>
          <cell r="DW11">
            <v>190153.81899999999</v>
          </cell>
          <cell r="EC11">
            <v>190153.81899999999</v>
          </cell>
          <cell r="EF11" t="str">
            <v>Ag en Concentrados</v>
          </cell>
        </row>
        <row r="12">
          <cell r="AU12" t="str">
            <v>5303.9127.9700</v>
          </cell>
          <cell r="AW12" t="str">
            <v>Distrib.Ger.y Superint.</v>
          </cell>
          <cell r="AX12" t="str">
            <v>Ger.prod</v>
          </cell>
          <cell r="BA12">
            <v>4060.54</v>
          </cell>
          <cell r="DU12" t="str">
            <v>Residuo Pb Ag</v>
          </cell>
          <cell r="EA12">
            <v>0</v>
          </cell>
          <cell r="EC12">
            <v>0</v>
          </cell>
          <cell r="EF12" t="str">
            <v>Residuo Pb Ag</v>
          </cell>
          <cell r="EH12">
            <v>0</v>
          </cell>
        </row>
        <row r="13">
          <cell r="AU13" t="str">
            <v>5304.9127.9700</v>
          </cell>
          <cell r="AW13" t="str">
            <v>Distrib.Ger.y Superint.</v>
          </cell>
          <cell r="AX13" t="str">
            <v>Ger.prod</v>
          </cell>
          <cell r="BA13">
            <v>1186.18</v>
          </cell>
          <cell r="DU13" t="str">
            <v>Recibido dpto.anterior</v>
          </cell>
          <cell r="DW13">
            <v>0</v>
          </cell>
          <cell r="DY13">
            <v>183884.27500000002</v>
          </cell>
          <cell r="EA13">
            <v>134558.24600000004</v>
          </cell>
          <cell r="EC13">
            <v>0</v>
          </cell>
          <cell r="EF13" t="str">
            <v>Recibido dpto.anterior</v>
          </cell>
          <cell r="EH13">
            <v>134558.24600000004</v>
          </cell>
        </row>
        <row r="14">
          <cell r="AU14" t="str">
            <v>5401.9127.9700</v>
          </cell>
          <cell r="AW14" t="str">
            <v>Distrib.Ger.y Superint.</v>
          </cell>
          <cell r="AX14" t="str">
            <v>Ger.prod</v>
          </cell>
          <cell r="BA14">
            <v>14066.19</v>
          </cell>
        </row>
        <row r="15">
          <cell r="AU15" t="str">
            <v>5406.9127.9700</v>
          </cell>
          <cell r="AW15" t="str">
            <v>Distrib.Ger.y Superint.</v>
          </cell>
          <cell r="AX15" t="str">
            <v>Ger.prod</v>
          </cell>
          <cell r="BA15">
            <v>9968.3836666100433</v>
          </cell>
          <cell r="DU15" t="str">
            <v>Total Disponible</v>
          </cell>
          <cell r="DW15">
            <v>192044.511</v>
          </cell>
          <cell r="DY15">
            <v>196312.07800000004</v>
          </cell>
          <cell r="EA15">
            <v>135584.40000000005</v>
          </cell>
          <cell r="EC15">
            <v>205498.46799999999</v>
          </cell>
          <cell r="EF15" t="str">
            <v>Total Disponible</v>
          </cell>
          <cell r="EH15">
            <v>135584.40000000005</v>
          </cell>
        </row>
        <row r="16">
          <cell r="AU16" t="str">
            <v>5407.9127.9700</v>
          </cell>
          <cell r="AW16" t="str">
            <v>Distrib.Ger.y Superint.</v>
          </cell>
          <cell r="AX16" t="str">
            <v>Ger.prod</v>
          </cell>
          <cell r="BA16">
            <v>139.05633338995756</v>
          </cell>
        </row>
        <row r="17">
          <cell r="AU17" t="str">
            <v>5408.9127.9700</v>
          </cell>
          <cell r="AW17" t="str">
            <v>Distrib.Ger.y Superint.</v>
          </cell>
          <cell r="AX17" t="str">
            <v>Ger.prod</v>
          </cell>
          <cell r="BA17">
            <v>1185.73</v>
          </cell>
          <cell r="DU17" t="str">
            <v>Produccion</v>
          </cell>
          <cell r="DW17">
            <v>189630.986</v>
          </cell>
          <cell r="DY17">
            <v>134558.24600000004</v>
          </cell>
          <cell r="EF17" t="str">
            <v>Produccion</v>
          </cell>
        </row>
        <row r="18">
          <cell r="AU18" t="str">
            <v>5409.9127.9700</v>
          </cell>
          <cell r="AW18" t="str">
            <v>Distrib.Ger.y Superint.</v>
          </cell>
          <cell r="AX18" t="str">
            <v>Ger.prod</v>
          </cell>
          <cell r="BA18">
            <v>1178.2299999999959</v>
          </cell>
          <cell r="DU18" t="str">
            <v>PRODUCCION TERMINADA</v>
          </cell>
          <cell r="EF18" t="str">
            <v>PRODUCCION TERMINADA</v>
          </cell>
        </row>
        <row r="19">
          <cell r="AU19" t="str">
            <v>5100.9127.9900</v>
          </cell>
          <cell r="AW19" t="str">
            <v>Distrib.Ger.y Superint.</v>
          </cell>
          <cell r="AX19" t="str">
            <v>Ger.prod</v>
          </cell>
          <cell r="BB19">
            <v>48876.480000000003</v>
          </cell>
          <cell r="DU19" t="str">
            <v>Concentrado de Plata</v>
          </cell>
          <cell r="EA19">
            <v>104852.98100000006</v>
          </cell>
          <cell r="EB19" t="str">
            <v/>
          </cell>
          <cell r="EC19">
            <v>104852.98100000006</v>
          </cell>
          <cell r="EF19" t="str">
            <v>Concentrado de Plata</v>
          </cell>
          <cell r="EH19">
            <v>104852.98100000006</v>
          </cell>
        </row>
        <row r="20">
          <cell r="AU20" t="str">
            <v>5700.9127.9900</v>
          </cell>
          <cell r="AW20" t="str">
            <v>Distrib.Ger.y Superint.</v>
          </cell>
          <cell r="AX20" t="str">
            <v>Ger.prod</v>
          </cell>
          <cell r="BB20">
            <v>14174.07</v>
          </cell>
          <cell r="DU20" t="str">
            <v>PRODUCCION EN PROCESO</v>
          </cell>
          <cell r="EF20" t="str">
            <v>PRODUCCION EN PROCESO</v>
          </cell>
        </row>
        <row r="21">
          <cell r="DU21" t="str">
            <v>En circuito final</v>
          </cell>
          <cell r="DW21">
            <v>2159.3420000000001</v>
          </cell>
          <cell r="DY21">
            <v>20198.004000000001</v>
          </cell>
          <cell r="EA21">
            <v>2033.0360000000001</v>
          </cell>
          <cell r="EC21">
            <v>24390.382000000001</v>
          </cell>
          <cell r="ED21" t="str">
            <v>En circuito final</v>
          </cell>
          <cell r="EF21" t="str">
            <v>En circuito final</v>
          </cell>
          <cell r="EH21">
            <v>2033.0360000000001</v>
          </cell>
        </row>
        <row r="22">
          <cell r="AU22" t="str">
            <v>5201.9127.9700</v>
          </cell>
          <cell r="AW22" t="str">
            <v>Distrib.Ger.y Superint.</v>
          </cell>
          <cell r="AX22" t="str">
            <v>Super Tostac.</v>
          </cell>
          <cell r="BA22">
            <v>3760.7533610107948</v>
          </cell>
          <cell r="DU22" t="str">
            <v>Sol.PJ/Sumidero recicl</v>
          </cell>
          <cell r="DY22">
            <v>0</v>
          </cell>
          <cell r="EC22">
            <v>0</v>
          </cell>
          <cell r="EF22" t="str">
            <v>Sol.PJ/Sumidero recicl</v>
          </cell>
          <cell r="EH22">
            <v>0</v>
          </cell>
        </row>
        <row r="23">
          <cell r="AU23" t="str">
            <v>5202.9127.9700</v>
          </cell>
          <cell r="AW23" t="str">
            <v>Distrib.Ger.y Superint.</v>
          </cell>
          <cell r="AX23" t="str">
            <v>Super Tostac.</v>
          </cell>
          <cell r="BA23">
            <v>13024.126638989206</v>
          </cell>
          <cell r="DU23" t="str">
            <v>Perdidas (Ganancias)</v>
          </cell>
          <cell r="DW23">
            <v>254.18299999999999</v>
          </cell>
          <cell r="DY23">
            <v>41555.828000000001</v>
          </cell>
          <cell r="EA23">
            <v>28698.383000000002</v>
          </cell>
          <cell r="EC23">
            <v>70508.394</v>
          </cell>
          <cell r="EF23" t="str">
            <v>Perdidas (Ganancias)</v>
          </cell>
          <cell r="EH23">
            <v>28698.383000000002</v>
          </cell>
        </row>
        <row r="24">
          <cell r="AU24" t="str">
            <v>5203.9127.9700</v>
          </cell>
          <cell r="AW24" t="str">
            <v>Distrib.Ger.y Superint.</v>
          </cell>
          <cell r="AX24" t="str">
            <v>Super Tostac.</v>
          </cell>
          <cell r="BA24">
            <v>13335.029999999999</v>
          </cell>
        </row>
        <row r="25">
          <cell r="AU25" t="str">
            <v>5200.9127.9900</v>
          </cell>
          <cell r="AW25" t="str">
            <v>Distrib.Ger.y Superint.</v>
          </cell>
          <cell r="AX25" t="str">
            <v>Super Tostac.</v>
          </cell>
          <cell r="BB25">
            <v>30119.91</v>
          </cell>
          <cell r="DU25" t="str">
            <v>Total</v>
          </cell>
          <cell r="DW25">
            <v>192044.511</v>
          </cell>
          <cell r="DY25">
            <v>196312.07800000007</v>
          </cell>
          <cell r="EA25">
            <v>135584.40000000005</v>
          </cell>
          <cell r="EF25" t="str">
            <v>Total</v>
          </cell>
          <cell r="EH25">
            <v>135584.40000000005</v>
          </cell>
        </row>
        <row r="27">
          <cell r="AU27" t="str">
            <v>5301.9127.9700</v>
          </cell>
          <cell r="AW27" t="str">
            <v>Distrib.Ger.y Superint.</v>
          </cell>
          <cell r="AX27" t="str">
            <v>Super Hidrom.</v>
          </cell>
          <cell r="BA27">
            <v>30940.6</v>
          </cell>
          <cell r="DU27" t="str">
            <v>TERMINADOS Y EN MANO</v>
          </cell>
          <cell r="EF27" t="str">
            <v>TERMINADOS Y EN MANO</v>
          </cell>
        </row>
        <row r="28">
          <cell r="AU28" t="str">
            <v>5302.9127.9700</v>
          </cell>
          <cell r="AW28" t="str">
            <v>Distrib.Ger.y Superint.</v>
          </cell>
          <cell r="AX28" t="str">
            <v>Super Hidrom.</v>
          </cell>
          <cell r="BA28">
            <v>2689.15</v>
          </cell>
          <cell r="DU28" t="str">
            <v>Saldo Inicial</v>
          </cell>
          <cell r="DW28">
            <v>36940.771000000001</v>
          </cell>
          <cell r="EC28">
            <v>-36940.771000000001</v>
          </cell>
          <cell r="EF28" t="str">
            <v>Saldo Inicial</v>
          </cell>
        </row>
        <row r="29">
          <cell r="AU29" t="str">
            <v>5303.9127.9700</v>
          </cell>
          <cell r="AW29" t="str">
            <v>Distrib.Ger.y Superint.</v>
          </cell>
          <cell r="AX29" t="str">
            <v>Super Hidrom.</v>
          </cell>
          <cell r="BA29">
            <v>9292.6200000000008</v>
          </cell>
          <cell r="DU29" t="str">
            <v>Recepcion</v>
          </cell>
          <cell r="DW29">
            <v>189630.986</v>
          </cell>
          <cell r="EF29" t="str">
            <v>Recepcion</v>
          </cell>
        </row>
        <row r="30">
          <cell r="AU30" t="str">
            <v>5304.9127.9700</v>
          </cell>
          <cell r="AW30" t="str">
            <v>Distrib.Ger.y Superint.</v>
          </cell>
          <cell r="AX30" t="str">
            <v>Super Hidrom.</v>
          </cell>
          <cell r="BA30">
            <v>2714.5899999999965</v>
          </cell>
          <cell r="DU30" t="str">
            <v>Otros</v>
          </cell>
          <cell r="DW30">
            <v>0</v>
          </cell>
          <cell r="EC30">
            <v>0</v>
          </cell>
          <cell r="EF30" t="str">
            <v>Otros</v>
          </cell>
        </row>
        <row r="31">
          <cell r="AU31" t="str">
            <v>5300.9127.9900</v>
          </cell>
          <cell r="AW31" t="str">
            <v>Distrib.Ger.y Superint.</v>
          </cell>
          <cell r="AX31" t="str">
            <v>Super Hidrom.</v>
          </cell>
          <cell r="BB31">
            <v>45636.959999999999</v>
          </cell>
        </row>
        <row r="32">
          <cell r="DU32" t="str">
            <v>Disponible</v>
          </cell>
          <cell r="DW32">
            <v>226571.75700000001</v>
          </cell>
          <cell r="EF32" t="str">
            <v>Disponible</v>
          </cell>
        </row>
        <row r="33">
          <cell r="AU33" t="str">
            <v>5401.9127.9700</v>
          </cell>
          <cell r="AW33" t="str">
            <v>Distrib.Ger.y Superint.</v>
          </cell>
          <cell r="AX33" t="str">
            <v>Super Electrom.F.y M.</v>
          </cell>
          <cell r="BA33">
            <v>11866.34</v>
          </cell>
          <cell r="DU33" t="str">
            <v>Despachos</v>
          </cell>
          <cell r="DW33">
            <v>0</v>
          </cell>
          <cell r="EF33" t="str">
            <v>Despachos</v>
          </cell>
        </row>
        <row r="34">
          <cell r="AU34" t="str">
            <v>5406.9127.9700</v>
          </cell>
          <cell r="AW34" t="str">
            <v>Distrib.Ger.y Superint.</v>
          </cell>
          <cell r="AX34" t="str">
            <v>Super Electrom.F.y M.</v>
          </cell>
          <cell r="BA34">
            <v>8409.4010643566035</v>
          </cell>
          <cell r="DU34" t="str">
            <v>Saldo Final</v>
          </cell>
          <cell r="DW34">
            <v>42687.482000000004</v>
          </cell>
          <cell r="EC34">
            <v>42687.482000000004</v>
          </cell>
          <cell r="ED34" t="str">
            <v>Saldo Final</v>
          </cell>
          <cell r="EF34" t="str">
            <v>Saldo Final</v>
          </cell>
        </row>
        <row r="35">
          <cell r="AU35" t="str">
            <v>5407.9127.9700</v>
          </cell>
          <cell r="AW35" t="str">
            <v>Distrib.Ger.y Superint.</v>
          </cell>
          <cell r="AX35" t="str">
            <v>Super Electrom.F.y M.</v>
          </cell>
          <cell r="BA35">
            <v>117.30893564339584</v>
          </cell>
        </row>
        <row r="36">
          <cell r="AU36" t="str">
            <v>5408.9127.9700</v>
          </cell>
          <cell r="AW36" t="str">
            <v>Distrib.Ger.y Superint.</v>
          </cell>
          <cell r="AX36" t="str">
            <v>Super Electrom.F.y M.</v>
          </cell>
          <cell r="BA36">
            <v>1000.29</v>
          </cell>
          <cell r="DU36" t="str">
            <v>Transf.al dpto.sgte</v>
          </cell>
          <cell r="DW36">
            <v>183884.27500000002</v>
          </cell>
          <cell r="EC36">
            <v>205498.46800000005</v>
          </cell>
          <cell r="ED36">
            <v>0</v>
          </cell>
          <cell r="EF36" t="str">
            <v>Transf.al dpto.sgte</v>
          </cell>
        </row>
        <row r="37">
          <cell r="AU37" t="str">
            <v>5409.9127.9700</v>
          </cell>
          <cell r="AW37" t="str">
            <v>Distrib.Ger.y Superint.</v>
          </cell>
          <cell r="AX37" t="str">
            <v>Super Electrom.F.y M.</v>
          </cell>
          <cell r="BA37">
            <v>993.96</v>
          </cell>
        </row>
        <row r="38">
          <cell r="AU38" t="str">
            <v>5400.9127.9900</v>
          </cell>
          <cell r="AW38" t="str">
            <v>Distrib.Ger.y Superint.</v>
          </cell>
          <cell r="AX38" t="str">
            <v>Super Electrom.F.y M.</v>
          </cell>
          <cell r="BB38">
            <v>22387.3</v>
          </cell>
          <cell r="DU38" t="str">
            <v>COSTOS CARGADOS $</v>
          </cell>
          <cell r="DW38" t="str">
            <v>COSTO TOTAL</v>
          </cell>
          <cell r="DX38" t="str">
            <v>C/U</v>
          </cell>
          <cell r="DY38" t="str">
            <v>COSTO TOTAL</v>
          </cell>
          <cell r="DZ38" t="str">
            <v>C/U</v>
          </cell>
          <cell r="EA38" t="str">
            <v>COSTO TOTAL</v>
          </cell>
          <cell r="EB38" t="str">
            <v>C/U</v>
          </cell>
          <cell r="EC38" t="str">
            <v>TOTAL</v>
          </cell>
          <cell r="EF38" t="str">
            <v>COSTOS CARGADOS $</v>
          </cell>
          <cell r="EH38" t="str">
            <v>COSTO TOTAL</v>
          </cell>
          <cell r="EI38" t="str">
            <v>C/U</v>
          </cell>
        </row>
        <row r="41">
          <cell r="BA41">
            <v>161194.72</v>
          </cell>
          <cell r="BB41">
            <v>161194.72</v>
          </cell>
          <cell r="DU41" t="str">
            <v>En circuito inicial</v>
          </cell>
          <cell r="DW41">
            <v>3157.1399999999267</v>
          </cell>
          <cell r="DX41">
            <v>1.6439626299999999E-2</v>
          </cell>
          <cell r="DY41">
            <v>35661.879999999888</v>
          </cell>
          <cell r="DZ41">
            <v>0.18165912340000001</v>
          </cell>
          <cell r="EA41">
            <v>3775.12</v>
          </cell>
          <cell r="EB41">
            <v>2.78433212E-2</v>
          </cell>
          <cell r="EC41">
            <v>42594.139999999818</v>
          </cell>
          <cell r="EF41" t="str">
            <v>En circuito inicial</v>
          </cell>
          <cell r="EH41">
            <v>168.37</v>
          </cell>
          <cell r="EI41">
            <v>1.2511900999999999E-3</v>
          </cell>
        </row>
        <row r="42">
          <cell r="BB42">
            <v>0</v>
          </cell>
          <cell r="DU42" t="str">
            <v>Recibido dpto.anterior</v>
          </cell>
          <cell r="DY42">
            <v>277014.59999999998</v>
          </cell>
          <cell r="DZ42">
            <v>1.4110930047000001</v>
          </cell>
          <cell r="EA42">
            <v>271867.53000000003</v>
          </cell>
          <cell r="EB42">
            <v>2.0051534690000001</v>
          </cell>
          <cell r="EF42" t="str">
            <v>Recibido dpto.anterior</v>
          </cell>
        </row>
        <row r="43">
          <cell r="AW43" t="str">
            <v>Para contabilizar la Distribucion de los Costos de la Ger.y Superint.</v>
          </cell>
          <cell r="DU43" t="str">
            <v>Residuo Pb Ag</v>
          </cell>
          <cell r="EA43">
            <v>0</v>
          </cell>
          <cell r="EB43">
            <v>0</v>
          </cell>
          <cell r="EC43">
            <v>0</v>
          </cell>
          <cell r="EF43" t="str">
            <v>Residuo Pb Ag</v>
          </cell>
        </row>
        <row r="44">
          <cell r="DU44" t="str">
            <v>Costos del Mes</v>
          </cell>
          <cell r="DW44">
            <v>276055.08</v>
          </cell>
          <cell r="DX44">
            <v>1.4374536328</v>
          </cell>
          <cell r="EC44">
            <v>276055.08</v>
          </cell>
          <cell r="EF44" t="str">
            <v>Costos del Mes</v>
          </cell>
          <cell r="EH44">
            <v>32553.38</v>
          </cell>
          <cell r="EI44">
            <v>0.2419104731</v>
          </cell>
        </row>
        <row r="45">
          <cell r="DU45" t="str">
            <v>Ajuste Cons.Int.y Perdidas</v>
          </cell>
          <cell r="DX45">
            <v>1.9268695000000946E-3</v>
          </cell>
          <cell r="DZ45">
            <v>0.42769279739999999</v>
          </cell>
          <cell r="EB45">
            <v>0.54584988910000032</v>
          </cell>
          <cell r="EF45" t="str">
            <v>Ajuste Cons.Int.y Perdidas</v>
          </cell>
          <cell r="EI45">
            <v>6.5914608099999994E-2</v>
          </cell>
        </row>
        <row r="47">
          <cell r="DU47" t="str">
            <v>Total</v>
          </cell>
          <cell r="DW47">
            <v>279212.21999999997</v>
          </cell>
          <cell r="DX47">
            <v>1.4558201287000001</v>
          </cell>
          <cell r="DY47">
            <v>312676.47999999986</v>
          </cell>
          <cell r="DZ47">
            <v>2.0204449255000001</v>
          </cell>
          <cell r="EA47">
            <v>275642.65000000002</v>
          </cell>
          <cell r="EB47">
            <v>2.5788466793000002</v>
          </cell>
          <cell r="EC47">
            <v>318649.21999999986</v>
          </cell>
          <cell r="EF47" t="str">
            <v>Total</v>
          </cell>
          <cell r="EH47">
            <v>32721.75</v>
          </cell>
          <cell r="EI47">
            <v>0.30907627129999998</v>
          </cell>
        </row>
        <row r="49">
          <cell r="DU49" t="str">
            <v>DISTRIBUCION DE LOS COSTOS :</v>
          </cell>
          <cell r="DW49" t="str">
            <v>COSTO TOTAL</v>
          </cell>
          <cell r="DX49" t="str">
            <v>C/U</v>
          </cell>
          <cell r="DY49" t="str">
            <v>COSTO TOTAL</v>
          </cell>
          <cell r="DZ49" t="str">
            <v>C/U</v>
          </cell>
          <cell r="EA49" t="str">
            <v>COSTO TOTAL</v>
          </cell>
          <cell r="EB49" t="str">
            <v>C/U</v>
          </cell>
          <cell r="EC49" t="str">
            <v>TOTAL</v>
          </cell>
          <cell r="EF49" t="str">
            <v>DISTRIBUCION DE LOS COSTOS :</v>
          </cell>
          <cell r="EH49" t="str">
            <v>COSTO TOTAL</v>
          </cell>
          <cell r="EI49" t="str">
            <v>C/U</v>
          </cell>
        </row>
        <row r="51">
          <cell r="DU51" t="str">
            <v>Produccion</v>
          </cell>
          <cell r="DW51">
            <v>276068.61</v>
          </cell>
          <cell r="DX51">
            <v>1.4558199999999999</v>
          </cell>
          <cell r="DY51">
            <v>271867.53000000003</v>
          </cell>
          <cell r="DZ51">
            <v>2.020445</v>
          </cell>
          <cell r="EF51" t="str">
            <v>Produccion</v>
          </cell>
        </row>
        <row r="52">
          <cell r="DU52" t="str">
            <v>PRODUCCION TERMINADA</v>
          </cell>
          <cell r="EF52" t="str">
            <v>PRODUCCION TERMINADA</v>
          </cell>
        </row>
        <row r="53">
          <cell r="DU53" t="str">
            <v>Concentrado de Plata</v>
          </cell>
          <cell r="EA53">
            <v>270399.76186655619</v>
          </cell>
          <cell r="EB53">
            <v>0</v>
          </cell>
          <cell r="EC53">
            <v>270399.76186655619</v>
          </cell>
          <cell r="EF53" t="str">
            <v>Concentrado de Plata</v>
          </cell>
          <cell r="EH53">
            <v>32407.568406805723</v>
          </cell>
          <cell r="EI53">
            <v>0.30907600000000002</v>
          </cell>
        </row>
        <row r="54">
          <cell r="DU54" t="str">
            <v>PRODUCCION EN PROCESO</v>
          </cell>
          <cell r="EF54" t="str">
            <v>PRODUCCION EN PROCESO</v>
          </cell>
        </row>
        <row r="55">
          <cell r="DU55" t="str">
            <v>En circuito final</v>
          </cell>
          <cell r="DW55">
            <v>3143.609999999986</v>
          </cell>
          <cell r="DX55">
            <v>1.4558180000000001</v>
          </cell>
          <cell r="DY55">
            <v>40808.949999999837</v>
          </cell>
          <cell r="DZ55">
            <v>2.020445</v>
          </cell>
          <cell r="EA55">
            <v>5242.8881334438338</v>
          </cell>
          <cell r="EB55">
            <v>0</v>
          </cell>
          <cell r="EC55">
            <v>49195.448133443657</v>
          </cell>
          <cell r="EF55" t="str">
            <v>En circuito final</v>
          </cell>
          <cell r="EH55">
            <v>314.1815931942765</v>
          </cell>
          <cell r="EI55">
            <v>0.15453800000000001</v>
          </cell>
        </row>
        <row r="57">
          <cell r="DU57" t="str">
            <v>Total</v>
          </cell>
          <cell r="DW57">
            <v>279212.21999999997</v>
          </cell>
          <cell r="DY57">
            <v>312676.47999999986</v>
          </cell>
          <cell r="EA57">
            <v>275642.65000000002</v>
          </cell>
          <cell r="EF57" t="str">
            <v>Total</v>
          </cell>
          <cell r="EH57">
            <v>32721.75</v>
          </cell>
        </row>
        <row r="59">
          <cell r="DU59" t="str">
            <v>TERMINADOS Y EN MANO:</v>
          </cell>
          <cell r="EF59" t="str">
            <v>TERMINADOS Y EN MANO:</v>
          </cell>
        </row>
        <row r="60">
          <cell r="DU60" t="str">
            <v>Saldo Inicial</v>
          </cell>
          <cell r="DW60">
            <v>65253.04</v>
          </cell>
          <cell r="DX60">
            <v>1.7664233375</v>
          </cell>
          <cell r="EC60">
            <v>-65253.04</v>
          </cell>
          <cell r="EF60" t="str">
            <v>Saldo Inicial</v>
          </cell>
        </row>
        <row r="61">
          <cell r="DU61" t="str">
            <v>Recepcion</v>
          </cell>
          <cell r="DW61">
            <v>276068.61</v>
          </cell>
          <cell r="DX61">
            <v>1.4558201475000001</v>
          </cell>
          <cell r="EF61" t="str">
            <v>Recepcion</v>
          </cell>
        </row>
        <row r="62">
          <cell r="DU62" t="str">
            <v>Otros</v>
          </cell>
          <cell r="EF62" t="str">
            <v>Otros</v>
          </cell>
        </row>
        <row r="64">
          <cell r="DU64" t="str">
            <v>Disponible</v>
          </cell>
          <cell r="DW64">
            <v>341321.64999999997</v>
          </cell>
          <cell r="DX64">
            <v>1.5064615931000001</v>
          </cell>
          <cell r="EF64" t="str">
            <v>Disponible</v>
          </cell>
        </row>
        <row r="65">
          <cell r="DU65" t="str">
            <v>Despachos</v>
          </cell>
          <cell r="DW65">
            <v>0</v>
          </cell>
          <cell r="DX65">
            <v>0</v>
          </cell>
          <cell r="EF65" t="str">
            <v>Despachos</v>
          </cell>
        </row>
        <row r="66">
          <cell r="DU66" t="str">
            <v>Saldo Final</v>
          </cell>
          <cell r="DW66">
            <v>64307.05</v>
          </cell>
          <cell r="DX66">
            <v>1.5064615429999999</v>
          </cell>
          <cell r="EC66">
            <v>64307.05</v>
          </cell>
          <cell r="EF66" t="str">
            <v>Saldo Final</v>
          </cell>
        </row>
        <row r="68">
          <cell r="DU68" t="str">
            <v>Transf.al dpto.sgte</v>
          </cell>
          <cell r="DW68">
            <v>277014.59999999998</v>
          </cell>
          <cell r="DX68">
            <v>1.5064616046999999</v>
          </cell>
          <cell r="EC68">
            <v>318649.21999999986</v>
          </cell>
          <cell r="ED68">
            <v>0</v>
          </cell>
          <cell r="EF68" t="str">
            <v>Transf.al dpto.sgte</v>
          </cell>
        </row>
        <row r="70">
          <cell r="DU70" t="str">
            <v>% Equiv.</v>
          </cell>
          <cell r="EF70" t="str">
            <v>% Equiv.</v>
          </cell>
          <cell r="EH70">
            <v>0.5</v>
          </cell>
        </row>
        <row r="71">
          <cell r="DU71" t="str">
            <v>% Produc.Equiv.</v>
          </cell>
          <cell r="EF71" t="str">
            <v>% Produc.Equiv.</v>
          </cell>
          <cell r="EH71">
            <v>1016.518</v>
          </cell>
        </row>
        <row r="72">
          <cell r="DU72" t="str">
            <v>Tonelaje Equiv.</v>
          </cell>
          <cell r="DW72">
            <v>191790.32800000001</v>
          </cell>
          <cell r="DY72">
            <v>154756.25000000006</v>
          </cell>
          <cell r="EA72">
            <v>106886.01700000005</v>
          </cell>
          <cell r="EF72" t="str">
            <v>Tonelaje Equiv.</v>
          </cell>
          <cell r="EH72">
            <v>105869.49900000005</v>
          </cell>
        </row>
        <row r="73">
          <cell r="DW73">
            <v>192044.511</v>
          </cell>
          <cell r="DY73">
            <v>196312.07800000007</v>
          </cell>
          <cell r="EA73">
            <v>135584.40000000005</v>
          </cell>
          <cell r="EH73">
            <v>134567.88200000004</v>
          </cell>
        </row>
        <row r="76">
          <cell r="DU76" t="str">
            <v>Desp.Acum.a la Fecha</v>
          </cell>
          <cell r="DW76">
            <v>0</v>
          </cell>
          <cell r="DY76">
            <v>0</v>
          </cell>
        </row>
      </sheetData>
      <sheetData sheetId="3" refreshError="1">
        <row r="1">
          <cell r="BQ1" t="str">
            <v xml:space="preserve">COSTOS   DE   PRODUCCION  E   INVENTARIOS  </v>
          </cell>
        </row>
        <row r="2">
          <cell r="G2" t="str">
            <v>ZINC REFINADO</v>
          </cell>
          <cell r="AK2" t="str">
            <v>ZINC REFINADO</v>
          </cell>
        </row>
        <row r="3">
          <cell r="G3" t="str">
            <v xml:space="preserve">COSTOS   DE   PRODUCCION  E   INVENTARIOS  </v>
          </cell>
          <cell r="AK3" t="str">
            <v xml:space="preserve">COSTOS   DE   PRODUCCION  E   INVENTARIOS  </v>
          </cell>
        </row>
        <row r="4">
          <cell r="R4" t="str">
            <v>MES DE :</v>
          </cell>
          <cell r="S4" t="str">
            <v>DICIEMBRE 2003</v>
          </cell>
          <cell r="AS4" t="str">
            <v>MES DE :</v>
          </cell>
          <cell r="AT4" t="str">
            <v>DICIEMBRE 2003</v>
          </cell>
          <cell r="CW4" t="str">
            <v>KARDEX DE PRODUCCION TERMINADA, SUBPRODUCTOS Y RESIDUOS</v>
          </cell>
        </row>
        <row r="5">
          <cell r="DB5" t="str">
            <v>MES:</v>
          </cell>
          <cell r="DC5" t="str">
            <v>DICIEMBRE 2003</v>
          </cell>
        </row>
        <row r="6">
          <cell r="T6" t="str">
            <v>TOTAL</v>
          </cell>
          <cell r="CW6" t="str">
            <v>ZINC REFINADO (Barras y Jumbos SHG) - 31. 2111/2 (Cód. 25137 y 25139)</v>
          </cell>
        </row>
        <row r="7">
          <cell r="G7" t="str">
            <v>TRATAMIENTO</v>
          </cell>
          <cell r="J7" t="str">
            <v>TOSTACION</v>
          </cell>
          <cell r="L7" t="str">
            <v>LIX.PURIF.Y CD</v>
          </cell>
          <cell r="N7" t="str">
            <v>ELECTROLISIS</v>
          </cell>
          <cell r="P7" t="str">
            <v>FUSION Y MOLDEO</v>
          </cell>
          <cell r="R7" t="str">
            <v>ACIDO SULFURICO</v>
          </cell>
          <cell r="T7" t="str">
            <v>GENERAL</v>
          </cell>
          <cell r="AK7" t="str">
            <v>MATERIA PRIMA</v>
          </cell>
          <cell r="AM7" t="str">
            <v>TOSTACION</v>
          </cell>
          <cell r="AO7" t="str">
            <v>LIX.PURIF.Y CD</v>
          </cell>
          <cell r="AQ7" t="str">
            <v>ELECTROLISIS</v>
          </cell>
          <cell r="AS7" t="str">
            <v>FUSION Y MOLDEO</v>
          </cell>
          <cell r="AU7" t="str">
            <v>TOTAL</v>
          </cell>
          <cell r="CW7" t="str">
            <v>DETALLE</v>
          </cell>
          <cell r="CX7" t="str">
            <v>MENSUAL</v>
          </cell>
          <cell r="DA7" t="str">
            <v>ANO A LA FECHA</v>
          </cell>
          <cell r="DD7" t="str">
            <v>MENSUAL</v>
          </cell>
        </row>
        <row r="9">
          <cell r="CW9" t="str">
            <v/>
          </cell>
          <cell r="CX9" t="str">
            <v>T.M.</v>
          </cell>
          <cell r="CY9" t="str">
            <v>COST.UNIT.</v>
          </cell>
          <cell r="CZ9" t="str">
            <v>TOTAL $</v>
          </cell>
          <cell r="DA9" t="str">
            <v>T.M.</v>
          </cell>
          <cell r="DB9" t="str">
            <v>COST.UNIT.</v>
          </cell>
          <cell r="DC9" t="str">
            <v>TOTAL $</v>
          </cell>
          <cell r="DD9" t="str">
            <v>Material $</v>
          </cell>
          <cell r="DE9" t="str">
            <v>Tratamiento $</v>
          </cell>
        </row>
        <row r="10">
          <cell r="G10" t="str">
            <v>UNIDADES T.M.Zn</v>
          </cell>
          <cell r="J10" t="str">
            <v/>
          </cell>
          <cell r="K10" t="str">
            <v>Consist.</v>
          </cell>
          <cell r="R10" t="str">
            <v/>
          </cell>
          <cell r="AK10" t="str">
            <v>UNIDADES T.M.Zn</v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</row>
        <row r="11">
          <cell r="CW11" t="str">
            <v>Saldo Inic.</v>
          </cell>
          <cell r="CX11">
            <v>2706.462</v>
          </cell>
          <cell r="CY11">
            <v>711.519452</v>
          </cell>
          <cell r="CZ11">
            <v>1925700.36</v>
          </cell>
          <cell r="DA11">
            <v>3208.070000000007</v>
          </cell>
          <cell r="DB11">
            <v>578.70940499999995</v>
          </cell>
          <cell r="DC11">
            <v>1856540.2800000161</v>
          </cell>
          <cell r="DD11">
            <v>1238890.0100000012</v>
          </cell>
          <cell r="DE11">
            <v>686810.35999999964</v>
          </cell>
        </row>
        <row r="12">
          <cell r="G12" t="str">
            <v>En circuito inicial</v>
          </cell>
          <cell r="J12">
            <v>337.81299999999999</v>
          </cell>
          <cell r="L12">
            <v>1369.4010000000001</v>
          </cell>
          <cell r="N12">
            <v>835.37599999999998</v>
          </cell>
          <cell r="P12">
            <v>151</v>
          </cell>
          <cell r="R12">
            <v>203.92</v>
          </cell>
          <cell r="T12">
            <v>2897.51</v>
          </cell>
          <cell r="AK12" t="str">
            <v>En circuito inicial</v>
          </cell>
          <cell r="AM12">
            <v>337.81299999999999</v>
          </cell>
          <cell r="AO12">
            <v>1369.4010000000001</v>
          </cell>
          <cell r="AQ12">
            <v>835.37599999999998</v>
          </cell>
          <cell r="AS12">
            <v>151</v>
          </cell>
          <cell r="AU12">
            <v>2693.59</v>
          </cell>
          <cell r="AV12" t="str">
            <v>En circuito inicial</v>
          </cell>
          <cell r="CW12" t="str">
            <v>Compra</v>
          </cell>
          <cell r="CX12">
            <v>0</v>
          </cell>
          <cell r="CY12">
            <v>0</v>
          </cell>
          <cell r="CZ12">
            <v>0</v>
          </cell>
          <cell r="DA12">
            <v>100.008</v>
          </cell>
          <cell r="DB12">
            <v>798.99608000000001</v>
          </cell>
          <cell r="DC12">
            <v>79906</v>
          </cell>
          <cell r="DD12">
            <v>0</v>
          </cell>
          <cell r="DE12">
            <v>0</v>
          </cell>
        </row>
        <row r="13">
          <cell r="G13" t="str">
            <v>Zn en Concentrados</v>
          </cell>
          <cell r="J13">
            <v>12063.725</v>
          </cell>
          <cell r="K13">
            <v>0</v>
          </cell>
          <cell r="T13">
            <v>12063.725</v>
          </cell>
          <cell r="AK13" t="str">
            <v>Zn en Concentrados</v>
          </cell>
          <cell r="AM13">
            <v>12063.725</v>
          </cell>
          <cell r="AU13">
            <v>12063.725</v>
          </cell>
          <cell r="AV13" t="str">
            <v>Zn en Concentrados</v>
          </cell>
        </row>
        <row r="14">
          <cell r="G14" t="str">
            <v>Recibido dpto.anterior</v>
          </cell>
          <cell r="L14">
            <v>11590.918999999998</v>
          </cell>
          <cell r="N14">
            <v>11917.607999999998</v>
          </cell>
          <cell r="P14">
            <v>12014.264999999999</v>
          </cell>
          <cell r="AK14" t="str">
            <v>Recibido dpto.anterior</v>
          </cell>
          <cell r="AO14">
            <v>11590.918999999998</v>
          </cell>
          <cell r="AQ14">
            <v>11917.607999999998</v>
          </cell>
          <cell r="AS14">
            <v>12014.264999999999</v>
          </cell>
          <cell r="CW14" t="str">
            <v>Produccion</v>
          </cell>
          <cell r="CX14">
            <v>7913.125</v>
          </cell>
          <cell r="CY14">
            <v>756.18119799999999</v>
          </cell>
          <cell r="CZ14">
            <v>5983756.3399999999</v>
          </cell>
          <cell r="DA14">
            <v>98854.58</v>
          </cell>
          <cell r="DB14">
            <v>669.653819</v>
          </cell>
          <cell r="DC14">
            <v>66198347</v>
          </cell>
          <cell r="DD14">
            <v>3995354.82</v>
          </cell>
          <cell r="DE14">
            <v>1988401.52</v>
          </cell>
        </row>
        <row r="15">
          <cell r="G15" t="str">
            <v>Polvo de Zinc</v>
          </cell>
          <cell r="L15">
            <v>689.93600000000004</v>
          </cell>
          <cell r="T15">
            <v>689.93600000000004</v>
          </cell>
          <cell r="AK15" t="str">
            <v>Polvo de Zinc</v>
          </cell>
          <cell r="AO15">
            <v>689.93600000000004</v>
          </cell>
          <cell r="AU15">
            <v>689.93600000000004</v>
          </cell>
          <cell r="AV15" t="str">
            <v>Polvo de Zinc</v>
          </cell>
        </row>
        <row r="16">
          <cell r="G16" t="str">
            <v>Sol.PJ/Sumidero 70</v>
          </cell>
          <cell r="L16">
            <v>0</v>
          </cell>
          <cell r="T16">
            <v>0</v>
          </cell>
          <cell r="AK16" t="str">
            <v>Sol.PJ/Sumidero 70</v>
          </cell>
          <cell r="AO16">
            <v>0</v>
          </cell>
          <cell r="AU16">
            <v>0</v>
          </cell>
          <cell r="AV16" t="str">
            <v>Sol.PJ/Sumidero 70</v>
          </cell>
        </row>
        <row r="17">
          <cell r="G17" t="str">
            <v>Dross,Bloq.emerg.,Des.Cat.,Espumado</v>
          </cell>
          <cell r="J17">
            <v>184.27500000000001</v>
          </cell>
          <cell r="P17">
            <v>0</v>
          </cell>
          <cell r="T17">
            <v>184.27500000000001</v>
          </cell>
          <cell r="AK17" t="str">
            <v>Dross</v>
          </cell>
          <cell r="AM17">
            <v>184.27500000000001</v>
          </cell>
          <cell r="AS17">
            <v>0</v>
          </cell>
          <cell r="AU17">
            <v>184.27500000000001</v>
          </cell>
          <cell r="AV17" t="str">
            <v>Dross</v>
          </cell>
          <cell r="CW17" t="str">
            <v>Disponible</v>
          </cell>
          <cell r="CX17">
            <v>10619.587</v>
          </cell>
          <cell r="CY17">
            <v>744.79889800000001</v>
          </cell>
          <cell r="CZ17">
            <v>7909456.7000000002</v>
          </cell>
          <cell r="DA17">
            <v>102162.65800000001</v>
          </cell>
          <cell r="DB17">
            <v>666.92463399999997</v>
          </cell>
          <cell r="DC17">
            <v>68134793.280000016</v>
          </cell>
          <cell r="DD17">
            <v>5234244.830000001</v>
          </cell>
          <cell r="DE17">
            <v>2675211.88</v>
          </cell>
        </row>
        <row r="18">
          <cell r="G18" t="str">
            <v>Polvo Filtro Manga</v>
          </cell>
          <cell r="J18">
            <v>2.14</v>
          </cell>
          <cell r="AK18" t="str">
            <v>Polvo Filtro Manga</v>
          </cell>
          <cell r="AM18">
            <v>2.14</v>
          </cell>
          <cell r="CW18" t="str">
            <v>Ventas</v>
          </cell>
          <cell r="CX18">
            <v>9008.3000000000011</v>
          </cell>
          <cell r="CY18">
            <v>744.79889900000001</v>
          </cell>
          <cell r="CZ18">
            <v>6709371.9199999999</v>
          </cell>
          <cell r="DA18">
            <v>100551.371</v>
          </cell>
          <cell r="DB18">
            <v>665.676737</v>
          </cell>
          <cell r="DC18">
            <v>66934708.500000007</v>
          </cell>
          <cell r="DD18">
            <v>4440064.17</v>
          </cell>
          <cell r="DE18">
            <v>2269307.7599999998</v>
          </cell>
        </row>
        <row r="20">
          <cell r="G20" t="str">
            <v>Total Disponible</v>
          </cell>
          <cell r="J20">
            <v>12587.953</v>
          </cell>
          <cell r="L20">
            <v>13650.255999999998</v>
          </cell>
          <cell r="N20">
            <v>12752.983999999999</v>
          </cell>
          <cell r="P20">
            <v>12165.264999999999</v>
          </cell>
          <cell r="R20">
            <v>203.92</v>
          </cell>
          <cell r="T20">
            <v>15835.446</v>
          </cell>
          <cell r="AK20" t="str">
            <v>Total Disponible</v>
          </cell>
          <cell r="AM20">
            <v>12587.953</v>
          </cell>
          <cell r="AO20">
            <v>13650.255999999998</v>
          </cell>
          <cell r="AQ20">
            <v>12752.983999999999</v>
          </cell>
          <cell r="AS20">
            <v>12165.264999999999</v>
          </cell>
          <cell r="AU20">
            <v>15631.526</v>
          </cell>
          <cell r="CW20" t="str">
            <v>Barras extraviadas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</row>
        <row r="22">
          <cell r="G22" t="str">
            <v>Produccion</v>
          </cell>
          <cell r="J22">
            <v>12269.368999999999</v>
          </cell>
          <cell r="L22">
            <v>12104.807999999997</v>
          </cell>
          <cell r="N22">
            <v>11918.745999999999</v>
          </cell>
          <cell r="AK22" t="str">
            <v>Produccion</v>
          </cell>
          <cell r="AM22">
            <v>12269.368999999999</v>
          </cell>
          <cell r="AO22">
            <v>12104.807999999997</v>
          </cell>
          <cell r="AQ22">
            <v>11918.745999999999</v>
          </cell>
          <cell r="CW22" t="str">
            <v>Saldo Final</v>
          </cell>
          <cell r="CX22">
            <v>1611.2869999999984</v>
          </cell>
          <cell r="CY22">
            <v>744.79889700000001</v>
          </cell>
          <cell r="CZ22">
            <v>1200084.7800000003</v>
          </cell>
          <cell r="DA22">
            <v>1611.2870000000112</v>
          </cell>
          <cell r="DB22">
            <v>744.79889700000001</v>
          </cell>
          <cell r="DC22">
            <v>1200084.7800000086</v>
          </cell>
          <cell r="DD22">
            <v>794180.66000000108</v>
          </cell>
          <cell r="DE22">
            <v>405904.12000000011</v>
          </cell>
        </row>
        <row r="23">
          <cell r="G23" t="str">
            <v>Cat.a Polvo,P.Filtro M.</v>
          </cell>
          <cell r="N23">
            <v>55.853999999999999</v>
          </cell>
          <cell r="P23">
            <v>2.14</v>
          </cell>
          <cell r="T23">
            <v>55.853999999999999</v>
          </cell>
          <cell r="AK23" t="str">
            <v>Cat.a Polvo,P.Filtro M.</v>
          </cell>
          <cell r="AQ23">
            <v>55.853999999999999</v>
          </cell>
          <cell r="AS23">
            <v>2.14</v>
          </cell>
          <cell r="AU23">
            <v>55.853999999999999</v>
          </cell>
          <cell r="AV23" t="str">
            <v>Cat.a Polvo,P.Filtro M.</v>
          </cell>
          <cell r="CW23" t="str">
            <v>Barras SHG (S.Final)</v>
          </cell>
          <cell r="CX23">
            <v>651.62699999999131</v>
          </cell>
          <cell r="CZ23">
            <v>485331.07071369066</v>
          </cell>
          <cell r="DA23">
            <v>-1.2732925824820995E-11</v>
          </cell>
          <cell r="DC23">
            <v>-8.3819031715393066E-9</v>
          </cell>
          <cell r="DD23">
            <v>321177.76717233757</v>
          </cell>
          <cell r="DE23">
            <v>164153.30354135347</v>
          </cell>
        </row>
        <row r="24">
          <cell r="G24" t="str">
            <v>Spent Reciclado</v>
          </cell>
          <cell r="N24">
            <v>0</v>
          </cell>
          <cell r="AK24" t="str">
            <v>Spent Reciclado</v>
          </cell>
          <cell r="AQ24">
            <v>0</v>
          </cell>
          <cell r="CW24" t="str">
            <v>Jumbos SHG (S.Final)</v>
          </cell>
          <cell r="CX24">
            <v>959.66</v>
          </cell>
          <cell r="CY24">
            <v>-7.2759576141834259E-12</v>
          </cell>
          <cell r="CZ24">
            <v>714753.70928630419</v>
          </cell>
          <cell r="DA24">
            <v>-5.3551048040390015E-9</v>
          </cell>
          <cell r="DC24">
            <v>-3.4924596548080444E-9</v>
          </cell>
          <cell r="DD24">
            <v>473002.89282765996</v>
          </cell>
          <cell r="DE24">
            <v>241750.81645864484</v>
          </cell>
        </row>
        <row r="25">
          <cell r="G25" t="str">
            <v>Zinc Refinado a Polvo</v>
          </cell>
          <cell r="P25">
            <v>587.86699999999996</v>
          </cell>
          <cell r="T25">
            <v>587.86699999999996</v>
          </cell>
          <cell r="AK25" t="str">
            <v>Zinc Refinado a Polvo</v>
          </cell>
          <cell r="AS25">
            <v>587.86699999999996</v>
          </cell>
          <cell r="AU25">
            <v>587.86699999999996</v>
          </cell>
          <cell r="AV25" t="str">
            <v>Zinc Refinado a Polvo</v>
          </cell>
        </row>
        <row r="26">
          <cell r="G26" t="str">
            <v>Zinc Ref.a Planta Aleac.Barras</v>
          </cell>
          <cell r="P26">
            <v>726.91300000000001</v>
          </cell>
          <cell r="T26">
            <v>726.91300000000001</v>
          </cell>
          <cell r="AK26" t="str">
            <v>Zinc Ref.a Planta Aleac.Barras</v>
          </cell>
          <cell r="AS26">
            <v>726.91300000000001</v>
          </cell>
          <cell r="AU26">
            <v>726.91300000000001</v>
          </cell>
          <cell r="AV26" t="str">
            <v>Zinc Ref.a Planta Aleac.Barras</v>
          </cell>
          <cell r="CW26" t="str">
            <v>Barras SHG (C.Vtas.)</v>
          </cell>
          <cell r="CX26">
            <v>8359.27</v>
          </cell>
          <cell r="CZ26">
            <v>6225975.0907161618</v>
          </cell>
          <cell r="DA26">
            <v>91822.762999999992</v>
          </cell>
          <cell r="DC26">
            <v>61230371.026219457</v>
          </cell>
          <cell r="DD26">
            <v>4120166.4258912224</v>
          </cell>
          <cell r="DE26">
            <v>2105808.6741044591</v>
          </cell>
        </row>
        <row r="27">
          <cell r="G27" t="str">
            <v>Zinc Ref.a Planta Aleac.Jumbos</v>
          </cell>
          <cell r="P27">
            <v>2511.23</v>
          </cell>
          <cell r="T27">
            <v>2511.23</v>
          </cell>
          <cell r="AK27" t="str">
            <v>Zinc Ref.a Planta Aleac.Jumbos</v>
          </cell>
          <cell r="AS27">
            <v>2511.23</v>
          </cell>
          <cell r="AU27">
            <v>2511.23</v>
          </cell>
          <cell r="AV27" t="str">
            <v>Zinc Ref.a Planta Aleac.Jumbos</v>
          </cell>
          <cell r="CW27" t="str">
            <v>Jumbos SHG (C.Vtas.)</v>
          </cell>
          <cell r="CX27">
            <v>649.03000000000009</v>
          </cell>
          <cell r="CY27">
            <v>0</v>
          </cell>
          <cell r="CZ27">
            <v>483396.82928383828</v>
          </cell>
          <cell r="DA27">
            <v>8728.608000000002</v>
          </cell>
          <cell r="DC27">
            <v>5704337.4737805286</v>
          </cell>
          <cell r="DD27">
            <v>319897.74410877749</v>
          </cell>
          <cell r="DE27">
            <v>163499.08589554077</v>
          </cell>
        </row>
        <row r="28">
          <cell r="G28" t="str">
            <v>Dross</v>
          </cell>
          <cell r="P28">
            <v>259.82799999999997</v>
          </cell>
          <cell r="T28">
            <v>259.82799999999997</v>
          </cell>
          <cell r="AK28" t="str">
            <v>Dross</v>
          </cell>
          <cell r="AS28">
            <v>259.82799999999997</v>
          </cell>
          <cell r="AU28">
            <v>259.82799999999997</v>
          </cell>
          <cell r="AV28" t="str">
            <v>Dross</v>
          </cell>
          <cell r="CZ28">
            <v>0</v>
          </cell>
          <cell r="DA28">
            <v>0</v>
          </cell>
          <cell r="DC28">
            <v>0</v>
          </cell>
        </row>
        <row r="29">
          <cell r="G29" t="str">
            <v>PRODUCCION TERMINADA</v>
          </cell>
          <cell r="AK29" t="str">
            <v>PRODUCCION TERMINADA</v>
          </cell>
          <cell r="CW29" t="str">
            <v>Barras SHG (Prod..)</v>
          </cell>
          <cell r="CX29">
            <v>7913.125</v>
          </cell>
          <cell r="CZ29">
            <v>5983756.3399999999</v>
          </cell>
        </row>
        <row r="30">
          <cell r="G30" t="str">
            <v>Zinc Refinado</v>
          </cell>
          <cell r="P30">
            <v>7913.1249999999991</v>
          </cell>
          <cell r="T30">
            <v>7913.1249999999991</v>
          </cell>
          <cell r="AK30" t="str">
            <v>Zinc Refinado</v>
          </cell>
          <cell r="AS30">
            <v>7913.1249999999991</v>
          </cell>
          <cell r="AU30">
            <v>7913.1249999999991</v>
          </cell>
          <cell r="AV30" t="str">
            <v>Zinc Refinado</v>
          </cell>
          <cell r="CW30" t="str">
            <v>Jumbos SHG (Prod.)</v>
          </cell>
          <cell r="CX30">
            <v>0</v>
          </cell>
          <cell r="CY30">
            <v>0</v>
          </cell>
          <cell r="CZ30">
            <v>0</v>
          </cell>
        </row>
        <row r="31">
          <cell r="G31" t="str">
            <v>Acido Sulfurico</v>
          </cell>
          <cell r="R31">
            <v>20409.745999999999</v>
          </cell>
        </row>
        <row r="32">
          <cell r="G32" t="str">
            <v>PRODUCCION EN PROCESO</v>
          </cell>
          <cell r="AK32" t="str">
            <v>PRODUCCION EN PROCESO</v>
          </cell>
          <cell r="CW32" t="str">
            <v>ALEACIONES DE Zn en Barras  31. 2114 (Cód. Varios)</v>
          </cell>
        </row>
        <row r="33">
          <cell r="G33" t="str">
            <v>Polv.Filtro Manga,Dross,etc.</v>
          </cell>
          <cell r="J33">
            <v>0</v>
          </cell>
          <cell r="L33">
            <v>31.809000000000001</v>
          </cell>
          <cell r="P33">
            <v>0</v>
          </cell>
          <cell r="T33">
            <v>31.809000000000001</v>
          </cell>
          <cell r="AK33" t="str">
            <v>Polv.Filtro Manga,Dross,etc.</v>
          </cell>
          <cell r="AM33">
            <v>0</v>
          </cell>
          <cell r="AO33">
            <v>31.809000000000001</v>
          </cell>
          <cell r="AS33">
            <v>0</v>
          </cell>
          <cell r="AU33">
            <v>31.809000000000001</v>
          </cell>
          <cell r="AV33" t="str">
            <v>En Proceso Final</v>
          </cell>
          <cell r="CW33" t="str">
            <v>DETALLE</v>
          </cell>
          <cell r="CX33" t="str">
            <v>MENSUAL</v>
          </cell>
          <cell r="DB33" t="str">
            <v xml:space="preserve">  ANO A LA FECHA</v>
          </cell>
          <cell r="DD33" t="str">
            <v>MENSUAL</v>
          </cell>
        </row>
        <row r="34">
          <cell r="G34" t="str">
            <v>En circuito final</v>
          </cell>
          <cell r="J34">
            <v>302.68</v>
          </cell>
          <cell r="L34">
            <v>1159.925</v>
          </cell>
          <cell r="N34">
            <v>765.38400000000001</v>
          </cell>
          <cell r="P34">
            <v>164</v>
          </cell>
          <cell r="R34">
            <v>203.92</v>
          </cell>
          <cell r="T34">
            <v>2595.9090000000001</v>
          </cell>
          <cell r="AK34" t="str">
            <v>En circuito final</v>
          </cell>
          <cell r="AM34">
            <v>302.68</v>
          </cell>
          <cell r="AO34">
            <v>1159.925</v>
          </cell>
          <cell r="AQ34">
            <v>765.38400000000001</v>
          </cell>
          <cell r="AS34">
            <v>164</v>
          </cell>
          <cell r="AU34">
            <v>2391.989</v>
          </cell>
          <cell r="AV34" t="str">
            <v>En circuito final</v>
          </cell>
        </row>
        <row r="35">
          <cell r="G35" t="str">
            <v>Perdidas (Ganancias)</v>
          </cell>
          <cell r="J35">
            <v>15.904</v>
          </cell>
          <cell r="L35">
            <v>353.714</v>
          </cell>
          <cell r="N35">
            <v>13</v>
          </cell>
          <cell r="P35">
            <v>0.16200000000000001</v>
          </cell>
          <cell r="R35">
            <v>0</v>
          </cell>
          <cell r="T35">
            <v>382.78</v>
          </cell>
          <cell r="AK35" t="str">
            <v>Perdidas (Ganancias)</v>
          </cell>
          <cell r="AM35">
            <v>15.904</v>
          </cell>
          <cell r="AO35">
            <v>353.714</v>
          </cell>
          <cell r="AQ35">
            <v>13</v>
          </cell>
          <cell r="AS35">
            <v>0.16200000000000001</v>
          </cell>
          <cell r="AU35">
            <v>382.78</v>
          </cell>
          <cell r="AV35" t="str">
            <v>Perdidas(Ganancias)</v>
          </cell>
          <cell r="CX35" t="str">
            <v>T.M.</v>
          </cell>
          <cell r="CY35" t="str">
            <v>COST.UNIT.</v>
          </cell>
          <cell r="CZ35" t="str">
            <v>TOTAL $</v>
          </cell>
          <cell r="DA35" t="str">
            <v>T.M.</v>
          </cell>
          <cell r="DB35" t="str">
            <v>COST.UNIT.</v>
          </cell>
          <cell r="DC35" t="str">
            <v>TOTAL $</v>
          </cell>
          <cell r="DD35" t="str">
            <v>Material $</v>
          </cell>
          <cell r="DE35" t="str">
            <v>Tratamiento $</v>
          </cell>
        </row>
        <row r="37">
          <cell r="G37" t="str">
            <v>Total</v>
          </cell>
          <cell r="J37">
            <v>12587.953</v>
          </cell>
          <cell r="L37">
            <v>13650.255999999999</v>
          </cell>
          <cell r="N37">
            <v>12752.984</v>
          </cell>
          <cell r="P37">
            <v>12165.264999999999</v>
          </cell>
          <cell r="R37">
            <v>203.92</v>
          </cell>
          <cell r="AK37" t="str">
            <v>Total</v>
          </cell>
          <cell r="AM37">
            <v>12587.953</v>
          </cell>
          <cell r="AO37">
            <v>13650.255999999999</v>
          </cell>
          <cell r="AQ37">
            <v>12752.984</v>
          </cell>
          <cell r="AS37">
            <v>12165.264999999999</v>
          </cell>
          <cell r="CW37" t="str">
            <v>Saldo Inic.</v>
          </cell>
          <cell r="CX37">
            <v>1431.4639999999999</v>
          </cell>
          <cell r="CY37">
            <v>707.63405899999998</v>
          </cell>
          <cell r="CZ37">
            <v>1012952.68</v>
          </cell>
          <cell r="DA37">
            <v>506.73299999999921</v>
          </cell>
          <cell r="DB37">
            <v>588.94665599999996</v>
          </cell>
          <cell r="DC37">
            <v>298438.70593699993</v>
          </cell>
          <cell r="DD37">
            <v>611133.27775740938</v>
          </cell>
          <cell r="DE37">
            <v>401819.40000000014</v>
          </cell>
        </row>
        <row r="38">
          <cell r="AW38" t="str">
            <v>Catodos (Cód.27098)</v>
          </cell>
          <cell r="CW38" t="str">
            <v>Produccion</v>
          </cell>
          <cell r="CX38">
            <v>749.88400000000001</v>
          </cell>
          <cell r="CY38">
            <v>827.58939999999996</v>
          </cell>
          <cell r="CZ38">
            <v>620596.04999999993</v>
          </cell>
          <cell r="DA38">
            <v>8576.9940000000006</v>
          </cell>
          <cell r="DB38">
            <v>695.31874800000003</v>
          </cell>
          <cell r="DC38">
            <v>5963744.7299999986</v>
          </cell>
          <cell r="DD38">
            <v>408515.72</v>
          </cell>
          <cell r="DE38">
            <v>212080.33</v>
          </cell>
        </row>
        <row r="39">
          <cell r="G39" t="str">
            <v>TERMINADOS Y EN MANO</v>
          </cell>
          <cell r="AK39" t="str">
            <v>TERMINADOS Y EN MANO</v>
          </cell>
          <cell r="AW39" t="str">
            <v>Total TM</v>
          </cell>
          <cell r="CW39" t="str">
            <v>Ajuste (Reciclado)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</row>
        <row r="40">
          <cell r="G40" t="str">
            <v>Saldo Inicial</v>
          </cell>
          <cell r="J40">
            <v>3704.643</v>
          </cell>
          <cell r="L40">
            <v>229.21600000000001</v>
          </cell>
          <cell r="N40">
            <v>105.5</v>
          </cell>
          <cell r="P40">
            <v>0</v>
          </cell>
          <cell r="T40">
            <v>-4039.3589999999999</v>
          </cell>
          <cell r="AK40" t="str">
            <v>Saldo Inicial</v>
          </cell>
          <cell r="AM40">
            <v>3704.643</v>
          </cell>
          <cell r="AO40">
            <v>229.21600000000001</v>
          </cell>
          <cell r="AQ40">
            <v>105.5</v>
          </cell>
          <cell r="AS40">
            <v>0</v>
          </cell>
          <cell r="AU40">
            <v>-4039.3589999999999</v>
          </cell>
          <cell r="AV40" t="str">
            <v>Saldo Inicial</v>
          </cell>
          <cell r="AW40">
            <v>105.5</v>
          </cell>
        </row>
        <row r="41">
          <cell r="G41" t="str">
            <v>Recepcion</v>
          </cell>
          <cell r="J41">
            <v>12269.368999999999</v>
          </cell>
          <cell r="L41">
            <v>12104.807999999997</v>
          </cell>
          <cell r="N41">
            <v>11918.745999999999</v>
          </cell>
          <cell r="AK41" t="str">
            <v>Recepcion</v>
          </cell>
          <cell r="AM41">
            <v>12269.368999999999</v>
          </cell>
          <cell r="AO41">
            <v>12104.807999999997</v>
          </cell>
          <cell r="AQ41">
            <v>11918.745999999999</v>
          </cell>
          <cell r="AW41">
            <v>11918.745999999999</v>
          </cell>
          <cell r="CW41" t="str">
            <v>Disponible</v>
          </cell>
          <cell r="CX41">
            <v>2181.348</v>
          </cell>
          <cell r="CY41">
            <v>748.871216</v>
          </cell>
          <cell r="CZ41">
            <v>1633548.73</v>
          </cell>
          <cell r="DA41">
            <v>9083.726999999999</v>
          </cell>
          <cell r="DB41">
            <v>689.38481300000001</v>
          </cell>
          <cell r="DC41">
            <v>6262183.4359369986</v>
          </cell>
          <cell r="DD41">
            <v>1019648.9977574094</v>
          </cell>
          <cell r="DE41">
            <v>613899.7300000001</v>
          </cell>
        </row>
        <row r="42">
          <cell r="G42" t="str">
            <v>Otros</v>
          </cell>
          <cell r="J42">
            <v>0</v>
          </cell>
          <cell r="T42">
            <v>0</v>
          </cell>
          <cell r="AK42" t="str">
            <v>Otros</v>
          </cell>
          <cell r="AM42">
            <v>0</v>
          </cell>
          <cell r="AU42">
            <v>0</v>
          </cell>
          <cell r="AV42">
            <v>0</v>
          </cell>
          <cell r="CW42" t="str">
            <v>Ventas</v>
          </cell>
          <cell r="CX42">
            <v>772.39700000000005</v>
          </cell>
          <cell r="CY42">
            <v>748.87121500000001</v>
          </cell>
          <cell r="CZ42">
            <v>578425.88</v>
          </cell>
          <cell r="DA42">
            <v>7674.7759999999998</v>
          </cell>
          <cell r="DB42">
            <v>678.46417799999995</v>
          </cell>
          <cell r="DC42">
            <v>5207060.59</v>
          </cell>
          <cell r="DD42">
            <v>361049.14</v>
          </cell>
          <cell r="DE42">
            <v>217376.74</v>
          </cell>
        </row>
        <row r="43">
          <cell r="CW43" t="str">
            <v>Otros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571.48680975609761</v>
          </cell>
          <cell r="DC43">
            <v>0</v>
          </cell>
          <cell r="DD43">
            <v>0</v>
          </cell>
          <cell r="DE43">
            <v>0</v>
          </cell>
        </row>
        <row r="44">
          <cell r="G44" t="str">
            <v>Disponible</v>
          </cell>
          <cell r="J44">
            <v>15974.011999999999</v>
          </cell>
          <cell r="L44">
            <v>12334.023999999998</v>
          </cell>
          <cell r="N44">
            <v>12024.245999999999</v>
          </cell>
          <cell r="P44">
            <v>0</v>
          </cell>
          <cell r="AK44" t="str">
            <v>Disponible</v>
          </cell>
          <cell r="AM44">
            <v>15974.011999999999</v>
          </cell>
          <cell r="AO44">
            <v>12334.023999999998</v>
          </cell>
          <cell r="AQ44">
            <v>12024.245999999999</v>
          </cell>
          <cell r="AS44">
            <v>0</v>
          </cell>
          <cell r="AW44">
            <v>12024.245999999999</v>
          </cell>
        </row>
        <row r="45">
          <cell r="G45" t="str">
            <v>Despachos</v>
          </cell>
          <cell r="J45">
            <v>0</v>
          </cell>
          <cell r="N45">
            <v>0</v>
          </cell>
          <cell r="T45">
            <v>0</v>
          </cell>
          <cell r="AK45" t="str">
            <v>Despachos</v>
          </cell>
          <cell r="AM45">
            <v>0</v>
          </cell>
          <cell r="AQ45">
            <v>0</v>
          </cell>
          <cell r="AU45">
            <v>0</v>
          </cell>
          <cell r="AW45">
            <v>0</v>
          </cell>
          <cell r="CW45" t="str">
            <v>Saldo Final</v>
          </cell>
          <cell r="CX45">
            <v>1408.951</v>
          </cell>
          <cell r="CY45">
            <v>748.871217</v>
          </cell>
          <cell r="CZ45">
            <v>1055122.8500000001</v>
          </cell>
          <cell r="DA45">
            <v>1408.9509999999991</v>
          </cell>
          <cell r="DB45">
            <v>748.87121400000001</v>
          </cell>
          <cell r="DC45">
            <v>1055122.8459369987</v>
          </cell>
          <cell r="DD45">
            <v>658599.85775740934</v>
          </cell>
          <cell r="DE45">
            <v>396522.99000000011</v>
          </cell>
        </row>
        <row r="46">
          <cell r="G46" t="str">
            <v>Retencion</v>
          </cell>
          <cell r="AK46" t="str">
            <v>Retencion</v>
          </cell>
        </row>
        <row r="47">
          <cell r="G47" t="str">
            <v>Saldo Final</v>
          </cell>
          <cell r="J47">
            <v>4383.0929999999998</v>
          </cell>
          <cell r="L47">
            <v>416.416</v>
          </cell>
          <cell r="N47">
            <v>9.9809999999999999</v>
          </cell>
          <cell r="P47">
            <v>0</v>
          </cell>
          <cell r="T47">
            <v>4809.49</v>
          </cell>
          <cell r="AK47" t="str">
            <v>Saldo Final</v>
          </cell>
          <cell r="AM47">
            <v>4383.0929999999998</v>
          </cell>
          <cell r="AO47">
            <v>416.416</v>
          </cell>
          <cell r="AQ47">
            <v>9.9809999999999999</v>
          </cell>
          <cell r="AS47">
            <v>0</v>
          </cell>
          <cell r="AU47">
            <v>4809.49</v>
          </cell>
          <cell r="AV47" t="str">
            <v>Saldo Final</v>
          </cell>
          <cell r="AW47">
            <v>9.9809999999999999</v>
          </cell>
          <cell r="DA47">
            <v>0</v>
          </cell>
          <cell r="DC47">
            <v>4.0630013681948185E-3</v>
          </cell>
          <cell r="DE47">
            <v>1.8204106017947197E-3</v>
          </cell>
        </row>
        <row r="49">
          <cell r="G49" t="str">
            <v>Transf.al dpto.sgte</v>
          </cell>
          <cell r="J49">
            <v>11590.918999999998</v>
          </cell>
          <cell r="L49">
            <v>11917.607999999998</v>
          </cell>
          <cell r="N49">
            <v>12014.264999999999</v>
          </cell>
          <cell r="P49">
            <v>0</v>
          </cell>
          <cell r="T49">
            <v>15835.445999999998</v>
          </cell>
          <cell r="AK49" t="str">
            <v>Transf.al dpto.sgte</v>
          </cell>
          <cell r="AM49">
            <v>11590.918999999998</v>
          </cell>
          <cell r="AO49">
            <v>11917.607999999998</v>
          </cell>
          <cell r="AQ49">
            <v>12014.264999999999</v>
          </cell>
          <cell r="AS49">
            <v>0</v>
          </cell>
          <cell r="AU49">
            <v>15631.525999999998</v>
          </cell>
          <cell r="AV49">
            <v>0</v>
          </cell>
          <cell r="AW49">
            <v>12014.264999999999</v>
          </cell>
        </row>
        <row r="51">
          <cell r="G51" t="str">
            <v>COSTOS CARGADOS $</v>
          </cell>
          <cell r="J51" t="str">
            <v>COSTO TOTAL</v>
          </cell>
          <cell r="K51" t="str">
            <v>C.U.</v>
          </cell>
          <cell r="L51" t="str">
            <v>COSTO TOTAL</v>
          </cell>
          <cell r="M51" t="str">
            <v>C.U.</v>
          </cell>
          <cell r="N51" t="str">
            <v xml:space="preserve">COSTO TOTAL </v>
          </cell>
          <cell r="O51" t="str">
            <v>C.U.</v>
          </cell>
          <cell r="P51" t="str">
            <v>COSTO TOTAL</v>
          </cell>
          <cell r="Q51" t="str">
            <v>C.U.</v>
          </cell>
          <cell r="R51" t="str">
            <v>COSTO TOTAL</v>
          </cell>
          <cell r="S51" t="str">
            <v>C.U.</v>
          </cell>
          <cell r="T51" t="str">
            <v>PROPIO</v>
          </cell>
          <cell r="AK51" t="str">
            <v>COSTOS CARGADOS $</v>
          </cell>
          <cell r="AM51" t="str">
            <v>COSTO TOTAL</v>
          </cell>
          <cell r="AN51" t="str">
            <v>C/U</v>
          </cell>
          <cell r="AO51" t="str">
            <v>COSTO TOTAL</v>
          </cell>
          <cell r="AP51" t="str">
            <v>C/U</v>
          </cell>
          <cell r="AQ51" t="str">
            <v>COSTO TOTAL</v>
          </cell>
          <cell r="AR51" t="str">
            <v>C/U</v>
          </cell>
          <cell r="AS51" t="str">
            <v>COSTO TOTAL</v>
          </cell>
          <cell r="AT51" t="str">
            <v>C/U</v>
          </cell>
          <cell r="AU51" t="str">
            <v>TOTAL</v>
          </cell>
        </row>
        <row r="54">
          <cell r="G54" t="str">
            <v>En circuito inicial</v>
          </cell>
          <cell r="J54">
            <v>3494.61</v>
          </cell>
          <cell r="K54">
            <v>0.2809937079</v>
          </cell>
          <cell r="L54">
            <v>42712.639999999999</v>
          </cell>
          <cell r="M54">
            <v>3.2758897985000002</v>
          </cell>
          <cell r="N54">
            <v>90806.74</v>
          </cell>
          <cell r="O54">
            <v>7.3740060244999999</v>
          </cell>
          <cell r="P54">
            <v>18958.010000000009</v>
          </cell>
          <cell r="Q54">
            <v>1.6876421537999999</v>
          </cell>
          <cell r="R54">
            <v>1180.95</v>
          </cell>
          <cell r="S54">
            <v>5.75744407E-2</v>
          </cell>
          <cell r="T54">
            <v>157152.95000000001</v>
          </cell>
          <cell r="AK54" t="str">
            <v>En circuito inicial</v>
          </cell>
          <cell r="AM54">
            <v>159542.46999999415</v>
          </cell>
          <cell r="AN54">
            <v>12.674218755</v>
          </cell>
          <cell r="AO54">
            <v>588711.3499999959</v>
          </cell>
          <cell r="AP54">
            <v>43.228963625600002</v>
          </cell>
          <cell r="AQ54">
            <v>367674.0900000073</v>
          </cell>
          <cell r="AR54">
            <v>28.957259632700001</v>
          </cell>
          <cell r="AS54">
            <v>69443.729999996256</v>
          </cell>
          <cell r="AT54">
            <v>6.1370827269000001</v>
          </cell>
          <cell r="AU54">
            <v>1185371.6399999936</v>
          </cell>
          <cell r="AV54" t="str">
            <v>En circuito inicial</v>
          </cell>
        </row>
        <row r="55">
          <cell r="G55" t="str">
            <v>Recibido dpto.anterior</v>
          </cell>
          <cell r="L55">
            <v>240981.24</v>
          </cell>
          <cell r="M55">
            <v>18.4823037339</v>
          </cell>
          <cell r="N55">
            <v>724852.43</v>
          </cell>
          <cell r="O55">
            <v>58.861998411899997</v>
          </cell>
          <cell r="P55">
            <v>2507182.63</v>
          </cell>
          <cell r="Q55">
            <v>223.1894114264</v>
          </cell>
          <cell r="AK55" t="str">
            <v>Recibido dpto.anterior</v>
          </cell>
          <cell r="AO55">
            <v>5644722.2899999991</v>
          </cell>
          <cell r="AP55">
            <v>414.49089532750003</v>
          </cell>
          <cell r="AQ55">
            <v>5593978.7800000003</v>
          </cell>
          <cell r="AR55">
            <v>440.57033203570001</v>
          </cell>
          <cell r="AS55">
            <v>5643660.8300000001</v>
          </cell>
          <cell r="AT55">
            <v>498.75796412509999</v>
          </cell>
          <cell r="CW55" t="str">
            <v>ALEACIONES DE Zn en Jumbos  -  31. 2113 (Cód. Varios)</v>
          </cell>
        </row>
        <row r="56">
          <cell r="G56" t="str">
            <v>Costos del Mes</v>
          </cell>
          <cell r="J56">
            <v>251483.36</v>
          </cell>
          <cell r="K56">
            <v>20.2212097458</v>
          </cell>
          <cell r="L56">
            <v>487040.83999999997</v>
          </cell>
          <cell r="M56">
            <v>37.354097504400002</v>
          </cell>
          <cell r="N56">
            <v>1750502.37</v>
          </cell>
          <cell r="O56">
            <v>142.1504067015</v>
          </cell>
          <cell r="P56">
            <v>296542.84000000003</v>
          </cell>
          <cell r="Q56">
            <v>26.398245237699999</v>
          </cell>
          <cell r="R56">
            <v>199795.08</v>
          </cell>
          <cell r="S56">
            <v>9.7405393778999994</v>
          </cell>
          <cell r="T56">
            <v>2985364.49</v>
          </cell>
          <cell r="AK56" t="str">
            <v>Costos del Mes</v>
          </cell>
          <cell r="AM56">
            <v>6068623.7300000004</v>
          </cell>
          <cell r="AN56">
            <v>482.097742977</v>
          </cell>
          <cell r="AU56">
            <v>6068623.7300000004</v>
          </cell>
          <cell r="AV56" t="str">
            <v>Costos del Mes</v>
          </cell>
          <cell r="CW56" t="str">
            <v>DETALLE</v>
          </cell>
          <cell r="CX56" t="str">
            <v>MENSUAL</v>
          </cell>
          <cell r="DB56" t="str">
            <v xml:space="preserve">  ANO A LA FECHA</v>
          </cell>
          <cell r="DD56" t="str">
            <v>MENSUAL</v>
          </cell>
        </row>
        <row r="57">
          <cell r="AK57" t="str">
            <v>Dross</v>
          </cell>
        </row>
        <row r="58">
          <cell r="G58" t="str">
            <v>Ajuste Cons.Int.y Perdidas</v>
          </cell>
          <cell r="K58">
            <v>2.6251886600000773E-2</v>
          </cell>
          <cell r="M58">
            <v>1.6483423242000015</v>
          </cell>
          <cell r="O58">
            <v>0.22022005430000036</v>
          </cell>
          <cell r="Q58">
            <v>3.6237539000012475E-3</v>
          </cell>
          <cell r="S58">
            <v>0</v>
          </cell>
          <cell r="AK58" t="str">
            <v>Ajuste Cons.Int.y Perdidas</v>
          </cell>
          <cell r="AN58">
            <v>0.62590062120000312</v>
          </cell>
          <cell r="AP58">
            <v>12.205441465700005</v>
          </cell>
          <cell r="AR58">
            <v>0.48122013029995969</v>
          </cell>
          <cell r="AT58">
            <v>7.2285515000203304E-3</v>
          </cell>
          <cell r="CX58" t="str">
            <v>T.M.</v>
          </cell>
          <cell r="CY58" t="str">
            <v>COST.UNIT.</v>
          </cell>
          <cell r="CZ58" t="str">
            <v>TOTAL $</v>
          </cell>
          <cell r="DA58" t="str">
            <v>T.M.</v>
          </cell>
          <cell r="DB58" t="str">
            <v>COST.UNIT.</v>
          </cell>
          <cell r="DC58" t="str">
            <v>TOTAL $</v>
          </cell>
          <cell r="DD58" t="str">
            <v>Material $</v>
          </cell>
          <cell r="DE58" t="str">
            <v>Tratamiento $</v>
          </cell>
        </row>
        <row r="60">
          <cell r="CW60" t="str">
            <v>Saldo Inic.</v>
          </cell>
          <cell r="CX60">
            <v>2289.7359999999999</v>
          </cell>
          <cell r="CY60">
            <v>717.69572100000005</v>
          </cell>
          <cell r="CZ60">
            <v>1643333.73</v>
          </cell>
          <cell r="DA60">
            <v>2324.4699999999998</v>
          </cell>
          <cell r="DB60">
            <v>588.34077600000001</v>
          </cell>
          <cell r="DC60">
            <v>1367580.483461</v>
          </cell>
          <cell r="DD60">
            <v>1056269.7924972489</v>
          </cell>
          <cell r="DE60">
            <v>587063.93000000028</v>
          </cell>
        </row>
        <row r="61">
          <cell r="G61" t="str">
            <v>Total</v>
          </cell>
          <cell r="J61">
            <v>254977.96999999997</v>
          </cell>
          <cell r="K61">
            <v>20.528455340200001</v>
          </cell>
          <cell r="L61">
            <v>770734.72</v>
          </cell>
          <cell r="M61">
            <v>60.760633361099998</v>
          </cell>
          <cell r="N61">
            <v>2566161.54</v>
          </cell>
          <cell r="O61">
            <v>208.60663119220001</v>
          </cell>
          <cell r="P61">
            <v>2822683.4799999995</v>
          </cell>
          <cell r="Q61">
            <v>251.2789225718</v>
          </cell>
          <cell r="R61">
            <v>200976.03</v>
          </cell>
          <cell r="S61">
            <v>9.7981138184999992</v>
          </cell>
          <cell r="T61">
            <v>3142517.4400000004</v>
          </cell>
          <cell r="AK61" t="str">
            <v>Total</v>
          </cell>
          <cell r="AM61">
            <v>6228166.1999999946</v>
          </cell>
          <cell r="AN61">
            <v>495.39786235320003</v>
          </cell>
          <cell r="AO61">
            <v>6233433.639999995</v>
          </cell>
          <cell r="AP61">
            <v>469.92530041880002</v>
          </cell>
          <cell r="AQ61">
            <v>5961652.8700000076</v>
          </cell>
          <cell r="AR61">
            <v>470.00881179869998</v>
          </cell>
          <cell r="AS61">
            <v>5713104.5599999968</v>
          </cell>
          <cell r="AT61">
            <v>504.90227540350003</v>
          </cell>
          <cell r="AU61">
            <v>7253995.3699999936</v>
          </cell>
          <cell r="CW61" t="str">
            <v>Produccion</v>
          </cell>
          <cell r="CX61">
            <v>2495.2199999999998</v>
          </cell>
          <cell r="CY61">
            <v>771.92536500000006</v>
          </cell>
          <cell r="CZ61">
            <v>1926123.6099999999</v>
          </cell>
          <cell r="DA61">
            <v>22053.171000000002</v>
          </cell>
          <cell r="DB61">
            <v>671.748515</v>
          </cell>
          <cell r="DC61">
            <v>14814184.859999998</v>
          </cell>
          <cell r="DD61">
            <v>1298882.23</v>
          </cell>
          <cell r="DE61">
            <v>627241.38</v>
          </cell>
        </row>
        <row r="62">
          <cell r="CW62" t="str">
            <v>Ajuste (Reciclado)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-1.4457814722845796E-4</v>
          </cell>
          <cell r="DD62">
            <v>0</v>
          </cell>
        </row>
        <row r="63">
          <cell r="G63" t="str">
            <v>DISTRIBUCION DE LOS COSTOS :</v>
          </cell>
          <cell r="J63" t="str">
            <v>COSTO TOTAL</v>
          </cell>
          <cell r="K63" t="str">
            <v>C.U.</v>
          </cell>
          <cell r="L63" t="str">
            <v>COSTO TOTAL</v>
          </cell>
          <cell r="M63" t="str">
            <v>C.U.</v>
          </cell>
          <cell r="N63" t="str">
            <v xml:space="preserve">COSTO TOTAL </v>
          </cell>
          <cell r="O63" t="str">
            <v>C.U.</v>
          </cell>
          <cell r="P63" t="str">
            <v>COSTO TOTAL</v>
          </cell>
          <cell r="Q63" t="str">
            <v>C.U.</v>
          </cell>
          <cell r="R63" t="str">
            <v>COSTO TOTAL</v>
          </cell>
          <cell r="S63" t="str">
            <v>C.U.</v>
          </cell>
          <cell r="T63" t="str">
            <v>TOTAL</v>
          </cell>
          <cell r="AK63" t="str">
            <v>DISTRIBUCION DE LOS COSTOS :</v>
          </cell>
          <cell r="AM63" t="str">
            <v>COSTO TOTAL</v>
          </cell>
          <cell r="AN63" t="str">
            <v>C/U</v>
          </cell>
          <cell r="AO63" t="str">
            <v>COSTO TOTAL</v>
          </cell>
          <cell r="AP63" t="str">
            <v>C/U</v>
          </cell>
          <cell r="AQ63" t="str">
            <v>COSTO TOTAL</v>
          </cell>
          <cell r="AR63" t="str">
            <v>C/U</v>
          </cell>
          <cell r="AS63" t="str">
            <v>COSTO TOTAL</v>
          </cell>
          <cell r="AT63" t="str">
            <v>C/U</v>
          </cell>
          <cell r="AU63" t="str">
            <v>TOTAL</v>
          </cell>
        </row>
        <row r="64">
          <cell r="AK64" t="str">
            <v>$</v>
          </cell>
          <cell r="CW64" t="str">
            <v>Disponible</v>
          </cell>
          <cell r="CX64">
            <v>4784.9560000000001</v>
          </cell>
          <cell r="CY64">
            <v>745.97495600000002</v>
          </cell>
          <cell r="CZ64">
            <v>3569457.34</v>
          </cell>
          <cell r="DA64">
            <v>24377.641000000003</v>
          </cell>
          <cell r="DB64">
            <v>663.79537500000004</v>
          </cell>
          <cell r="DC64">
            <v>16181765.343316419</v>
          </cell>
          <cell r="DD64">
            <v>2355152.0224972488</v>
          </cell>
          <cell r="DE64">
            <v>1214305.3100000003</v>
          </cell>
        </row>
        <row r="65">
          <cell r="G65" t="str">
            <v>Produccion</v>
          </cell>
          <cell r="J65">
            <v>251871.19</v>
          </cell>
          <cell r="K65">
            <v>20.5284550493</v>
          </cell>
          <cell r="L65">
            <v>735495.8</v>
          </cell>
          <cell r="M65">
            <v>60.7606332955</v>
          </cell>
          <cell r="N65">
            <v>2486329.4500000002</v>
          </cell>
          <cell r="O65">
            <v>208.60663110030001</v>
          </cell>
          <cell r="AK65" t="str">
            <v>Produccion</v>
          </cell>
          <cell r="AM65">
            <v>6078219.1799999997</v>
          </cell>
          <cell r="AN65">
            <v>495.39786275889998</v>
          </cell>
          <cell r="AO65">
            <v>5688355.54</v>
          </cell>
          <cell r="AP65">
            <v>469.92530075650001</v>
          </cell>
          <cell r="AQ65">
            <v>5601915.6500000004</v>
          </cell>
          <cell r="AR65">
            <v>470.00881216869999</v>
          </cell>
          <cell r="CW65" t="str">
            <v>Ventas</v>
          </cell>
          <cell r="CX65">
            <v>3066.895</v>
          </cell>
          <cell r="CY65">
            <v>745.97495500000002</v>
          </cell>
          <cell r="CZ65">
            <v>2287826.86</v>
          </cell>
          <cell r="DA65">
            <v>22659.58</v>
          </cell>
          <cell r="DB65">
            <v>657.56447600000001</v>
          </cell>
          <cell r="DC65">
            <v>14900134.859999999</v>
          </cell>
          <cell r="DD65">
            <v>1509523.59</v>
          </cell>
          <cell r="DE65">
            <v>778303.27</v>
          </cell>
          <cell r="EF65" t="str">
            <v>BALANCE METALURGICO</v>
          </cell>
          <cell r="EJ65">
            <v>38027.591752777778</v>
          </cell>
        </row>
        <row r="66">
          <cell r="G66" t="str">
            <v>PRODUCCION TERMINADA</v>
          </cell>
          <cell r="AK66" t="str">
            <v>PRODUCCION TERMINADA</v>
          </cell>
          <cell r="AS66" t="str">
            <v/>
          </cell>
          <cell r="AU66" t="str">
            <v/>
          </cell>
          <cell r="CW66" t="str">
            <v>Otros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EJ66">
            <v>38027.591752777778</v>
          </cell>
        </row>
        <row r="67">
          <cell r="G67" t="str">
            <v>Zinc Ref.a Planta Aleac.Barras</v>
          </cell>
          <cell r="P67">
            <v>182657.92000000001</v>
          </cell>
          <cell r="Q67">
            <v>251.2789288402</v>
          </cell>
          <cell r="T67">
            <v>182657.92000000001</v>
          </cell>
          <cell r="AK67" t="str">
            <v>Zinc Ref.a Planta Aleac.Barras</v>
          </cell>
          <cell r="AS67">
            <v>367020.03</v>
          </cell>
          <cell r="AT67">
            <v>504.9022785395</v>
          </cell>
          <cell r="AU67">
            <v>367020.03</v>
          </cell>
          <cell r="AV67" t="str">
            <v>Zinc Ref.a Planta Aleac.Barras</v>
          </cell>
          <cell r="EF67" t="str">
            <v xml:space="preserve">     EN US$</v>
          </cell>
        </row>
        <row r="68">
          <cell r="G68" t="str">
            <v>Zinc Ref.a Planta Aleac.Jumbos</v>
          </cell>
          <cell r="P68">
            <v>631019.17000000004</v>
          </cell>
          <cell r="Q68">
            <v>251.2789230775</v>
          </cell>
          <cell r="T68">
            <v>631019.17000000004</v>
          </cell>
          <cell r="AK68" t="str">
            <v>Zinc Ref.a Planta Aleac.Jumbos</v>
          </cell>
          <cell r="AS68">
            <v>1267925.74</v>
          </cell>
          <cell r="AT68">
            <v>504.90227498079997</v>
          </cell>
          <cell r="AU68">
            <v>1267925.74</v>
          </cell>
          <cell r="AV68" t="str">
            <v>Zinc Ref.a Planta Aleac.Jumbos</v>
          </cell>
          <cell r="CW68" t="str">
            <v>Saldo Final</v>
          </cell>
          <cell r="CX68">
            <v>1718.0609999999999</v>
          </cell>
          <cell r="CY68">
            <v>745.97495700000002</v>
          </cell>
          <cell r="CZ68">
            <v>1281630.48</v>
          </cell>
          <cell r="DA68">
            <v>1718.0610000000015</v>
          </cell>
          <cell r="DB68">
            <v>745.97495900000001</v>
          </cell>
          <cell r="DC68">
            <v>1281630.4833164196</v>
          </cell>
          <cell r="DD68">
            <v>845628.43249724875</v>
          </cell>
          <cell r="DE68">
            <v>436002.04000000027</v>
          </cell>
        </row>
        <row r="69">
          <cell r="G69" t="str">
            <v>Zinc Refinado</v>
          </cell>
          <cell r="P69">
            <v>1988401.52</v>
          </cell>
          <cell r="Q69">
            <v>251.2789220441</v>
          </cell>
          <cell r="T69">
            <v>1988401.52</v>
          </cell>
          <cell r="AK69" t="str">
            <v>Zinc Refinado</v>
          </cell>
          <cell r="AS69">
            <v>3995354.82</v>
          </cell>
          <cell r="AT69">
            <v>504.90227564960003</v>
          </cell>
          <cell r="AU69">
            <v>3995354.82</v>
          </cell>
          <cell r="AV69" t="str">
            <v>Zinc Refinado</v>
          </cell>
          <cell r="DQ69" t="str">
            <v>Comprobante No.</v>
          </cell>
          <cell r="DR69">
            <v>7190</v>
          </cell>
          <cell r="DX69">
            <v>38027.591752777778</v>
          </cell>
          <cell r="EE69" t="str">
            <v>HABER</v>
          </cell>
          <cell r="EG69" t="str">
            <v>DICIEMBRE 2003</v>
          </cell>
          <cell r="EH69" t="str">
            <v>ACUMULADO</v>
          </cell>
          <cell r="EJ69" t="str">
            <v>CUENTA</v>
          </cell>
        </row>
        <row r="70">
          <cell r="G70" t="str">
            <v>Ac.Sulfurico</v>
          </cell>
          <cell r="R70">
            <v>199977.01</v>
          </cell>
          <cell r="S70">
            <v>9.798114</v>
          </cell>
          <cell r="T70">
            <v>199977.01</v>
          </cell>
        </row>
        <row r="71">
          <cell r="G71" t="str">
            <v>PRODUCCION EN PROCESO</v>
          </cell>
          <cell r="AK71" t="str">
            <v>PRODUCCION EN PROCESO</v>
          </cell>
          <cell r="DQ71" t="str">
            <v>CUENTA</v>
          </cell>
          <cell r="DR71" t="str">
            <v>CTA.CTE.</v>
          </cell>
          <cell r="DS71" t="str">
            <v>DESCRIPCION</v>
          </cell>
          <cell r="DW71" t="str">
            <v>DEBE</v>
          </cell>
          <cell r="DX71" t="str">
            <v>HABER</v>
          </cell>
          <cell r="ED71" t="str">
            <v>STOCK FINAL</v>
          </cell>
          <cell r="EE71" t="str">
            <v>MATERIA PRIMA</v>
          </cell>
        </row>
        <row r="72">
          <cell r="G72" t="str">
            <v>En circuito final</v>
          </cell>
          <cell r="J72">
            <v>3106.7799999999697</v>
          </cell>
          <cell r="K72">
            <v>10.264239460800001</v>
          </cell>
          <cell r="L72">
            <v>35238.919999999925</v>
          </cell>
          <cell r="M72">
            <v>30.380343556700002</v>
          </cell>
          <cell r="N72">
            <v>79832.089999999851</v>
          </cell>
          <cell r="O72">
            <v>104.30331702780001</v>
          </cell>
          <cell r="P72">
            <v>20604.869999999646</v>
          </cell>
          <cell r="Q72">
            <v>125.6394512195</v>
          </cell>
          <cell r="R72">
            <v>999.01999999998952</v>
          </cell>
          <cell r="S72">
            <v>4.8990780697999998</v>
          </cell>
          <cell r="T72">
            <v>139781.68</v>
          </cell>
          <cell r="AK72" t="str">
            <v>En circuito final</v>
          </cell>
          <cell r="AM72">
            <v>149947.0199999949</v>
          </cell>
          <cell r="AN72">
            <v>495.39784590990001</v>
          </cell>
          <cell r="AO72">
            <v>545078.09999999497</v>
          </cell>
          <cell r="AP72">
            <v>469.92529689420002</v>
          </cell>
          <cell r="AQ72">
            <v>359737.22000000719</v>
          </cell>
          <cell r="AR72">
            <v>470.00880603719997</v>
          </cell>
          <cell r="AS72">
            <v>82803.96999999648</v>
          </cell>
          <cell r="AT72">
            <v>504.90225609750001</v>
          </cell>
          <cell r="AU72">
            <v>1137566.3099999935</v>
          </cell>
          <cell r="AV72" t="str">
            <v>En circuito final</v>
          </cell>
          <cell r="EE72" t="str">
            <v xml:space="preserve">  Concentrado de Zinc</v>
          </cell>
          <cell r="EG72">
            <v>1811625.58</v>
          </cell>
          <cell r="EH72">
            <v>1811625.58</v>
          </cell>
          <cell r="EJ72" t="str">
            <v>31. 2411</v>
          </cell>
        </row>
        <row r="73">
          <cell r="DQ73" t="str">
            <v>32.6981.001</v>
          </cell>
          <cell r="DR73" t="str">
            <v>C.Mat.Pri.</v>
          </cell>
          <cell r="DS73" t="str">
            <v xml:space="preserve">  Concent.de Zinc</v>
          </cell>
          <cell r="DT73">
            <v>0</v>
          </cell>
          <cell r="DV73" t="str">
            <v>T.M.</v>
          </cell>
          <cell r="DW73">
            <v>0</v>
          </cell>
          <cell r="EE73" t="str">
            <v xml:space="preserve">  Plata en Concentrados</v>
          </cell>
          <cell r="EG73">
            <v>72234.53</v>
          </cell>
          <cell r="EH73">
            <v>72234.53</v>
          </cell>
          <cell r="EJ73" t="str">
            <v>31. 2412</v>
          </cell>
        </row>
        <row r="74">
          <cell r="G74" t="str">
            <v>Total</v>
          </cell>
          <cell r="J74">
            <v>254977.97</v>
          </cell>
          <cell r="L74">
            <v>770734.72</v>
          </cell>
          <cell r="N74">
            <v>2566161.54</v>
          </cell>
          <cell r="P74">
            <v>2822683.48</v>
          </cell>
          <cell r="R74">
            <v>200976.03</v>
          </cell>
          <cell r="AK74" t="str">
            <v>Total</v>
          </cell>
          <cell r="AM74">
            <v>6228166.1999999946</v>
          </cell>
          <cell r="AO74">
            <v>6233433.639999995</v>
          </cell>
          <cell r="AQ74">
            <v>5961652.8700000076</v>
          </cell>
          <cell r="AS74">
            <v>5713104.5599999968</v>
          </cell>
          <cell r="DQ74" t="str">
            <v>31.2411.004</v>
          </cell>
          <cell r="DS74" t="str">
            <v>Conten de Zn</v>
          </cell>
          <cell r="DT74">
            <v>0</v>
          </cell>
          <cell r="DV74" t="str">
            <v>TmZn</v>
          </cell>
          <cell r="DX74">
            <v>0</v>
          </cell>
          <cell r="EE74" t="str">
            <v xml:space="preserve">  Cadmio en Concentrados</v>
          </cell>
          <cell r="EG74">
            <v>0</v>
          </cell>
          <cell r="EH74">
            <v>0</v>
          </cell>
          <cell r="EJ74" t="str">
            <v>31. 2413</v>
          </cell>
        </row>
        <row r="75">
          <cell r="AW75" t="str">
            <v>Catodos (Cód.27098)</v>
          </cell>
          <cell r="DQ75" t="str">
            <v>31.2412.004</v>
          </cell>
          <cell r="DS75" t="str">
            <v>Conten de Ag</v>
          </cell>
          <cell r="DT75">
            <v>0</v>
          </cell>
          <cell r="DV75" t="str">
            <v>OT</v>
          </cell>
          <cell r="DX75">
            <v>0</v>
          </cell>
          <cell r="EE75" t="str">
            <v xml:space="preserve">  Aluminio</v>
          </cell>
          <cell r="EG75">
            <v>40379.81</v>
          </cell>
          <cell r="EH75">
            <v>40379.81</v>
          </cell>
          <cell r="EJ75" t="str">
            <v>31. 2421</v>
          </cell>
        </row>
        <row r="76">
          <cell r="G76" t="str">
            <v>TERMINADOS Y EN MANO:</v>
          </cell>
          <cell r="AK76" t="str">
            <v>TERMINADOS Y EN MANO:</v>
          </cell>
          <cell r="AW76" t="str">
            <v>Total $</v>
          </cell>
          <cell r="EE76" t="str">
            <v xml:space="preserve">  Plomo</v>
          </cell>
          <cell r="EG76">
            <v>579.58000000000004</v>
          </cell>
          <cell r="EH76">
            <v>579.58000000000004</v>
          </cell>
          <cell r="EJ76" t="str">
            <v>31. 2421</v>
          </cell>
        </row>
        <row r="77">
          <cell r="G77" t="str">
            <v>Saldo Inicial</v>
          </cell>
          <cell r="J77">
            <v>80236.84</v>
          </cell>
          <cell r="K77">
            <v>21.658453999500001</v>
          </cell>
          <cell r="L77">
            <v>14683.87</v>
          </cell>
          <cell r="M77">
            <v>64.061278444799996</v>
          </cell>
          <cell r="N77">
            <v>22936.05</v>
          </cell>
          <cell r="O77">
            <v>217.40331753550001</v>
          </cell>
          <cell r="P77">
            <v>0</v>
          </cell>
          <cell r="Q77">
            <v>0</v>
          </cell>
          <cell r="T77">
            <v>-117856.76</v>
          </cell>
          <cell r="AK77" t="str">
            <v>Saldo Inicial</v>
          </cell>
          <cell r="AM77">
            <v>1701048.51</v>
          </cell>
          <cell r="AN77">
            <v>459.16664844629997</v>
          </cell>
          <cell r="AO77">
            <v>101083.79</v>
          </cell>
          <cell r="AP77">
            <v>440.99796698310001</v>
          </cell>
          <cell r="AQ77">
            <v>46433.72</v>
          </cell>
          <cell r="AR77">
            <v>440.13004739339999</v>
          </cell>
          <cell r="AS77">
            <v>0</v>
          </cell>
          <cell r="AT77">
            <v>0</v>
          </cell>
          <cell r="AU77">
            <v>-1848566.02</v>
          </cell>
          <cell r="AV77" t="str">
            <v>Saldo Inicial</v>
          </cell>
          <cell r="AW77">
            <v>69369.77</v>
          </cell>
          <cell r="DQ77" t="str">
            <v>32.6941.001</v>
          </cell>
          <cell r="DR77" t="str">
            <v>C.Mat.Pri.</v>
          </cell>
          <cell r="DS77" t="str">
            <v xml:space="preserve">  Cátodos Zn Int.</v>
          </cell>
          <cell r="DT77">
            <v>0</v>
          </cell>
          <cell r="DW77">
            <v>0</v>
          </cell>
          <cell r="EE77" t="str">
            <v xml:space="preserve">  Magnesio y AL alta pureza</v>
          </cell>
          <cell r="EG77">
            <v>135029.73000000001</v>
          </cell>
          <cell r="EH77">
            <v>135029.73000000001</v>
          </cell>
          <cell r="EJ77" t="str">
            <v>31. 2421</v>
          </cell>
        </row>
        <row r="78">
          <cell r="G78" t="str">
            <v>Recepcion</v>
          </cell>
          <cell r="J78">
            <v>251871.19</v>
          </cell>
          <cell r="K78">
            <v>20.5284550493</v>
          </cell>
          <cell r="L78">
            <v>735495.8</v>
          </cell>
          <cell r="M78">
            <v>60.7606332955</v>
          </cell>
          <cell r="N78">
            <v>2486329.4500000002</v>
          </cell>
          <cell r="O78">
            <v>208.60663110030001</v>
          </cell>
          <cell r="AK78" t="str">
            <v>Recepcion</v>
          </cell>
          <cell r="AM78">
            <v>6078219.1799999997</v>
          </cell>
          <cell r="AN78">
            <v>495.39786275889998</v>
          </cell>
          <cell r="AO78">
            <v>5688355.54</v>
          </cell>
          <cell r="AP78">
            <v>469.92530075650001</v>
          </cell>
          <cell r="AQ78">
            <v>5601915.6500000004</v>
          </cell>
          <cell r="AR78">
            <v>470.00881216869999</v>
          </cell>
          <cell r="AW78">
            <v>8088245.1000000006</v>
          </cell>
          <cell r="DQ78" t="str">
            <v>32.6971.001</v>
          </cell>
          <cell r="DR78" t="str">
            <v>C.Trat.</v>
          </cell>
          <cell r="DW78">
            <v>0</v>
          </cell>
        </row>
        <row r="79">
          <cell r="G79" t="str">
            <v>Otros</v>
          </cell>
          <cell r="AK79" t="str">
            <v>Otros</v>
          </cell>
          <cell r="DQ79" t="str">
            <v>33.7130</v>
          </cell>
          <cell r="DS79" t="str">
            <v xml:space="preserve">  Variac.Prod.Proc.</v>
          </cell>
          <cell r="DT79">
            <v>0</v>
          </cell>
          <cell r="DX79">
            <v>0</v>
          </cell>
          <cell r="EG79">
            <v>2059849.2300000002</v>
          </cell>
          <cell r="EH79">
            <v>2059849.2300000002</v>
          </cell>
        </row>
        <row r="81">
          <cell r="G81" t="str">
            <v>Disponible</v>
          </cell>
          <cell r="J81">
            <v>332108.03000000003</v>
          </cell>
          <cell r="K81">
            <v>20.790520878500001</v>
          </cell>
          <cell r="L81">
            <v>750179.67</v>
          </cell>
          <cell r="M81">
            <v>60.8219726182</v>
          </cell>
          <cell r="N81">
            <v>2509265.5</v>
          </cell>
          <cell r="O81">
            <v>208.68381268979999</v>
          </cell>
          <cell r="P81">
            <v>0</v>
          </cell>
          <cell r="Q81">
            <v>0</v>
          </cell>
          <cell r="AK81" t="str">
            <v>Disponible</v>
          </cell>
          <cell r="AM81">
            <v>7779267.6899999995</v>
          </cell>
          <cell r="AN81">
            <v>486.9952326316</v>
          </cell>
          <cell r="AO81">
            <v>5789439.3300000001</v>
          </cell>
          <cell r="AP81">
            <v>469.38771401769998</v>
          </cell>
          <cell r="AQ81">
            <v>5648349.3700000001</v>
          </cell>
          <cell r="AR81">
            <v>469.74665771140002</v>
          </cell>
          <cell r="AS81">
            <v>0</v>
          </cell>
          <cell r="AT81">
            <v>0</v>
          </cell>
          <cell r="AW81">
            <v>8157614.8700000001</v>
          </cell>
          <cell r="DQ81" t="str">
            <v>32.6921.001</v>
          </cell>
          <cell r="DR81" t="str">
            <v>C.Mat.Pri.</v>
          </cell>
          <cell r="DS81" t="str">
            <v xml:space="preserve">  Zinc Ref.(Barras SHG)</v>
          </cell>
          <cell r="DT81">
            <v>8359.27</v>
          </cell>
          <cell r="DW81">
            <v>4120166.4258912224</v>
          </cell>
          <cell r="EE81" t="str">
            <v>PRODUCCION EN PROCESO</v>
          </cell>
        </row>
        <row r="82">
          <cell r="G82" t="str">
            <v>Despachos</v>
          </cell>
          <cell r="J82">
            <v>0</v>
          </cell>
          <cell r="K82">
            <v>0</v>
          </cell>
          <cell r="N82">
            <v>0</v>
          </cell>
          <cell r="O82">
            <v>0</v>
          </cell>
          <cell r="T82">
            <v>0</v>
          </cell>
          <cell r="AK82" t="str">
            <v>Despachos</v>
          </cell>
          <cell r="AM82">
            <v>0</v>
          </cell>
          <cell r="AN82">
            <v>0</v>
          </cell>
          <cell r="AQ82">
            <v>0</v>
          </cell>
          <cell r="AR82">
            <v>0</v>
          </cell>
          <cell r="AU82">
            <v>0</v>
          </cell>
          <cell r="AV82" t="str">
            <v>Despachos</v>
          </cell>
          <cell r="AW82">
            <v>0</v>
          </cell>
          <cell r="DQ82" t="str">
            <v>32.6951.001</v>
          </cell>
          <cell r="DR82" t="str">
            <v>C.Trat.</v>
          </cell>
          <cell r="DW82">
            <v>2105808.6741044591</v>
          </cell>
          <cell r="EE82" t="str">
            <v xml:space="preserve">  Zinc en Circuitos</v>
          </cell>
          <cell r="EG82">
            <v>1417766.569745335</v>
          </cell>
          <cell r="EH82">
            <v>1417766.569745335</v>
          </cell>
          <cell r="EJ82" t="str">
            <v>31. 2311</v>
          </cell>
        </row>
        <row r="83">
          <cell r="G83" t="str">
            <v>Retencion</v>
          </cell>
          <cell r="AK83" t="str">
            <v>Retencion</v>
          </cell>
          <cell r="DQ83" t="str">
            <v>31.2111</v>
          </cell>
          <cell r="DS83" t="str">
            <v xml:space="preserve">  Zinc Ref.(Barras SHG)</v>
          </cell>
          <cell r="DT83">
            <v>8359.27</v>
          </cell>
          <cell r="DV83" t="str">
            <v>T.M.</v>
          </cell>
          <cell r="DX83">
            <v>6225975.0907161618</v>
          </cell>
          <cell r="EE83" t="str">
            <v xml:space="preserve">  Zinc en Calcina</v>
          </cell>
          <cell r="EG83">
            <v>2225672.19</v>
          </cell>
          <cell r="EH83">
            <v>2225672.19</v>
          </cell>
          <cell r="EJ83" t="str">
            <v>31. 2312</v>
          </cell>
        </row>
        <row r="84">
          <cell r="G84" t="str">
            <v>Saldo Final</v>
          </cell>
          <cell r="J84">
            <v>91126.79</v>
          </cell>
          <cell r="K84">
            <v>20.7905216704</v>
          </cell>
          <cell r="L84">
            <v>25327.24</v>
          </cell>
          <cell r="M84">
            <v>60.821966494999998</v>
          </cell>
          <cell r="N84">
            <v>2082.87</v>
          </cell>
          <cell r="O84">
            <v>208.6834986474</v>
          </cell>
          <cell r="P84">
            <v>0</v>
          </cell>
          <cell r="Q84">
            <v>0</v>
          </cell>
          <cell r="T84">
            <v>118536.9</v>
          </cell>
          <cell r="AK84" t="str">
            <v>Saldo Final</v>
          </cell>
          <cell r="AM84">
            <v>2134545.4</v>
          </cell>
          <cell r="AN84">
            <v>486.99523373109997</v>
          </cell>
          <cell r="AO84">
            <v>195460.55</v>
          </cell>
          <cell r="AP84">
            <v>469.38770364250001</v>
          </cell>
          <cell r="AQ84">
            <v>4688.54</v>
          </cell>
          <cell r="AR84">
            <v>469.74651838490001</v>
          </cell>
          <cell r="AS84">
            <v>0</v>
          </cell>
          <cell r="AT84">
            <v>0</v>
          </cell>
          <cell r="AU84">
            <v>2334694.4899999998</v>
          </cell>
          <cell r="AV84" t="str">
            <v>Saldo Final</v>
          </cell>
          <cell r="AW84">
            <v>6771.41</v>
          </cell>
          <cell r="EE84" t="str">
            <v xml:space="preserve">  Zinc en Sol.Pura</v>
          </cell>
          <cell r="EG84">
            <v>220787.79</v>
          </cell>
          <cell r="EH84">
            <v>220787.79</v>
          </cell>
          <cell r="EJ84" t="str">
            <v>31. 2313</v>
          </cell>
        </row>
        <row r="85">
          <cell r="DQ85" t="str">
            <v>32.6921.002</v>
          </cell>
          <cell r="DR85" t="str">
            <v>C.Mat.Pri.</v>
          </cell>
          <cell r="DS85" t="str">
            <v xml:space="preserve">  Zinc Ref.(Jumbos SHG)</v>
          </cell>
          <cell r="DT85">
            <v>649.03000000000009</v>
          </cell>
          <cell r="DW85">
            <v>319897.74410877749</v>
          </cell>
          <cell r="EE85" t="str">
            <v xml:space="preserve">  Zinc Catódico</v>
          </cell>
          <cell r="EG85">
            <v>6771.41</v>
          </cell>
          <cell r="EH85">
            <v>6771.41</v>
          </cell>
          <cell r="EJ85" t="str">
            <v>31. 2314</v>
          </cell>
        </row>
        <row r="86">
          <cell r="G86" t="str">
            <v>Transf.al dpto.sgte</v>
          </cell>
          <cell r="J86">
            <v>240981.24000000005</v>
          </cell>
          <cell r="K86">
            <v>20.790520579100001</v>
          </cell>
          <cell r="L86">
            <v>724852.43</v>
          </cell>
          <cell r="M86">
            <v>60.821972832100002</v>
          </cell>
          <cell r="N86">
            <v>2507182.63</v>
          </cell>
          <cell r="O86">
            <v>208.6838129507</v>
          </cell>
          <cell r="P86">
            <v>0</v>
          </cell>
          <cell r="Q86">
            <v>0</v>
          </cell>
          <cell r="T86">
            <v>3142517.4400000004</v>
          </cell>
          <cell r="AK86" t="str">
            <v>Transf.al dpto.sgte</v>
          </cell>
          <cell r="AM86">
            <v>5644722.2899999991</v>
          </cell>
          <cell r="AN86">
            <v>486.9952322158</v>
          </cell>
          <cell r="AO86">
            <v>5593978.7800000003</v>
          </cell>
          <cell r="AP86">
            <v>469.3877143803</v>
          </cell>
          <cell r="AQ86">
            <v>5643660.8300000001</v>
          </cell>
          <cell r="AR86">
            <v>469.74665782720001</v>
          </cell>
          <cell r="AS86">
            <v>0</v>
          </cell>
          <cell r="AT86">
            <v>0</v>
          </cell>
          <cell r="AU86">
            <v>7253995.3699999936</v>
          </cell>
          <cell r="AV86">
            <v>0</v>
          </cell>
          <cell r="AW86">
            <v>8150843.46</v>
          </cell>
          <cell r="DQ86" t="str">
            <v>32.6951.002</v>
          </cell>
          <cell r="DR86" t="str">
            <v>C.Trat.</v>
          </cell>
          <cell r="DW86">
            <v>163499.08589554077</v>
          </cell>
          <cell r="EE86" t="str">
            <v xml:space="preserve">  Acido Sulfurico</v>
          </cell>
          <cell r="EG86">
            <v>999.02</v>
          </cell>
          <cell r="EH86">
            <v>999.02</v>
          </cell>
          <cell r="EJ86" t="str">
            <v>31. 2321</v>
          </cell>
        </row>
        <row r="87">
          <cell r="DQ87" t="str">
            <v>31.2112</v>
          </cell>
          <cell r="DS87" t="str">
            <v xml:space="preserve">  Zinc Ref.(Jumbos SHG)</v>
          </cell>
          <cell r="DT87">
            <v>649.03000000000009</v>
          </cell>
          <cell r="DV87" t="str">
            <v>T.M.</v>
          </cell>
          <cell r="DX87">
            <v>483396.82928383828</v>
          </cell>
          <cell r="EE87" t="str">
            <v xml:space="preserve">  Concent.de Ag.</v>
          </cell>
          <cell r="EG87">
            <v>113816.67972663793</v>
          </cell>
          <cell r="EH87">
            <v>113816.67972663793</v>
          </cell>
          <cell r="EJ87" t="str">
            <v>31. 2322</v>
          </cell>
        </row>
        <row r="88">
          <cell r="G88" t="str">
            <v>% Equiv.</v>
          </cell>
          <cell r="J88">
            <v>0.5</v>
          </cell>
          <cell r="L88">
            <v>0.5</v>
          </cell>
          <cell r="N88">
            <v>0.5</v>
          </cell>
          <cell r="P88">
            <v>0.5</v>
          </cell>
          <cell r="R88">
            <v>0.5</v>
          </cell>
          <cell r="AK88" t="str">
            <v>% Equiv.</v>
          </cell>
          <cell r="EE88" t="str">
            <v xml:space="preserve">  Cadmio Refinado</v>
          </cell>
          <cell r="EG88">
            <v>13697.33</v>
          </cell>
          <cell r="EH88">
            <v>13697.33</v>
          </cell>
          <cell r="EJ88" t="str">
            <v>31. 2323</v>
          </cell>
        </row>
        <row r="89">
          <cell r="G89" t="str">
            <v>% Produc.Equiv.</v>
          </cell>
          <cell r="J89">
            <v>151.34</v>
          </cell>
          <cell r="L89">
            <v>579.96299999999997</v>
          </cell>
          <cell r="N89">
            <v>382.69200000000001</v>
          </cell>
          <cell r="P89">
            <v>82</v>
          </cell>
          <cell r="R89">
            <v>101.96</v>
          </cell>
          <cell r="AK89" t="str">
            <v>% Produc.Equiv.</v>
          </cell>
          <cell r="DQ89" t="str">
            <v>32.6921.003</v>
          </cell>
          <cell r="DR89" t="str">
            <v>C.Mat.Pri.</v>
          </cell>
          <cell r="DS89" t="str">
            <v xml:space="preserve">  Aleac. de Zn Jumbo</v>
          </cell>
          <cell r="DT89">
            <v>3066.895</v>
          </cell>
          <cell r="DW89">
            <v>1509523.59</v>
          </cell>
          <cell r="EG89" t="str">
            <v/>
          </cell>
        </row>
        <row r="90">
          <cell r="G90" t="str">
            <v>Tonelaje Equiv.</v>
          </cell>
          <cell r="J90">
            <v>12420.709000000001</v>
          </cell>
          <cell r="L90">
            <v>12684.771000000001</v>
          </cell>
          <cell r="N90">
            <v>12301.438</v>
          </cell>
          <cell r="P90">
            <v>11233.268</v>
          </cell>
          <cell r="R90">
            <v>20511.705999999998</v>
          </cell>
          <cell r="AK90" t="str">
            <v>Tonelaje Equiv.</v>
          </cell>
          <cell r="AM90">
            <v>12572.048999999999</v>
          </cell>
          <cell r="AO90">
            <v>13264.732999999997</v>
          </cell>
          <cell r="AQ90">
            <v>12684.13</v>
          </cell>
          <cell r="AS90">
            <v>11315.267999999998</v>
          </cell>
          <cell r="DQ90" t="str">
            <v>32.6951.003</v>
          </cell>
          <cell r="DR90" t="str">
            <v>C.Trat.</v>
          </cell>
          <cell r="DW90">
            <v>778303.27</v>
          </cell>
          <cell r="EG90">
            <v>3999510.9894719734</v>
          </cell>
          <cell r="EH90">
            <v>3999510.9894719734</v>
          </cell>
        </row>
        <row r="91">
          <cell r="J91">
            <v>12436.613000000001</v>
          </cell>
          <cell r="L91">
            <v>13038.485000000001</v>
          </cell>
          <cell r="N91">
            <v>12314.438</v>
          </cell>
          <cell r="P91">
            <v>11233.43</v>
          </cell>
          <cell r="R91">
            <v>20511.705999999998</v>
          </cell>
          <cell r="AM91">
            <v>12587.953</v>
          </cell>
          <cell r="AO91">
            <v>13618.446999999996</v>
          </cell>
          <cell r="AQ91">
            <v>12697.13</v>
          </cell>
          <cell r="AS91">
            <v>11315.429999999998</v>
          </cell>
          <cell r="DQ91" t="str">
            <v>31.2113</v>
          </cell>
          <cell r="DS91" t="str">
            <v xml:space="preserve">  Aleac. de Zn Jumbo</v>
          </cell>
          <cell r="DT91">
            <v>3066.895</v>
          </cell>
          <cell r="DV91" t="str">
            <v>T.M.</v>
          </cell>
          <cell r="DX91">
            <v>2287826.86</v>
          </cell>
        </row>
        <row r="92">
          <cell r="EE92" t="str">
            <v>PRODUCCION TERMINADA</v>
          </cell>
        </row>
        <row r="93">
          <cell r="DQ93" t="str">
            <v>32.6921.004</v>
          </cell>
          <cell r="DR93" t="str">
            <v>C.Mat.Pri.</v>
          </cell>
          <cell r="DS93" t="str">
            <v xml:space="preserve">  Aleac. de Zn Barra</v>
          </cell>
          <cell r="DT93">
            <v>772.39700000000005</v>
          </cell>
          <cell r="DW93">
            <v>361049.14</v>
          </cell>
          <cell r="EE93" t="str">
            <v xml:space="preserve">  Zinc Ref.(Barras SHG)</v>
          </cell>
          <cell r="EG93">
            <v>485331.07</v>
          </cell>
          <cell r="EH93">
            <v>485331.07</v>
          </cell>
          <cell r="EJ93" t="str">
            <v>31. 2111</v>
          </cell>
        </row>
        <row r="94">
          <cell r="G94" t="str">
            <v>Despachos Acumulados</v>
          </cell>
          <cell r="M94" t="str">
            <v>TMZn</v>
          </cell>
          <cell r="N94">
            <v>4.819</v>
          </cell>
          <cell r="AK94" t="str">
            <v>Despachos Acumulados</v>
          </cell>
          <cell r="AP94" t="str">
            <v>TMZn</v>
          </cell>
          <cell r="AQ94">
            <v>4.819</v>
          </cell>
          <cell r="DQ94" t="str">
            <v>32.6951.004</v>
          </cell>
          <cell r="DR94" t="str">
            <v>C.Trat.</v>
          </cell>
          <cell r="DW94">
            <v>217376.74</v>
          </cell>
          <cell r="EE94" t="str">
            <v xml:space="preserve">  Zinc Ref.(Jumbos SHG)</v>
          </cell>
          <cell r="EG94">
            <v>714753.71</v>
          </cell>
          <cell r="EH94">
            <v>714753.71</v>
          </cell>
          <cell r="EJ94" t="str">
            <v>31. 2112</v>
          </cell>
        </row>
        <row r="95">
          <cell r="M95" t="str">
            <v>$</v>
          </cell>
          <cell r="N95">
            <v>1018.77</v>
          </cell>
          <cell r="AP95" t="str">
            <v>$</v>
          </cell>
          <cell r="AQ95">
            <v>1731.37</v>
          </cell>
          <cell r="DQ95" t="str">
            <v>31.2114</v>
          </cell>
          <cell r="DS95" t="str">
            <v xml:space="preserve">  Aleac. de Zn Barra</v>
          </cell>
          <cell r="DT95">
            <v>772.39700000000005</v>
          </cell>
          <cell r="DV95" t="str">
            <v>T.M.</v>
          </cell>
          <cell r="DX95">
            <v>578425.88</v>
          </cell>
          <cell r="EE95" t="str">
            <v xml:space="preserve">  Aleac.Zn (Jumbos)</v>
          </cell>
          <cell r="EG95">
            <v>1281630.48</v>
          </cell>
          <cell r="EH95">
            <v>1281630.48</v>
          </cell>
          <cell r="EJ95" t="str">
            <v>31. 2113</v>
          </cell>
        </row>
        <row r="96">
          <cell r="EE96" t="str">
            <v xml:space="preserve">  Aleac.Zn (Barras)</v>
          </cell>
          <cell r="EG96">
            <v>1055122.8500000001</v>
          </cell>
          <cell r="EH96">
            <v>1055122.8500000001</v>
          </cell>
          <cell r="EJ96" t="str">
            <v>31. 2114</v>
          </cell>
        </row>
        <row r="97">
          <cell r="DQ97" t="str">
            <v>32.6922.001</v>
          </cell>
          <cell r="DR97" t="str">
            <v>C.Mat.Pri.</v>
          </cell>
        </row>
        <row r="98">
          <cell r="DQ98" t="str">
            <v>32.6952.001</v>
          </cell>
          <cell r="DR98" t="str">
            <v>C.Trat.</v>
          </cell>
          <cell r="DS98" t="str">
            <v xml:space="preserve">  Acido Sulfurico</v>
          </cell>
          <cell r="DT98">
            <v>21736.809000000001</v>
          </cell>
          <cell r="DW98">
            <v>258648.14</v>
          </cell>
          <cell r="EE98" t="str">
            <v xml:space="preserve">  Acido Sulfurico</v>
          </cell>
          <cell r="EG98">
            <v>104234.17</v>
          </cell>
          <cell r="EH98">
            <v>104234.17</v>
          </cell>
          <cell r="EJ98" t="str">
            <v>31. 2121</v>
          </cell>
        </row>
        <row r="99">
          <cell r="DQ99" t="str">
            <v>31.2121</v>
          </cell>
          <cell r="DS99" t="str">
            <v xml:space="preserve">  Acido Sulfurico</v>
          </cell>
          <cell r="DT99">
            <v>21736.809000000001</v>
          </cell>
          <cell r="DV99" t="str">
            <v>T.M.</v>
          </cell>
          <cell r="DX99">
            <v>258648.14</v>
          </cell>
          <cell r="EE99" t="str">
            <v xml:space="preserve">  Concent.de Ag.</v>
          </cell>
          <cell r="EG99">
            <v>28475.94</v>
          </cell>
          <cell r="EH99">
            <v>28475.94</v>
          </cell>
          <cell r="EJ99" t="str">
            <v>31. 2122</v>
          </cell>
        </row>
        <row r="100">
          <cell r="EE100" t="str">
            <v xml:space="preserve">  Cadmio Refinado</v>
          </cell>
          <cell r="EG100">
            <v>58859.45</v>
          </cell>
          <cell r="EH100">
            <v>58859.45</v>
          </cell>
          <cell r="EJ100" t="str">
            <v>31. 2123</v>
          </cell>
        </row>
        <row r="101">
          <cell r="DQ101" t="str">
            <v>32.6922.002</v>
          </cell>
          <cell r="DR101" t="str">
            <v>C.Mat.Pri.</v>
          </cell>
          <cell r="DS101" t="str">
            <v xml:space="preserve">  Concent.de Ag.</v>
          </cell>
          <cell r="DT101">
            <v>232.22300000000001</v>
          </cell>
          <cell r="DW101">
            <v>329591.28999999998</v>
          </cell>
          <cell r="EE101" t="str">
            <v xml:space="preserve">  Pigm.Cd Se</v>
          </cell>
          <cell r="EG101">
            <v>22684.2</v>
          </cell>
          <cell r="EH101">
            <v>22684.2</v>
          </cell>
          <cell r="EJ101" t="str">
            <v>31. 2212</v>
          </cell>
        </row>
        <row r="102">
          <cell r="DQ102" t="str">
            <v>32.6952.002</v>
          </cell>
          <cell r="DR102" t="str">
            <v>C.Trat.</v>
          </cell>
          <cell r="DW102">
            <v>37621.53</v>
          </cell>
          <cell r="EE102" t="str">
            <v xml:space="preserve">  Residuo Plata</v>
          </cell>
          <cell r="EG102">
            <v>0</v>
          </cell>
          <cell r="EH102">
            <v>0</v>
          </cell>
          <cell r="EJ102" t="str">
            <v>31. 2211</v>
          </cell>
        </row>
        <row r="103">
          <cell r="DQ103" t="str">
            <v>31.2122</v>
          </cell>
          <cell r="DS103" t="str">
            <v xml:space="preserve">  Concent.de Ag.</v>
          </cell>
          <cell r="DT103">
            <v>232.22300000000001</v>
          </cell>
          <cell r="DV103" t="str">
            <v>T.M.</v>
          </cell>
          <cell r="DX103">
            <v>367212.82</v>
          </cell>
        </row>
        <row r="104">
          <cell r="EG104">
            <v>3751091.87</v>
          </cell>
          <cell r="EH104">
            <v>3751091.87</v>
          </cell>
        </row>
        <row r="105">
          <cell r="DQ105" t="str">
            <v>32.6922.003</v>
          </cell>
          <cell r="DR105" t="str">
            <v>C.Mat.Pri.</v>
          </cell>
          <cell r="DS105" t="str">
            <v xml:space="preserve">  Cadmio Refinado</v>
          </cell>
          <cell r="DT105">
            <v>0.3</v>
          </cell>
          <cell r="DW105">
            <v>3.746937043595362E-14</v>
          </cell>
        </row>
        <row r="106">
          <cell r="DQ106" t="str">
            <v>32.6952.003</v>
          </cell>
          <cell r="DR106" t="str">
            <v>C.Trat.</v>
          </cell>
          <cell r="DW106">
            <v>321.04999999999995</v>
          </cell>
          <cell r="ED106" t="str">
            <v>MOV.MES</v>
          </cell>
          <cell r="EE106" t="str">
            <v>VENTAS</v>
          </cell>
        </row>
        <row r="107">
          <cell r="DQ107" t="str">
            <v>31.2123</v>
          </cell>
          <cell r="DS107" t="str">
            <v xml:space="preserve">  Cadmio Refinado</v>
          </cell>
          <cell r="DT107">
            <v>0.3</v>
          </cell>
          <cell r="DV107" t="str">
            <v>T.M.</v>
          </cell>
          <cell r="DX107">
            <v>321.05</v>
          </cell>
          <cell r="EE107" t="str">
            <v xml:space="preserve">  Cátodos de Zinc</v>
          </cell>
          <cell r="EG107">
            <v>0</v>
          </cell>
          <cell r="EH107">
            <v>2750.14</v>
          </cell>
        </row>
        <row r="108">
          <cell r="EE108" t="str">
            <v xml:space="preserve">  Zinc Ref.(Barras SHG)</v>
          </cell>
          <cell r="EG108">
            <v>6225975.0899999999</v>
          </cell>
          <cell r="EH108">
            <v>61230371.026219457</v>
          </cell>
        </row>
        <row r="109">
          <cell r="DQ109" t="str">
            <v>32.6931.001</v>
          </cell>
          <cell r="DR109" t="str">
            <v>C.Mat.Pri.</v>
          </cell>
          <cell r="DS109" t="str">
            <v xml:space="preserve">  Subprod.</v>
          </cell>
          <cell r="DT109">
            <v>66.539999999999964</v>
          </cell>
          <cell r="DW109">
            <v>0</v>
          </cell>
          <cell r="EE109" t="str">
            <v xml:space="preserve">  Zinc Ref.(Jumbos SHG)</v>
          </cell>
          <cell r="EG109">
            <v>483396.83</v>
          </cell>
          <cell r="EH109">
            <v>5704337.4737805286</v>
          </cell>
        </row>
        <row r="110">
          <cell r="DQ110" t="str">
            <v>32.6961.001</v>
          </cell>
          <cell r="DR110" t="str">
            <v>C.Trat.</v>
          </cell>
          <cell r="EE110" t="str">
            <v xml:space="preserve">  Aleac.Zn (Jumbos)</v>
          </cell>
          <cell r="EG110">
            <v>2287826.86</v>
          </cell>
          <cell r="EH110">
            <v>14900134.859999999</v>
          </cell>
        </row>
        <row r="111">
          <cell r="DQ111" t="str">
            <v>31.2211</v>
          </cell>
          <cell r="DS111" t="str">
            <v>Res.Pb.Ag.</v>
          </cell>
          <cell r="DT111">
            <v>-570.61</v>
          </cell>
          <cell r="DV111" t="str">
            <v>T.M.</v>
          </cell>
          <cell r="DX111">
            <v>0</v>
          </cell>
          <cell r="EE111" t="str">
            <v xml:space="preserve">  Aleac.Zn (Barras)</v>
          </cell>
          <cell r="EG111">
            <v>578425.88</v>
          </cell>
          <cell r="EH111">
            <v>5207060.59</v>
          </cell>
        </row>
        <row r="112">
          <cell r="DS112" t="str">
            <v>Cem Cu/Co</v>
          </cell>
          <cell r="DT112">
            <v>637.15</v>
          </cell>
          <cell r="EE112" t="str">
            <v xml:space="preserve">  Zamak</v>
          </cell>
        </row>
        <row r="113">
          <cell r="DQ113" t="str">
            <v>Otros  : Dross (Óxido Zn) / Polvo Zn (Tm)</v>
          </cell>
          <cell r="DT113">
            <v>21</v>
          </cell>
          <cell r="EE113" t="str">
            <v xml:space="preserve">  Acido Sulfurico</v>
          </cell>
          <cell r="EG113">
            <v>258648.14</v>
          </cell>
          <cell r="EH113">
            <v>2358177.3400000003</v>
          </cell>
        </row>
        <row r="114">
          <cell r="DQ114" t="str">
            <v>Otros  : Dross (Óxido Zn) / Polvo Zn (Tm)</v>
          </cell>
          <cell r="DT114">
            <v>21</v>
          </cell>
          <cell r="DV114" t="str">
            <v>T.M.</v>
          </cell>
          <cell r="EE114" t="str">
            <v xml:space="preserve">  Concent.de Ag.</v>
          </cell>
          <cell r="EG114">
            <v>367212.82</v>
          </cell>
          <cell r="EH114">
            <v>3155320.48</v>
          </cell>
        </row>
        <row r="115">
          <cell r="DT115">
            <v>69808.927999999985</v>
          </cell>
          <cell r="DW115">
            <v>10201806.680000002</v>
          </cell>
          <cell r="DX115">
            <v>10201806.670000002</v>
          </cell>
          <cell r="EE115" t="str">
            <v xml:space="preserve">  Cadmio Refinado</v>
          </cell>
          <cell r="EG115">
            <v>321.05</v>
          </cell>
          <cell r="EH115">
            <v>323241.75999999995</v>
          </cell>
        </row>
        <row r="116">
          <cell r="EE116" t="str">
            <v xml:space="preserve">  Pigm.Cd Se</v>
          </cell>
        </row>
        <row r="117">
          <cell r="DQ117" t="str">
            <v xml:space="preserve">GLOSA :    Costos de Ventas </v>
          </cell>
          <cell r="DS117" t="str">
            <v>DICIEMBRE 2003</v>
          </cell>
          <cell r="DT117" t="str">
            <v xml:space="preserve"> segun sumario de ventas</v>
          </cell>
          <cell r="DX117">
            <v>9.9999997764825821E-3</v>
          </cell>
          <cell r="EE117" t="str">
            <v xml:space="preserve">  Residuo Plata</v>
          </cell>
          <cell r="EG117">
            <v>0</v>
          </cell>
          <cell r="EH117">
            <v>0</v>
          </cell>
        </row>
        <row r="119">
          <cell r="EE119" t="str">
            <v>Concentrado de Zinc</v>
          </cell>
          <cell r="EG119">
            <v>0</v>
          </cell>
          <cell r="EH119">
            <v>2677037.58</v>
          </cell>
        </row>
        <row r="121">
          <cell r="DQ121" t="str">
            <v>Comprobante No.</v>
          </cell>
          <cell r="DR121">
            <v>7192</v>
          </cell>
          <cell r="EG121">
            <v>10201806.670000002</v>
          </cell>
          <cell r="EH121">
            <v>95558431.25</v>
          </cell>
        </row>
        <row r="123">
          <cell r="DQ123" t="str">
            <v>CUENTA</v>
          </cell>
          <cell r="DR123" t="str">
            <v>CTA.CTE.</v>
          </cell>
          <cell r="DS123" t="str">
            <v>DESCRIPCION</v>
          </cell>
          <cell r="DW123" t="str">
            <v>DEBE</v>
          </cell>
          <cell r="DX123" t="str">
            <v>HABER</v>
          </cell>
          <cell r="EE123" t="str">
            <v>DIVERSOS</v>
          </cell>
        </row>
        <row r="124">
          <cell r="DW124" t="str">
            <v>$</v>
          </cell>
          <cell r="DX124" t="str">
            <v>$</v>
          </cell>
          <cell r="EE124" t="str">
            <v xml:space="preserve">  Barras extrav.Zn.</v>
          </cell>
          <cell r="EG124">
            <v>0</v>
          </cell>
          <cell r="EH124">
            <v>0</v>
          </cell>
          <cell r="EJ124" t="str">
            <v>31. 2111</v>
          </cell>
        </row>
        <row r="125">
          <cell r="DQ125">
            <v>33.767000000000003</v>
          </cell>
          <cell r="DS125" t="str">
            <v>Dif.Inv.</v>
          </cell>
          <cell r="DW125">
            <v>0</v>
          </cell>
          <cell r="DX125">
            <v>0</v>
          </cell>
          <cell r="EE125" t="str">
            <v xml:space="preserve">  Otros Zn</v>
          </cell>
          <cell r="EG125">
            <v>0</v>
          </cell>
          <cell r="EH125">
            <v>-79906</v>
          </cell>
          <cell r="EJ125" t="str">
            <v>31. 2111</v>
          </cell>
        </row>
        <row r="126">
          <cell r="DQ126" t="str">
            <v>32.6690</v>
          </cell>
          <cell r="DS126" t="str">
            <v>Dif.Inv.</v>
          </cell>
          <cell r="DW126">
            <v>0</v>
          </cell>
          <cell r="EE126" t="str">
            <v xml:space="preserve">  Otros Aleac.Jumbo</v>
          </cell>
          <cell r="EG126">
            <v>0</v>
          </cell>
          <cell r="EH126">
            <v>0</v>
          </cell>
          <cell r="EJ126">
            <v>31.211300000000001</v>
          </cell>
        </row>
        <row r="127">
          <cell r="DQ127" t="str">
            <v>33.7910</v>
          </cell>
          <cell r="DS127" t="str">
            <v>Dif.Inv.</v>
          </cell>
          <cell r="DX127">
            <v>0</v>
          </cell>
          <cell r="EE127" t="str">
            <v xml:space="preserve">  Otros Aleac.Barra</v>
          </cell>
          <cell r="EG127">
            <v>0</v>
          </cell>
          <cell r="EH127">
            <v>0</v>
          </cell>
          <cell r="EJ127">
            <v>31.211400000000001</v>
          </cell>
        </row>
        <row r="128">
          <cell r="DQ128" t="str">
            <v>33.7690</v>
          </cell>
          <cell r="DS128" t="str">
            <v>Dif.Inv.</v>
          </cell>
          <cell r="DX128">
            <v>13.14</v>
          </cell>
          <cell r="EE128" t="str">
            <v xml:space="preserve">  Shots de Aluminio</v>
          </cell>
          <cell r="EG128">
            <v>0</v>
          </cell>
          <cell r="EH128">
            <v>0</v>
          </cell>
          <cell r="EJ128" t="str">
            <v>31. 2421</v>
          </cell>
        </row>
        <row r="129">
          <cell r="DQ129" t="str">
            <v>35.9950.010</v>
          </cell>
          <cell r="DS129" t="str">
            <v>Merma</v>
          </cell>
          <cell r="EE129" t="str">
            <v xml:space="preserve">  Granalla de Plomo</v>
          </cell>
          <cell r="EG129">
            <v>0</v>
          </cell>
          <cell r="EH129">
            <v>0</v>
          </cell>
          <cell r="EJ129" t="str">
            <v>31. 2421</v>
          </cell>
        </row>
        <row r="130">
          <cell r="DQ130" t="str">
            <v>31.2111</v>
          </cell>
          <cell r="DS130" t="str">
            <v>Robo Barras Zn.</v>
          </cell>
          <cell r="DT130">
            <v>0</v>
          </cell>
          <cell r="DV130" t="str">
            <v>T.M.</v>
          </cell>
          <cell r="DX130">
            <v>0</v>
          </cell>
          <cell r="EE130" t="str">
            <v>Magnesio en Barras</v>
          </cell>
          <cell r="EG130">
            <v>-0.03</v>
          </cell>
          <cell r="EH130">
            <v>-0.03</v>
          </cell>
        </row>
        <row r="131">
          <cell r="CW131" t="str">
            <v>PIGMENTOS CADMIO SELENIO  -  31. 2212 (Cód. 27235)</v>
          </cell>
          <cell r="DQ131" t="str">
            <v>31.2111</v>
          </cell>
          <cell r="DS131" t="str">
            <v>Zn Ref.Otros</v>
          </cell>
          <cell r="DT131">
            <v>0</v>
          </cell>
          <cell r="DV131" t="str">
            <v>T.M.</v>
          </cell>
          <cell r="DW131">
            <v>0</v>
          </cell>
          <cell r="EE131" t="str">
            <v xml:space="preserve">  Otros Ac.Sulf.</v>
          </cell>
          <cell r="EG131">
            <v>0</v>
          </cell>
          <cell r="EH131">
            <v>-55.48</v>
          </cell>
          <cell r="EJ131" t="str">
            <v>31. 2121</v>
          </cell>
        </row>
        <row r="132">
          <cell r="CW132" t="str">
            <v>DETALLE</v>
          </cell>
          <cell r="CX132" t="str">
            <v>MENSUAL</v>
          </cell>
          <cell r="DB132" t="str">
            <v xml:space="preserve">    ANO A LA FECHA</v>
          </cell>
          <cell r="DQ132" t="str">
            <v>31.2113</v>
          </cell>
          <cell r="DS132" t="str">
            <v>Aleac. Jumbo-Otros</v>
          </cell>
          <cell r="DT132">
            <v>0</v>
          </cell>
          <cell r="DV132" t="str">
            <v>T.M.</v>
          </cell>
          <cell r="DX132">
            <v>0</v>
          </cell>
          <cell r="EE132" t="str">
            <v xml:space="preserve">  Ajust.Inv. Ac.Sulf.</v>
          </cell>
          <cell r="EG132">
            <v>-13.14</v>
          </cell>
          <cell r="EH132">
            <v>882.84999999999968</v>
          </cell>
          <cell r="EJ132" t="str">
            <v>31. 2121</v>
          </cell>
        </row>
        <row r="133">
          <cell r="DQ133" t="str">
            <v>31.2114</v>
          </cell>
          <cell r="DS133" t="str">
            <v>Aleac. Barras-Otros</v>
          </cell>
          <cell r="DT133">
            <v>0</v>
          </cell>
          <cell r="DV133" t="str">
            <v>T.M.</v>
          </cell>
          <cell r="DX133">
            <v>0</v>
          </cell>
          <cell r="EE133" t="str">
            <v xml:space="preserve">  Compra Ac.Sulf.</v>
          </cell>
          <cell r="EG133">
            <v>0</v>
          </cell>
          <cell r="EH133">
            <v>0</v>
          </cell>
          <cell r="EJ133" t="str">
            <v>31. 2121</v>
          </cell>
        </row>
        <row r="134">
          <cell r="CX134" t="str">
            <v>Kg.</v>
          </cell>
          <cell r="CY134" t="str">
            <v>COST.UNIT.</v>
          </cell>
          <cell r="CZ134" t="str">
            <v>TOTAL $</v>
          </cell>
          <cell r="DA134" t="str">
            <v>Kg.</v>
          </cell>
          <cell r="DB134" t="str">
            <v>COST.UNIT.</v>
          </cell>
          <cell r="DC134" t="str">
            <v>TOTAL $</v>
          </cell>
          <cell r="DQ134" t="str">
            <v>31.2121</v>
          </cell>
          <cell r="DS134" t="str">
            <v>Ac.Sulf.Dif.Inv.</v>
          </cell>
          <cell r="DT134">
            <v>1.1040000000000001</v>
          </cell>
          <cell r="DV134" t="str">
            <v>T.M.</v>
          </cell>
          <cell r="DW134">
            <v>13.14</v>
          </cell>
          <cell r="EE134" t="str">
            <v xml:space="preserve">  Otros Conc.Ag</v>
          </cell>
          <cell r="EG134">
            <v>0</v>
          </cell>
          <cell r="EH134">
            <v>0</v>
          </cell>
          <cell r="EJ134" t="str">
            <v>31. 2122</v>
          </cell>
        </row>
        <row r="135">
          <cell r="DQ135" t="str">
            <v>31.2121</v>
          </cell>
          <cell r="DS135" t="str">
            <v>Ac.Sulf.Otros</v>
          </cell>
          <cell r="DT135">
            <v>0</v>
          </cell>
          <cell r="DV135" t="str">
            <v>T.M.</v>
          </cell>
          <cell r="DW135">
            <v>0</v>
          </cell>
          <cell r="EE135" t="str">
            <v xml:space="preserve">  Dif.Inv.Conc.Ag</v>
          </cell>
          <cell r="EG135">
            <v>0</v>
          </cell>
          <cell r="EH135">
            <v>0</v>
          </cell>
          <cell r="EJ135" t="str">
            <v>31. 2122</v>
          </cell>
        </row>
        <row r="136">
          <cell r="CW136" t="str">
            <v>Saldo Inic.</v>
          </cell>
          <cell r="CX136">
            <v>1620.3</v>
          </cell>
          <cell r="CY136">
            <v>14</v>
          </cell>
          <cell r="CZ136">
            <v>22684.2</v>
          </cell>
          <cell r="DA136">
            <v>1620.3</v>
          </cell>
          <cell r="DB136">
            <v>14</v>
          </cell>
          <cell r="DC136">
            <v>22684.2</v>
          </cell>
          <cell r="DQ136" t="str">
            <v>31.2122</v>
          </cell>
          <cell r="DS136" t="str">
            <v>Conc.Ag Dif.inv.</v>
          </cell>
          <cell r="DT136">
            <v>0</v>
          </cell>
          <cell r="DV136" t="str">
            <v>T.M.</v>
          </cell>
          <cell r="DX136">
            <v>0</v>
          </cell>
          <cell r="EE136" t="str">
            <v xml:space="preserve">  Otros Cd</v>
          </cell>
          <cell r="EG136">
            <v>0</v>
          </cell>
          <cell r="EH136">
            <v>-1.04</v>
          </cell>
          <cell r="EJ136" t="str">
            <v>31. 2123</v>
          </cell>
        </row>
        <row r="137">
          <cell r="CW137" t="str">
            <v>Produccion</v>
          </cell>
          <cell r="DQ137" t="str">
            <v>31.2122</v>
          </cell>
          <cell r="DS137" t="str">
            <v>Conc Ag-Otros</v>
          </cell>
          <cell r="DT137">
            <v>0</v>
          </cell>
          <cell r="DV137" t="str">
            <v>T.M.</v>
          </cell>
          <cell r="DX137">
            <v>0</v>
          </cell>
          <cell r="EE137" t="str">
            <v xml:space="preserve">  Vta.Pigm.Cd Se</v>
          </cell>
          <cell r="EG137">
            <v>0</v>
          </cell>
          <cell r="EH137">
            <v>0</v>
          </cell>
          <cell r="EJ137" t="str">
            <v>31. 2212</v>
          </cell>
        </row>
        <row r="138">
          <cell r="DQ138" t="str">
            <v>31.2123</v>
          </cell>
          <cell r="DS138" t="str">
            <v>Cd Ref.Otros</v>
          </cell>
          <cell r="DT138">
            <v>0</v>
          </cell>
          <cell r="DV138" t="str">
            <v>T.M.</v>
          </cell>
          <cell r="DW138">
            <v>0</v>
          </cell>
          <cell r="EE138" t="str">
            <v xml:space="preserve">  Otros Pigm.Cd Se</v>
          </cell>
          <cell r="EG138">
            <v>0</v>
          </cell>
          <cell r="EH138">
            <v>0</v>
          </cell>
          <cell r="EJ138" t="str">
            <v>31. 2212</v>
          </cell>
        </row>
        <row r="139">
          <cell r="DQ139" t="str">
            <v>31.2212</v>
          </cell>
          <cell r="DS139" t="str">
            <v>Pigm.Cd Otros</v>
          </cell>
          <cell r="DT139">
            <v>0</v>
          </cell>
          <cell r="DV139" t="str">
            <v>T.M.</v>
          </cell>
          <cell r="DX139">
            <v>0</v>
          </cell>
          <cell r="EE139" t="str">
            <v xml:space="preserve">  Otros.Res.Pb Ag</v>
          </cell>
          <cell r="EG139">
            <v>0</v>
          </cell>
          <cell r="EH139">
            <v>0</v>
          </cell>
          <cell r="EJ139" t="str">
            <v>31. 2211</v>
          </cell>
        </row>
        <row r="140">
          <cell r="CW140" t="str">
            <v>Disponible</v>
          </cell>
          <cell r="CX140">
            <v>1620.3</v>
          </cell>
          <cell r="CY140">
            <v>14</v>
          </cell>
          <cell r="CZ140">
            <v>22684.2</v>
          </cell>
          <cell r="DA140">
            <v>1620.3</v>
          </cell>
          <cell r="DB140">
            <v>14</v>
          </cell>
          <cell r="DC140">
            <v>22684.2</v>
          </cell>
          <cell r="DQ140" t="str">
            <v>31.2211</v>
          </cell>
          <cell r="DS140" t="str">
            <v>Res.Pb Ag Dif.Inv.</v>
          </cell>
          <cell r="DT140">
            <v>-570.61</v>
          </cell>
          <cell r="DV140" t="str">
            <v>T.M.</v>
          </cell>
          <cell r="DW140">
            <v>0</v>
          </cell>
        </row>
        <row r="141">
          <cell r="CW141" t="str">
            <v>Ventas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Q141" t="str">
            <v>33.7110</v>
          </cell>
          <cell r="DS141" t="str">
            <v>Reciclaje de Aleac.Zn</v>
          </cell>
          <cell r="DW141">
            <v>0</v>
          </cell>
          <cell r="EG141">
            <v>-13.17</v>
          </cell>
          <cell r="EH141">
            <v>-79079.699999999983</v>
          </cell>
        </row>
        <row r="142">
          <cell r="CW142" t="str">
            <v>Otros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Q142" t="str">
            <v>31.2113</v>
          </cell>
          <cell r="DS142" t="str">
            <v>Reciclaje de Jumbos Aleac.</v>
          </cell>
          <cell r="DT142">
            <v>0</v>
          </cell>
          <cell r="DV142" t="str">
            <v>T.M.</v>
          </cell>
          <cell r="DX142">
            <v>0</v>
          </cell>
        </row>
        <row r="143">
          <cell r="CW143" t="str">
            <v>Cons.Interno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Q143" t="str">
            <v>31.2114</v>
          </cell>
          <cell r="DS143" t="str">
            <v>Reciclaje de Barras Aleac.</v>
          </cell>
          <cell r="DT143">
            <v>0</v>
          </cell>
          <cell r="DV143" t="str">
            <v>T.M.</v>
          </cell>
          <cell r="DX143">
            <v>0</v>
          </cell>
          <cell r="EF143" t="str">
            <v>TOTAL HABER</v>
          </cell>
          <cell r="EG143">
            <v>20012245.589471973</v>
          </cell>
          <cell r="EH143">
            <v>105289803.63947196</v>
          </cell>
        </row>
        <row r="145">
          <cell r="CW145" t="str">
            <v>Saldo Final</v>
          </cell>
          <cell r="CX145">
            <v>1620.3</v>
          </cell>
          <cell r="CY145">
            <v>14</v>
          </cell>
          <cell r="CZ145">
            <v>22684.2</v>
          </cell>
          <cell r="DA145">
            <v>1620.3</v>
          </cell>
          <cell r="DB145">
            <v>14</v>
          </cell>
          <cell r="DC145">
            <v>22684.2</v>
          </cell>
          <cell r="DQ145" t="str">
            <v>32.6160</v>
          </cell>
          <cell r="DS145" t="str">
            <v>Pigm.Cd Se Cons.Int.</v>
          </cell>
          <cell r="DW145">
            <v>0</v>
          </cell>
        </row>
        <row r="146">
          <cell r="DQ146" t="str">
            <v>33.7910</v>
          </cell>
          <cell r="DS146" t="str">
            <v>Pigm.Cd Se Cons.Int.</v>
          </cell>
          <cell r="DX146">
            <v>0</v>
          </cell>
        </row>
        <row r="147">
          <cell r="DA147">
            <v>0</v>
          </cell>
          <cell r="DC147">
            <v>0</v>
          </cell>
          <cell r="DQ147" t="str">
            <v>5XXX.9122.1900</v>
          </cell>
          <cell r="DS147" t="str">
            <v>Pigm.Cd Se Cons.Int.</v>
          </cell>
          <cell r="DW147">
            <v>0</v>
          </cell>
        </row>
        <row r="148">
          <cell r="CW148" t="str">
            <v>PLANCHA DE ALUMINIO</v>
          </cell>
          <cell r="DQ148" t="str">
            <v>31.2212</v>
          </cell>
          <cell r="DS148" t="str">
            <v>Pigm.Cd Se Cons.Int.</v>
          </cell>
          <cell r="DT148">
            <v>0</v>
          </cell>
          <cell r="DV148" t="str">
            <v>Kg.</v>
          </cell>
          <cell r="DX148">
            <v>0</v>
          </cell>
        </row>
        <row r="149">
          <cell r="CW149" t="str">
            <v>DETALLE</v>
          </cell>
          <cell r="CX149" t="str">
            <v>MENSUAL</v>
          </cell>
          <cell r="DA149" t="str">
            <v>ANO A LA FECHA</v>
          </cell>
        </row>
        <row r="150">
          <cell r="DQ150" t="str">
            <v>31.2121</v>
          </cell>
          <cell r="DW150">
            <v>0</v>
          </cell>
        </row>
        <row r="151">
          <cell r="CX151" t="str">
            <v>T.M.</v>
          </cell>
          <cell r="CY151" t="str">
            <v>COST.UNIT.</v>
          </cell>
          <cell r="CZ151" t="str">
            <v>TOTAL $</v>
          </cell>
          <cell r="DA151" t="str">
            <v>T.M.</v>
          </cell>
          <cell r="DB151" t="str">
            <v>COST.UNIT.</v>
          </cell>
          <cell r="DC151" t="str">
            <v>TOTAL $</v>
          </cell>
          <cell r="DQ151" t="str">
            <v>31.4261.001  (10189 A)</v>
          </cell>
          <cell r="DR151" t="str">
            <v>Doe Run</v>
          </cell>
          <cell r="DS151" t="str">
            <v>Ac. Sulf.comprado</v>
          </cell>
          <cell r="DT151">
            <v>0</v>
          </cell>
          <cell r="DX151">
            <v>0</v>
          </cell>
        </row>
        <row r="153">
          <cell r="CW153" t="str">
            <v>Saldo Inic.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</row>
        <row r="154">
          <cell r="DW154">
            <v>13.14</v>
          </cell>
          <cell r="DX154">
            <v>13.14</v>
          </cell>
        </row>
        <row r="155">
          <cell r="CW155" t="str">
            <v>Recepcion</v>
          </cell>
          <cell r="CX155">
            <v>0</v>
          </cell>
          <cell r="DA155">
            <v>0</v>
          </cell>
          <cell r="DQ155" t="str">
            <v>GLOSA :</v>
          </cell>
          <cell r="DR155" t="str">
            <v xml:space="preserve">Para contabilizar las operaciones que dieron movimiento en </v>
          </cell>
        </row>
        <row r="156">
          <cell r="DR156" t="str">
            <v>DICIEMBRE 2003</v>
          </cell>
          <cell r="DS156" t="str">
            <v>al Kardex de Produccion Terminada.</v>
          </cell>
          <cell r="DX156">
            <v>0</v>
          </cell>
        </row>
        <row r="157">
          <cell r="CW157" t="str">
            <v>Disponible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</row>
        <row r="158">
          <cell r="CW158" t="str">
            <v>Vta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</row>
        <row r="159">
          <cell r="CW159" t="str">
            <v>Desp.Oroya-Sofesa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</row>
        <row r="160">
          <cell r="CW160" t="str">
            <v>Otros-Reingr-Ajustes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</row>
        <row r="161">
          <cell r="CW161" t="str">
            <v>Zamac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</row>
        <row r="162">
          <cell r="CW162" t="str">
            <v>Saldo Final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</row>
        <row r="167">
          <cell r="CW167" t="str">
            <v>KARDEX DE MATERIA PRIMA</v>
          </cell>
        </row>
        <row r="168">
          <cell r="DB168" t="str">
            <v xml:space="preserve">        MES:</v>
          </cell>
          <cell r="DC168" t="str">
            <v>DICIEMBRE 2003</v>
          </cell>
        </row>
        <row r="169">
          <cell r="CW169" t="str">
            <v>CONCENTRADOS DE ZINC  - 31. 2411</v>
          </cell>
        </row>
        <row r="170">
          <cell r="CW170" t="str">
            <v>DETALLE</v>
          </cell>
          <cell r="CX170" t="str">
            <v>MENSUAL</v>
          </cell>
          <cell r="DA170" t="str">
            <v>ANO A LA FECHA</v>
          </cell>
        </row>
        <row r="172">
          <cell r="CX172" t="str">
            <v>T.M.Zn</v>
          </cell>
          <cell r="CY172" t="str">
            <v>COST.UNIT.</v>
          </cell>
          <cell r="CZ172" t="str">
            <v>TOTAL $</v>
          </cell>
          <cell r="DA172" t="str">
            <v>T.M.Zn</v>
          </cell>
          <cell r="DB172" t="str">
            <v>COST.UNIT.</v>
          </cell>
          <cell r="DC172" t="str">
            <v>TOTAL $</v>
          </cell>
        </row>
        <row r="174">
          <cell r="CW174" t="str">
            <v>Saldo Inic.</v>
          </cell>
          <cell r="CX174">
            <v>3759.1239999999998</v>
          </cell>
          <cell r="CY174">
            <v>480.40706599999999</v>
          </cell>
          <cell r="CZ174">
            <v>1805909.73</v>
          </cell>
          <cell r="DA174">
            <v>4517.6479999999938</v>
          </cell>
          <cell r="DB174">
            <v>338.87609700000002</v>
          </cell>
          <cell r="DC174">
            <v>1530922.9199999929</v>
          </cell>
        </row>
        <row r="175">
          <cell r="CW175" t="str">
            <v>Compras</v>
          </cell>
          <cell r="CX175">
            <v>11798.924999999999</v>
          </cell>
          <cell r="CY175">
            <v>496.507767</v>
          </cell>
          <cell r="CZ175">
            <v>5858257.9000000004</v>
          </cell>
          <cell r="DA175">
            <v>138453.44999999998</v>
          </cell>
          <cell r="DB175">
            <v>408.458462</v>
          </cell>
          <cell r="DC175">
            <v>56552483.299999997</v>
          </cell>
        </row>
        <row r="176">
          <cell r="CW176" t="str">
            <v>Ajustes</v>
          </cell>
          <cell r="CX176">
            <v>106.979</v>
          </cell>
          <cell r="CZ176">
            <v>216081.68</v>
          </cell>
          <cell r="DA176">
            <v>18.681000000000012</v>
          </cell>
          <cell r="DC176">
            <v>1006981.58</v>
          </cell>
        </row>
        <row r="178">
          <cell r="CW178" t="str">
            <v>Disponible</v>
          </cell>
          <cell r="CX178">
            <v>15665.027999999998</v>
          </cell>
          <cell r="CY178">
            <v>503.04725300000001</v>
          </cell>
          <cell r="CZ178">
            <v>7880249.3100000005</v>
          </cell>
          <cell r="DA178">
            <v>142989.77899999998</v>
          </cell>
          <cell r="DB178">
            <v>413.249032</v>
          </cell>
          <cell r="DC178">
            <v>59090387.79999999</v>
          </cell>
        </row>
        <row r="179">
          <cell r="CW179" t="str">
            <v>Tratado</v>
          </cell>
          <cell r="CX179">
            <v>12063.725</v>
          </cell>
          <cell r="CY179">
            <v>503.04725400000001</v>
          </cell>
          <cell r="CZ179">
            <v>6068623.7300000004</v>
          </cell>
          <cell r="DA179">
            <v>133545.79300000001</v>
          </cell>
          <cell r="DB179">
            <v>408.86143600000003</v>
          </cell>
          <cell r="DC179">
            <v>54601724.640000001</v>
          </cell>
        </row>
        <row r="180">
          <cell r="CW180" t="str">
            <v>Ventas</v>
          </cell>
          <cell r="CX180">
            <v>0</v>
          </cell>
          <cell r="CY180">
            <v>0</v>
          </cell>
          <cell r="CZ180">
            <v>0</v>
          </cell>
          <cell r="DA180">
            <v>5842.683</v>
          </cell>
          <cell r="DB180">
            <v>458.18634700000001</v>
          </cell>
          <cell r="DC180">
            <v>2677037.58</v>
          </cell>
        </row>
        <row r="182">
          <cell r="CW182" t="str">
            <v>Saldo Final</v>
          </cell>
          <cell r="CX182">
            <v>3601.3029999999981</v>
          </cell>
          <cell r="CY182">
            <v>503.04725300000001</v>
          </cell>
          <cell r="CZ182">
            <v>1811625.58</v>
          </cell>
          <cell r="DA182">
            <v>3601.3029999999753</v>
          </cell>
          <cell r="DB182">
            <v>503.04725300000001</v>
          </cell>
          <cell r="DC182">
            <v>1811625.5799999889</v>
          </cell>
        </row>
        <row r="183">
          <cell r="CW183" t="str">
            <v>En el Callao</v>
          </cell>
          <cell r="CX183">
            <v>0</v>
          </cell>
        </row>
        <row r="184">
          <cell r="CW184" t="str">
            <v>DROSS IEQSA</v>
          </cell>
          <cell r="CZ184">
            <v>0</v>
          </cell>
          <cell r="DC184">
            <v>0</v>
          </cell>
        </row>
        <row r="185">
          <cell r="DA185">
            <v>2.2737367544323206E-11</v>
          </cell>
          <cell r="DC185">
            <v>1.1175870895385742E-8</v>
          </cell>
        </row>
        <row r="187">
          <cell r="CW187" t="str">
            <v>CONTENIDO DE CADMIO - 31. 2413</v>
          </cell>
        </row>
        <row r="188">
          <cell r="CW188">
            <v>0</v>
          </cell>
          <cell r="CX188" t="str">
            <v>MENSUAL</v>
          </cell>
          <cell r="DA188" t="str">
            <v>ANO A LA FECHA</v>
          </cell>
        </row>
        <row r="190">
          <cell r="CX190" t="str">
            <v>T.M.Cd</v>
          </cell>
          <cell r="CY190" t="str">
            <v>COST.UNIT.</v>
          </cell>
          <cell r="CZ190" t="str">
            <v>TOTAL $</v>
          </cell>
          <cell r="DA190" t="str">
            <v>T.M.Cd</v>
          </cell>
          <cell r="DB190" t="str">
            <v>COST.UNIT.</v>
          </cell>
          <cell r="DC190" t="str">
            <v>TOTAL $</v>
          </cell>
        </row>
        <row r="192">
          <cell r="CW192" t="str">
            <v>Saldo Inic.</v>
          </cell>
          <cell r="CX192">
            <v>10.811</v>
          </cell>
          <cell r="CY192">
            <v>0</v>
          </cell>
          <cell r="CZ192">
            <v>0</v>
          </cell>
          <cell r="DA192">
            <v>14.576000000000079</v>
          </cell>
          <cell r="DB192">
            <v>0</v>
          </cell>
          <cell r="DC192">
            <v>0</v>
          </cell>
        </row>
        <row r="193">
          <cell r="CW193" t="str">
            <v>Compras</v>
          </cell>
          <cell r="CX193">
            <v>37.159999999999997</v>
          </cell>
          <cell r="CY193">
            <v>0</v>
          </cell>
          <cell r="CZ193">
            <v>0</v>
          </cell>
          <cell r="DA193">
            <v>477.375</v>
          </cell>
          <cell r="DB193">
            <v>0</v>
          </cell>
          <cell r="DC193">
            <v>0</v>
          </cell>
        </row>
        <row r="194">
          <cell r="CW194" t="str">
            <v>Ajustes</v>
          </cell>
          <cell r="CX194">
            <v>0.40799999999999997</v>
          </cell>
          <cell r="CY194">
            <v>0</v>
          </cell>
          <cell r="CZ194">
            <v>0</v>
          </cell>
          <cell r="DA194">
            <v>0.37599999999999989</v>
          </cell>
          <cell r="DB194">
            <v>0</v>
          </cell>
          <cell r="DC194">
            <v>0</v>
          </cell>
        </row>
        <row r="196">
          <cell r="CW196" t="str">
            <v>Disponible</v>
          </cell>
          <cell r="CX196">
            <v>48.378999999999998</v>
          </cell>
          <cell r="CY196">
            <v>0</v>
          </cell>
          <cell r="CZ196">
            <v>0</v>
          </cell>
          <cell r="DA196">
            <v>492.32700000000006</v>
          </cell>
          <cell r="DB196">
            <v>0</v>
          </cell>
          <cell r="DC196">
            <v>0</v>
          </cell>
        </row>
        <row r="197">
          <cell r="CW197" t="str">
            <v>Tratado</v>
          </cell>
          <cell r="CX197">
            <v>38.502000000000002</v>
          </cell>
          <cell r="CY197">
            <v>0</v>
          </cell>
          <cell r="CZ197">
            <v>0</v>
          </cell>
          <cell r="DA197">
            <v>461.09000000000003</v>
          </cell>
          <cell r="DB197">
            <v>0</v>
          </cell>
          <cell r="DC197">
            <v>0</v>
          </cell>
        </row>
        <row r="198">
          <cell r="CW198" t="str">
            <v>Venta</v>
          </cell>
          <cell r="CX198">
            <v>0</v>
          </cell>
          <cell r="CY198">
            <v>0</v>
          </cell>
          <cell r="CZ198">
            <v>0</v>
          </cell>
          <cell r="DA198">
            <v>21.360000000000003</v>
          </cell>
          <cell r="DB198">
            <v>0</v>
          </cell>
          <cell r="DC198">
            <v>0</v>
          </cell>
        </row>
        <row r="200">
          <cell r="CW200" t="str">
            <v>Saldo Final</v>
          </cell>
          <cell r="CX200">
            <v>9.8769999999999953</v>
          </cell>
          <cell r="CY200">
            <v>0</v>
          </cell>
          <cell r="CZ200">
            <v>0</v>
          </cell>
          <cell r="DA200">
            <v>9.8770000000000202</v>
          </cell>
          <cell r="DB200">
            <v>0</v>
          </cell>
          <cell r="DC200">
            <v>0</v>
          </cell>
        </row>
        <row r="233">
          <cell r="EF233" t="str">
            <v>BALANCE METALURGICO</v>
          </cell>
          <cell r="EH233" t="str">
            <v>DICIEMBRE 2003</v>
          </cell>
          <cell r="EJ233">
            <v>38027.591752777778</v>
          </cell>
        </row>
        <row r="234">
          <cell r="EJ234">
            <v>38027.591752777778</v>
          </cell>
        </row>
        <row r="235">
          <cell r="EF235" t="str">
            <v xml:space="preserve">     EN US$</v>
          </cell>
        </row>
        <row r="237">
          <cell r="EE237" t="str">
            <v>HABER</v>
          </cell>
          <cell r="EG237" t="str">
            <v>MATERIALES</v>
          </cell>
          <cell r="EH237" t="str">
            <v>TRATAMIENTO</v>
          </cell>
          <cell r="EI237" t="str">
            <v>TOTAL</v>
          </cell>
          <cell r="EJ237" t="str">
            <v>CUENTA</v>
          </cell>
        </row>
        <row r="239">
          <cell r="ED239" t="str">
            <v>STOCK FINAL</v>
          </cell>
          <cell r="EE239" t="str">
            <v>MATERIA PRIMA</v>
          </cell>
        </row>
        <row r="240">
          <cell r="EE240" t="str">
            <v xml:space="preserve">  Concentrado de Zinc</v>
          </cell>
          <cell r="EG240">
            <v>1811625.58</v>
          </cell>
          <cell r="EI240">
            <v>1811625.58</v>
          </cell>
          <cell r="EJ240" t="str">
            <v>31. 2411</v>
          </cell>
        </row>
        <row r="241">
          <cell r="EE241" t="str">
            <v xml:space="preserve">  Plata en Concentrados</v>
          </cell>
          <cell r="EG241">
            <v>72234.53</v>
          </cell>
          <cell r="EI241">
            <v>72234.53</v>
          </cell>
          <cell r="EJ241" t="str">
            <v>31. 2412</v>
          </cell>
        </row>
        <row r="242">
          <cell r="EE242" t="str">
            <v xml:space="preserve">  Cadmio en Concentrados</v>
          </cell>
          <cell r="EG242">
            <v>0</v>
          </cell>
          <cell r="EI242">
            <v>0</v>
          </cell>
          <cell r="EJ242" t="str">
            <v>31. 2413</v>
          </cell>
        </row>
        <row r="243">
          <cell r="EE243" t="str">
            <v xml:space="preserve">  Aluminio</v>
          </cell>
          <cell r="EG243">
            <v>40379.81</v>
          </cell>
          <cell r="EI243">
            <v>40379.81</v>
          </cell>
          <cell r="EJ243" t="str">
            <v>31. 2421</v>
          </cell>
        </row>
        <row r="244">
          <cell r="EE244" t="str">
            <v xml:space="preserve">  Plomo</v>
          </cell>
          <cell r="EG244">
            <v>579.58000000000004</v>
          </cell>
          <cell r="EI244">
            <v>579.58000000000004</v>
          </cell>
          <cell r="EJ244" t="str">
            <v>31. 2421</v>
          </cell>
        </row>
        <row r="245">
          <cell r="EE245" t="str">
            <v xml:space="preserve">  Magnesio y AL alta pureza</v>
          </cell>
          <cell r="EG245">
            <v>135029.73000000001</v>
          </cell>
          <cell r="EI245">
            <v>135029.73000000001</v>
          </cell>
          <cell r="EJ245" t="str">
            <v>31. 2421</v>
          </cell>
        </row>
        <row r="247">
          <cell r="EG247">
            <v>2059849.2300000002</v>
          </cell>
          <cell r="EH247">
            <v>0</v>
          </cell>
          <cell r="EI247">
            <v>2059849.2300000002</v>
          </cell>
        </row>
        <row r="249">
          <cell r="EE249" t="str">
            <v>PRODUCCION EN PROCESO</v>
          </cell>
        </row>
        <row r="250">
          <cell r="EE250" t="str">
            <v xml:space="preserve">  Zinc en Circuitos</v>
          </cell>
          <cell r="EG250">
            <v>1247113.1497453353</v>
          </cell>
          <cell r="EH250">
            <v>170653.4200000001</v>
          </cell>
          <cell r="EI250">
            <v>1417766.5697453355</v>
          </cell>
          <cell r="EJ250" t="str">
            <v>31. 2311</v>
          </cell>
        </row>
        <row r="251">
          <cell r="EE251" t="str">
            <v xml:space="preserve">  Zinc en Calcina</v>
          </cell>
          <cell r="EG251">
            <v>2134545.4</v>
          </cell>
          <cell r="EH251">
            <v>91126.79</v>
          </cell>
          <cell r="EI251">
            <v>2225672.19</v>
          </cell>
          <cell r="EJ251" t="str">
            <v>31. 2312</v>
          </cell>
        </row>
        <row r="252">
          <cell r="EE252" t="str">
            <v xml:space="preserve">  Zinc en Sol.Pura</v>
          </cell>
          <cell r="EG252">
            <v>195460.55</v>
          </cell>
          <cell r="EH252">
            <v>25327.24</v>
          </cell>
          <cell r="EI252">
            <v>220787.78999999998</v>
          </cell>
          <cell r="EJ252" t="str">
            <v>31. 2313</v>
          </cell>
        </row>
        <row r="253">
          <cell r="EE253" t="str">
            <v xml:space="preserve">  Zinc Catódico</v>
          </cell>
          <cell r="EG253">
            <v>4688.54</v>
          </cell>
          <cell r="EH253">
            <v>2082.87</v>
          </cell>
          <cell r="EI253">
            <v>6771.41</v>
          </cell>
          <cell r="EJ253" t="str">
            <v>31. 2314</v>
          </cell>
        </row>
        <row r="254">
          <cell r="EE254" t="str">
            <v xml:space="preserve">  Acido Sulfurico</v>
          </cell>
          <cell r="EG254">
            <v>0</v>
          </cell>
          <cell r="EH254">
            <v>999.01999999998952</v>
          </cell>
          <cell r="EI254">
            <v>999.01999999998952</v>
          </cell>
          <cell r="EJ254" t="str">
            <v>31. 2321</v>
          </cell>
        </row>
        <row r="255">
          <cell r="EE255" t="str">
            <v xml:space="preserve">  Concent.de Ag.</v>
          </cell>
          <cell r="EG255">
            <v>113502.49813344366</v>
          </cell>
          <cell r="EH255">
            <v>314.1815931942765</v>
          </cell>
          <cell r="EI255">
            <v>113816.67972663793</v>
          </cell>
          <cell r="EJ255" t="str">
            <v>31. 2322</v>
          </cell>
        </row>
        <row r="256">
          <cell r="EE256" t="str">
            <v xml:space="preserve">  Cadmio Refinado</v>
          </cell>
          <cell r="EG256">
            <v>1.7300050281221502E-13</v>
          </cell>
          <cell r="EH256">
            <v>13697.33</v>
          </cell>
          <cell r="EI256">
            <v>13697.33</v>
          </cell>
          <cell r="EJ256" t="str">
            <v>31. 2323</v>
          </cell>
        </row>
        <row r="258">
          <cell r="EG258">
            <v>3695310.1378787789</v>
          </cell>
          <cell r="EH258">
            <v>304200.85159319435</v>
          </cell>
          <cell r="EI258">
            <v>3999510.9894719734</v>
          </cell>
        </row>
        <row r="260">
          <cell r="EE260" t="str">
            <v>PRODUCCION TERMINADA</v>
          </cell>
        </row>
        <row r="261">
          <cell r="EE261" t="str">
            <v xml:space="preserve">  Zinc Ref.(Barras SHG)</v>
          </cell>
          <cell r="EG261">
            <v>321177.76717233757</v>
          </cell>
          <cell r="EH261">
            <v>164153.30354135347</v>
          </cell>
          <cell r="EI261">
            <v>485331.07071369106</v>
          </cell>
          <cell r="EJ261" t="str">
            <v>31. 2111</v>
          </cell>
        </row>
        <row r="262">
          <cell r="EE262" t="str">
            <v xml:space="preserve">  Zinc Ref.(Jumbos SHG)</v>
          </cell>
          <cell r="EG262">
            <v>473002.89282765996</v>
          </cell>
          <cell r="EH262">
            <v>241750.81645864484</v>
          </cell>
          <cell r="EI262">
            <v>714753.70928630477</v>
          </cell>
          <cell r="EJ262" t="str">
            <v>31. 2112</v>
          </cell>
        </row>
        <row r="263">
          <cell r="EE263" t="str">
            <v xml:space="preserve">  Aleac.Zn (Jumbos)</v>
          </cell>
          <cell r="EG263">
            <v>845628.43249724875</v>
          </cell>
          <cell r="EH263">
            <v>436002.04000000027</v>
          </cell>
          <cell r="EI263">
            <v>1281630.472497249</v>
          </cell>
          <cell r="EJ263" t="str">
            <v>31. 2113</v>
          </cell>
        </row>
        <row r="264">
          <cell r="EE264" t="str">
            <v xml:space="preserve">  Aleac.Zn (Barras)</v>
          </cell>
          <cell r="EG264">
            <v>658599.85775740934</v>
          </cell>
          <cell r="EH264">
            <v>396522.99000000011</v>
          </cell>
          <cell r="EI264">
            <v>1055122.8477574093</v>
          </cell>
          <cell r="EJ264" t="str">
            <v>31. 2114</v>
          </cell>
        </row>
        <row r="266">
          <cell r="EE266" t="str">
            <v xml:space="preserve">  Acido Sulfurico</v>
          </cell>
          <cell r="EH266">
            <v>104234.16999999997</v>
          </cell>
          <cell r="EI266">
            <v>104234.16999999997</v>
          </cell>
          <cell r="EJ266" t="str">
            <v>31. 2121</v>
          </cell>
        </row>
        <row r="267">
          <cell r="EE267" t="str">
            <v xml:space="preserve">  Concent.de Ag.</v>
          </cell>
          <cell r="EG267">
            <v>25558.53298658214</v>
          </cell>
          <cell r="EH267">
            <v>2917.4043252188931</v>
          </cell>
          <cell r="EI267">
            <v>28475.937311801034</v>
          </cell>
          <cell r="EJ267" t="str">
            <v>31. 2122</v>
          </cell>
        </row>
        <row r="268">
          <cell r="EE268" t="str">
            <v xml:space="preserve">  Cadmio Refinado</v>
          </cell>
          <cell r="EG268">
            <v>6.8694176474271616E-12</v>
          </cell>
          <cell r="EH268">
            <v>58859.44999999999</v>
          </cell>
          <cell r="EI268">
            <v>58859.45</v>
          </cell>
          <cell r="EJ268" t="str">
            <v>31. 2123</v>
          </cell>
        </row>
        <row r="269">
          <cell r="EE269" t="str">
            <v xml:space="preserve">  Pigm.Cd Se</v>
          </cell>
          <cell r="EG269">
            <v>22684.2</v>
          </cell>
          <cell r="EI269">
            <v>22684.2</v>
          </cell>
          <cell r="EJ269" t="str">
            <v>31. 2212</v>
          </cell>
        </row>
        <row r="270">
          <cell r="EE270" t="str">
            <v xml:space="preserve">  Residuo Plata</v>
          </cell>
          <cell r="EG270">
            <v>0</v>
          </cell>
          <cell r="EI270">
            <v>0</v>
          </cell>
          <cell r="EJ270" t="str">
            <v>31. 2211</v>
          </cell>
        </row>
        <row r="272">
          <cell r="EG272">
            <v>2346651.6832412379</v>
          </cell>
          <cell r="EH272">
            <v>1404440.1743252173</v>
          </cell>
          <cell r="EI272">
            <v>3751091.8575664554</v>
          </cell>
        </row>
        <row r="274">
          <cell r="ED274" t="str">
            <v>MOV.MES</v>
          </cell>
          <cell r="EE274" t="str">
            <v>VENTAS</v>
          </cell>
        </row>
        <row r="275">
          <cell r="EE275" t="str">
            <v xml:space="preserve">  Cátodos de Zinc</v>
          </cell>
          <cell r="EG275">
            <v>0</v>
          </cell>
          <cell r="EH275">
            <v>0</v>
          </cell>
          <cell r="EI275">
            <v>0</v>
          </cell>
        </row>
        <row r="276">
          <cell r="EE276" t="str">
            <v xml:space="preserve">  Zinc Ref.(Barras SHG)</v>
          </cell>
          <cell r="EG276">
            <v>4120166.4258912224</v>
          </cell>
          <cell r="EH276">
            <v>2105808.6741044591</v>
          </cell>
          <cell r="EI276">
            <v>6225975.099995682</v>
          </cell>
        </row>
        <row r="277">
          <cell r="EE277" t="str">
            <v xml:space="preserve">  Zinc Ref.(Jumbos SHG)</v>
          </cell>
          <cell r="EG277">
            <v>319897.74410877749</v>
          </cell>
          <cell r="EH277">
            <v>163499.08589554077</v>
          </cell>
          <cell r="EI277">
            <v>483396.83000431827</v>
          </cell>
        </row>
        <row r="278">
          <cell r="EE278" t="str">
            <v xml:space="preserve">  Aleac.Zn (Jumbos)</v>
          </cell>
          <cell r="EG278">
            <v>1509523.59</v>
          </cell>
          <cell r="EH278">
            <v>778303.27</v>
          </cell>
          <cell r="EI278">
            <v>2287826.8600000003</v>
          </cell>
        </row>
        <row r="279">
          <cell r="EE279" t="str">
            <v xml:space="preserve">  Aleac.Zn (Barras)</v>
          </cell>
          <cell r="EG279">
            <v>361049.14</v>
          </cell>
          <cell r="EH279">
            <v>217376.74</v>
          </cell>
          <cell r="EI279">
            <v>578425.88</v>
          </cell>
        </row>
        <row r="280">
          <cell r="EE280" t="str">
            <v xml:space="preserve">  Zamak</v>
          </cell>
        </row>
        <row r="281">
          <cell r="EE281" t="str">
            <v xml:space="preserve">  Acido Sulfurico</v>
          </cell>
          <cell r="EH281">
            <v>258648.14</v>
          </cell>
          <cell r="EI281">
            <v>258648.14</v>
          </cell>
        </row>
        <row r="282">
          <cell r="EE282" t="str">
            <v xml:space="preserve">  Concent.de Ag.</v>
          </cell>
          <cell r="EG282">
            <v>329591.28999999998</v>
          </cell>
          <cell r="EH282">
            <v>37621.53</v>
          </cell>
          <cell r="EI282">
            <v>367212.81999999995</v>
          </cell>
        </row>
        <row r="283">
          <cell r="EE283" t="str">
            <v xml:space="preserve">  Cadmio Refinado</v>
          </cell>
          <cell r="EG283">
            <v>3.746937043595362E-14</v>
          </cell>
          <cell r="EH283">
            <v>321.04999999999995</v>
          </cell>
          <cell r="EI283">
            <v>321.05</v>
          </cell>
        </row>
        <row r="284">
          <cell r="EE284" t="str">
            <v xml:space="preserve">  Pigm.Cd Se</v>
          </cell>
          <cell r="EI284">
            <v>0</v>
          </cell>
        </row>
        <row r="285">
          <cell r="EE285" t="str">
            <v xml:space="preserve">  Residuo Plata</v>
          </cell>
          <cell r="EG285">
            <v>0</v>
          </cell>
          <cell r="EI285">
            <v>0</v>
          </cell>
        </row>
        <row r="287">
          <cell r="EE287" t="str">
            <v>Concentrado de Zinc</v>
          </cell>
          <cell r="EG287">
            <v>0</v>
          </cell>
          <cell r="EI287">
            <v>0</v>
          </cell>
        </row>
        <row r="289">
          <cell r="EG289">
            <v>6640228.1899999995</v>
          </cell>
          <cell r="EH289">
            <v>3561578.4899999993</v>
          </cell>
          <cell r="EI289">
            <v>10201806.680000003</v>
          </cell>
        </row>
        <row r="291">
          <cell r="EE291" t="str">
            <v>DIVERSOS</v>
          </cell>
        </row>
        <row r="292">
          <cell r="EE292" t="str">
            <v xml:space="preserve">  Barras extrav.Zn.</v>
          </cell>
          <cell r="EG292">
            <v>0</v>
          </cell>
          <cell r="EH292">
            <v>0</v>
          </cell>
          <cell r="EI292">
            <v>0</v>
          </cell>
          <cell r="EJ292" t="str">
            <v>31. 2111</v>
          </cell>
        </row>
        <row r="293">
          <cell r="EE293" t="str">
            <v xml:space="preserve">  Otros Zn</v>
          </cell>
          <cell r="EG293">
            <v>0</v>
          </cell>
          <cell r="EH293">
            <v>0</v>
          </cell>
          <cell r="EI293">
            <v>0</v>
          </cell>
          <cell r="EJ293" t="str">
            <v>31. 2111</v>
          </cell>
        </row>
        <row r="294">
          <cell r="EE294" t="str">
            <v xml:space="preserve">  Otros Aleac.Jumbo</v>
          </cell>
          <cell r="EG294">
            <v>0</v>
          </cell>
          <cell r="EH294">
            <v>0</v>
          </cell>
          <cell r="EI294">
            <v>0</v>
          </cell>
          <cell r="EJ294">
            <v>31.211300000000001</v>
          </cell>
        </row>
        <row r="295">
          <cell r="EE295" t="str">
            <v xml:space="preserve">  Otros Aleac.Barra</v>
          </cell>
          <cell r="EG295">
            <v>0</v>
          </cell>
          <cell r="EH295">
            <v>0</v>
          </cell>
          <cell r="EI295">
            <v>0</v>
          </cell>
          <cell r="EJ295">
            <v>31.211400000000001</v>
          </cell>
        </row>
        <row r="296">
          <cell r="EE296" t="str">
            <v xml:space="preserve">  Shots de Aluminio</v>
          </cell>
          <cell r="EG296">
            <v>0</v>
          </cell>
          <cell r="EI296">
            <v>0</v>
          </cell>
          <cell r="EJ296" t="str">
            <v>31. 2421</v>
          </cell>
        </row>
        <row r="297">
          <cell r="EE297" t="str">
            <v xml:space="preserve">  Granalla de Plomo</v>
          </cell>
          <cell r="EG297">
            <v>0</v>
          </cell>
          <cell r="EI297">
            <v>0</v>
          </cell>
          <cell r="EJ297" t="str">
            <v>31. 2421</v>
          </cell>
        </row>
        <row r="298">
          <cell r="EE298" t="str">
            <v xml:space="preserve">  Magnesio en Barras</v>
          </cell>
          <cell r="EG298">
            <v>-0.03</v>
          </cell>
          <cell r="EI298">
            <v>-0.03</v>
          </cell>
          <cell r="EJ298" t="str">
            <v>31. 2421</v>
          </cell>
        </row>
        <row r="299">
          <cell r="EE299" t="str">
            <v xml:space="preserve">  Otros Ac.Sulf.</v>
          </cell>
          <cell r="EH299">
            <v>0</v>
          </cell>
          <cell r="EI299">
            <v>0</v>
          </cell>
          <cell r="EJ299" t="str">
            <v>31. 2121</v>
          </cell>
        </row>
        <row r="300">
          <cell r="EE300" t="str">
            <v xml:space="preserve">  Ajust.Inv. Ac.Sulf.</v>
          </cell>
          <cell r="EH300">
            <v>-13.14</v>
          </cell>
          <cell r="EI300">
            <v>-13.14</v>
          </cell>
          <cell r="EJ300" t="str">
            <v>31. 2121</v>
          </cell>
        </row>
        <row r="301">
          <cell r="EE301" t="str">
            <v xml:space="preserve">  Compra Ac.Sulf.</v>
          </cell>
          <cell r="EH301">
            <v>0</v>
          </cell>
          <cell r="EI301">
            <v>0</v>
          </cell>
          <cell r="EJ301" t="str">
            <v>31. 2121</v>
          </cell>
        </row>
        <row r="302">
          <cell r="EE302" t="str">
            <v xml:space="preserve">  Otros Conc.Ag</v>
          </cell>
          <cell r="EG302">
            <v>0</v>
          </cell>
          <cell r="EH302">
            <v>0</v>
          </cell>
          <cell r="EI302">
            <v>0</v>
          </cell>
          <cell r="EJ302" t="str">
            <v>31. 2122</v>
          </cell>
        </row>
        <row r="303">
          <cell r="EE303" t="str">
            <v xml:space="preserve">  Dif.Inv.Conc.Ag</v>
          </cell>
          <cell r="EG303">
            <v>0</v>
          </cell>
          <cell r="EH303">
            <v>0</v>
          </cell>
          <cell r="EI303">
            <v>0</v>
          </cell>
          <cell r="EJ303" t="str">
            <v>31. 2122</v>
          </cell>
        </row>
        <row r="304">
          <cell r="EE304" t="str">
            <v xml:space="preserve">  Otros Cd</v>
          </cell>
          <cell r="EG304">
            <v>0</v>
          </cell>
          <cell r="EH304">
            <v>0</v>
          </cell>
          <cell r="EI304">
            <v>0</v>
          </cell>
          <cell r="EJ304" t="str">
            <v>31. 2123</v>
          </cell>
        </row>
        <row r="305">
          <cell r="EE305" t="str">
            <v xml:space="preserve">  Vta.Pigm.Cd Se</v>
          </cell>
          <cell r="EG305">
            <v>0</v>
          </cell>
          <cell r="EI305">
            <v>0</v>
          </cell>
          <cell r="EJ305" t="str">
            <v>31. 2212</v>
          </cell>
        </row>
        <row r="306">
          <cell r="EE306" t="str">
            <v xml:space="preserve">  Otros Pigm.Cd Se</v>
          </cell>
          <cell r="EG306">
            <v>0</v>
          </cell>
          <cell r="EI306">
            <v>0</v>
          </cell>
          <cell r="EJ306" t="str">
            <v>31. 2212</v>
          </cell>
        </row>
        <row r="307">
          <cell r="EE307" t="str">
            <v xml:space="preserve">  Otros.Res.Pb Ag</v>
          </cell>
          <cell r="EG307">
            <v>0</v>
          </cell>
          <cell r="EI307">
            <v>0</v>
          </cell>
          <cell r="EJ307" t="str">
            <v>31. 2211</v>
          </cell>
        </row>
        <row r="309">
          <cell r="EG309">
            <v>-0.03</v>
          </cell>
          <cell r="EH309">
            <v>-13.14</v>
          </cell>
          <cell r="EI309">
            <v>-13.17</v>
          </cell>
        </row>
        <row r="312">
          <cell r="EF312" t="str">
            <v>TOTAL HABER</v>
          </cell>
          <cell r="EG312">
            <v>14742039.211120017</v>
          </cell>
          <cell r="EH312">
            <v>5270206.3759184116</v>
          </cell>
          <cell r="EI312">
            <v>20012245.587038431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as UN Vinil"/>
      <sheetName val="Margem UN Vinil"/>
      <sheetName val="Preço UN Vinil"/>
      <sheetName val="Produção UN Vinil"/>
      <sheetName val="Vendas UN Poliol"/>
      <sheetName val="Margem UN Poliol"/>
      <sheetName val="Preço UN Poliol"/>
      <sheetName val="Produção UN Poliol"/>
      <sheetName val="Vendas UN Insumos"/>
      <sheetName val="Preços UN Insumos"/>
      <sheetName val="Produção UN Insumos"/>
      <sheetName val="Vendas UN DesNeg"/>
      <sheetName val="Margem UN NovNeg"/>
      <sheetName val="Preço UN DesNeg"/>
      <sheetName val="Produção UN DesNeg"/>
      <sheetName val="Preços MP"/>
      <sheetName val="Preços Internacionais"/>
      <sheetName val="Plan1"/>
      <sheetName val="Plan2"/>
      <sheetName val="Plan3"/>
      <sheetName val="OPP"/>
      <sheetName val="#REF"/>
      <sheetName val="relatório"/>
      <sheetName val="Pasta7"/>
      <sheetName val="TRIKEM"/>
      <sheetName val="CAIXA"/>
      <sheetName val="relat - fl1"/>
      <sheetName val="BALANÇO OPP Cons"/>
      <sheetName val="Série EMBI"/>
      <sheetName val="COS"/>
      <sheetName val="D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ta1"/>
      <sheetName val="Esgoto Acopiara Sede"/>
      <sheetName val="Planilha"/>
      <sheetName val="B - Captação_Elevação 1a Etapa "/>
      <sheetName val="CANT_OBRAS"/>
      <sheetName val="ligação predial"/>
      <sheetName val="REDE COLETORA"/>
      <sheetName val="ESTA ELEVATÓRIA_"/>
      <sheetName val="EMISSÁRIO_"/>
      <sheetName val="AQU TERRENO-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economics"/>
      <sheetName val=" CMAI References"/>
      <sheetName val="BRK MEQ data"/>
      <sheetName val="WACC "/>
      <sheetName val="Sales Prices"/>
      <sheetName val="Raw Material Prices"/>
      <sheetName val="Regras CPS"/>
      <sheetName val="Other inputs"/>
      <sheetName val="Propilco"/>
      <sheetName val="SxD_PEAD"/>
      <sheetName val="SxD_PEBD"/>
      <sheetName val="SxD_EVA"/>
      <sheetName val="SxD_PEBDL"/>
      <sheetName val="SxD_PP"/>
      <sheetName val="SxD_SRs"/>
      <sheetName val="Volumes"/>
      <sheetName val="Dow Argentina"/>
      <sheetName val="Propeno"/>
      <sheetName val="Plan1"/>
      <sheetName val="Cover"/>
      <sheetName val="Summary"/>
      <sheetName val="Consolidado"/>
      <sheetName val="Braskem"/>
      <sheetName val="Copesul"/>
      <sheetName val="Ipiranga"/>
      <sheetName val="Triunfo"/>
      <sheetName val="Petroflex"/>
      <sheetName val="RioPol"/>
      <sheetName val="Suzano"/>
      <sheetName val="PP_Paulinia"/>
      <sheetName val="PP_Venezuela"/>
      <sheetName val="Jose"/>
      <sheetName val="PP_Camaçari"/>
      <sheetName val="PTA"/>
      <sheetName val="Peru"/>
      <sheetName val="Gasbol"/>
      <sheetName val="Pinnacle"/>
      <sheetName val="Huntsman"/>
      <sheetName val="Petroken"/>
      <sheetName val="Nova Chem"/>
      <sheetName val="Petco"/>
      <sheetName val="Empresa 3"/>
      <sheetName val="Empresa 4"/>
      <sheetName val="Empresa 5"/>
      <sheetName val="Impostos (Fiscal)"/>
      <sheetName val="Fin"/>
      <sheetName val="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mkt share = capacity share</v>
          </cell>
          <cell r="H1" t="str">
            <v>Actual</v>
          </cell>
          <cell r="O1" t="str">
            <v>Jose 450kta</v>
          </cell>
        </row>
        <row r="2">
          <cell r="H2" t="str">
            <v>PChem Law</v>
          </cell>
          <cell r="O2" t="str">
            <v>Inv -10%</v>
          </cell>
        </row>
        <row r="3">
          <cell r="O3" t="str">
            <v>Inv -5%</v>
          </cell>
        </row>
        <row r="4">
          <cell r="O4" t="str">
            <v>Paulinia II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"/>
      <sheetName val="relatório"/>
      <sheetName val="#REF"/>
      <sheetName val="Cons"/>
      <sheetName val="Variables"/>
      <sheetName val="Pasta7"/>
      <sheetName val="Plan2"/>
      <sheetName val="NORBEVI - Ent - Alav Val"/>
      <sheetName val="NORBEVI - Rel - Des EF (2)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ValCombos"/>
      <sheetName val="Indices"/>
      <sheetName val="Resultado"/>
      <sheetName val="ResultTon"/>
      <sheetName val="Volume"/>
      <sheetName val="Margem"/>
      <sheetName val="Resultado AVP"/>
      <sheetName val="Calculos"/>
      <sheetName val="ModuloVen"/>
      <sheetName val="Cons"/>
      <sheetName val="Variables"/>
    </sheetNames>
    <sheetDataSet>
      <sheetData sheetId="0" refreshError="1">
        <row r="3">
          <cell r="C3" t="str">
            <v>Orçamento</v>
          </cell>
        </row>
        <row r="4">
          <cell r="B4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tura"/>
      <sheetName val="Parametros"/>
      <sheetName val="Menu"/>
      <sheetName val="Resumo"/>
      <sheetName val="Comparações"/>
      <sheetName val="análises"/>
      <sheetName val="Indicadores_ME"/>
      <sheetName val="Ref_Internacional"/>
      <sheetName val="Custo_Internacao"/>
      <sheetName val="Preços export"/>
      <sheetName val="Preco_Venda"/>
      <sheetName val="Preco_Venda R$"/>
      <sheetName val="Volume_Venda"/>
      <sheetName val="Market_Share"/>
      <sheetName val="Taxa_Ocupacao"/>
      <sheetName val="Coef_Tecnico"/>
      <sheetName val="Margin_Sharing"/>
      <sheetName val="Custos"/>
      <sheetName val="Calculo_Custos"/>
      <sheetName val="Consumos"/>
      <sheetName val="Calculo_Consumo"/>
      <sheetName val="Producao"/>
      <sheetName val="Sobra_Producao"/>
      <sheetName val="Co_Produtos"/>
      <sheetName val="Credito IPI aliq zero"/>
      <sheetName val="Credito_MP"/>
      <sheetName val="Resumo_Receita"/>
      <sheetName val="Despesas_Custos"/>
      <sheetName val="Calculo_Resultado"/>
      <sheetName val="Margem Unitária U$"/>
      <sheetName val="Resultado"/>
      <sheetName val="Margem"/>
      <sheetName val="Indicadores_Roce"/>
      <sheetName val="DRE, Roce, TD &amp; LE"/>
      <sheetName val="DRE, Roce, TD &amp; L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tura"/>
      <sheetName val="Parametros"/>
      <sheetName val="Menu"/>
      <sheetName val="Indicadores_ME"/>
      <sheetName val="Indicadores_Roce"/>
      <sheetName val="Volume_Venda"/>
      <sheetName val="Market_Share"/>
      <sheetName val="Taxa_Ocupacao"/>
      <sheetName val="Ref_Internacional"/>
      <sheetName val="Custo_Internacao"/>
      <sheetName val="Preco_Venda"/>
      <sheetName val="Margin_Sharing"/>
      <sheetName val="Credito_MP"/>
      <sheetName val="Coef_Tecnico"/>
      <sheetName val="Custos"/>
      <sheetName val="Consumos"/>
      <sheetName val="Producao"/>
      <sheetName val="Sobra_Producao"/>
      <sheetName val="Co_Produtos"/>
      <sheetName val="Calculo_Custos"/>
      <sheetName val="Calculo_Consumo"/>
      <sheetName val="Resumo_Receita"/>
      <sheetName val="Despesas_Custos"/>
      <sheetName val="Calculo_Resultado"/>
      <sheetName val="Resultado"/>
      <sheetName val="Margem"/>
      <sheetName val="DRE_Braskem"/>
      <sheetName val="DRE_Poliolefinas"/>
      <sheetName val="DRE_Vinílicos"/>
      <sheetName val="DRE_Insumos Básicos"/>
      <sheetName val="DRE_PET"/>
      <sheetName val="DRE_CPL"/>
      <sheetName val="DRE, Roce, TD &amp; LE"/>
    </sheetNames>
    <sheetDataSet>
      <sheetData sheetId="0" refreshError="1"/>
      <sheetData sheetId="1" refreshError="1">
        <row r="7">
          <cell r="B7" t="str">
            <v>US$</v>
          </cell>
        </row>
        <row r="13">
          <cell r="C13" t="str">
            <v>R$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ycle"/>
      <sheetName val="High Cycle"/>
      <sheetName val="Summary Current$"/>
      <sheetName val="Summary 2004$"/>
      <sheetName val="Supply Demand"/>
      <sheetName val="Presentation"/>
      <sheetName val="DS Angola"/>
      <sheetName val="DS Peru"/>
      <sheetName val="DS RDominicana"/>
      <sheetName val="DS Panamá"/>
      <sheetName val="DS México"/>
      <sheetName val="DS Equador"/>
      <sheetName val="Consolidado Total"/>
      <sheetName val="CONSOL DRE GERAL"/>
      <sheetName val="Braskem_August_2004_calc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ções"/>
      <sheetName val="análises"/>
      <sheetName val="Resultado"/>
      <sheetName val="Cenários"/>
      <sheetName val="INPUT"/>
      <sheetName val="Parametros"/>
      <sheetName val="Plan1"/>
      <sheetName val="Indicadores_ME"/>
      <sheetName val="Preco_Venda"/>
      <sheetName val="Internação"/>
      <sheetName val="Proj Mercosul"/>
      <sheetName val="Proj Overseas"/>
      <sheetName val="Custos"/>
      <sheetName val="Calculo_Custos"/>
      <sheetName val="Despesas_Custos"/>
      <sheetName val="MgSharing"/>
      <sheetName val="Volume_Venda"/>
      <sheetName val="Consumos"/>
      <sheetName val="Calculo_Consumo"/>
      <sheetName val="Producao"/>
      <sheetName val="Co_Relacao"/>
      <sheetName val="Sobra_Producao"/>
      <sheetName val="Créditos Copesul"/>
      <sheetName val="Coef_Tecnico"/>
      <sheetName val="Créditos UNIB"/>
      <sheetName val="Calculo_Resultado"/>
      <sheetName val="Resumo_Receita"/>
      <sheetName val="Margem"/>
      <sheetName val="DRE_Des.Negócios"/>
      <sheetName val="DRE_Insumos Básicos"/>
      <sheetName val="DRE_Poliolefinas"/>
      <sheetName val="DRE_Vinílicos"/>
      <sheetName val="DRE_Consolidado"/>
      <sheetName val="Menu"/>
      <sheetName val="DRE_OUTPUT"/>
      <sheetName val="CONTR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H1" t="str">
            <v>Insumos Básicos</v>
          </cell>
        </row>
        <row r="26">
          <cell r="B26">
            <v>6</v>
          </cell>
        </row>
        <row r="27">
          <cell r="B27" t="str">
            <v>DRE_Des.Negócios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tura"/>
      <sheetName val="Parametros"/>
      <sheetName val="Menu"/>
      <sheetName val="Indicadores_ME"/>
      <sheetName val="Indicadores_Roce"/>
      <sheetName val="Volume_Venda"/>
      <sheetName val="Market_Share"/>
      <sheetName val="Taxa_Ocupacao"/>
      <sheetName val="Ref_Internacional"/>
      <sheetName val="Custo_Internacao"/>
      <sheetName val="Preco_Venda"/>
      <sheetName val="Margin_Sharing"/>
      <sheetName val="Credito_MP"/>
      <sheetName val="Coef_Tecnico"/>
      <sheetName val="Custos"/>
      <sheetName val="Credito_Impostos"/>
      <sheetName val="Consumos"/>
      <sheetName val="Producao"/>
      <sheetName val="Sobra_Producao"/>
      <sheetName val="Co_Produtos"/>
      <sheetName val="Calculo_Custos"/>
      <sheetName val="Calculo_Consumo"/>
      <sheetName val="Resumo_Receita"/>
      <sheetName val="Despesas_Custos"/>
      <sheetName val="Calculo_Resultado"/>
      <sheetName val="Resultado"/>
      <sheetName val="Margem"/>
      <sheetName val="DRE, Roce, TD &amp; LE"/>
      <sheetName val="DRE - Vinílicos"/>
      <sheetName val="DRE - Poliolefinas"/>
      <sheetName val="DRE - PET"/>
      <sheetName val="DRE - Insumos Básicos"/>
      <sheetName val="DRE - Caprolactama"/>
      <sheetName val="Plan1"/>
    </sheetNames>
    <sheetDataSet>
      <sheetData sheetId="0" refreshError="1"/>
      <sheetData sheetId="1" refreshError="1">
        <row r="11">
          <cell r="B11">
            <v>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"/>
      <sheetName val="CONTROLE"/>
      <sheetName val="DRE_USD"/>
      <sheetName val="DRE_OUTPUT"/>
      <sheetName val="DRE_BRL_INPUT"/>
      <sheetName val="REL_EBITDA"/>
      <sheetName val="RESULT"/>
      <sheetName val="RESULT2"/>
      <sheetName val="MSCen"/>
      <sheetName val="MSBase"/>
      <sheetName val="BUFFER"/>
      <sheetName val="B2"/>
      <sheetName val="B3"/>
      <sheetName val="DECAY"/>
      <sheetName val="GOC_OUTPUT"/>
      <sheetName val="DIV_NOVA"/>
      <sheetName val="DIV"/>
      <sheetName val="HEDGE"/>
      <sheetName val="CAIXA"/>
      <sheetName val="FLUXO"/>
      <sheetName val="REL_CAIXA"/>
      <sheetName val="SENSIB"/>
      <sheetName val="AUX"/>
      <sheetName val="Parametros"/>
      <sheetName val="Quadro de Aportes"/>
      <sheetName val="AEN - Auxiliar"/>
      <sheetName val="Consolidado SPE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ções"/>
      <sheetName val="análises"/>
      <sheetName val="Resultado"/>
      <sheetName val="Cenários"/>
      <sheetName val="INPUT"/>
      <sheetName val="Parametros"/>
      <sheetName val="Plan1"/>
      <sheetName val="Indicadores_ME"/>
      <sheetName val="Preco_Venda"/>
      <sheetName val="Internação"/>
      <sheetName val="Proj Mercosul"/>
      <sheetName val="Proj Overseas"/>
      <sheetName val="Custos"/>
      <sheetName val="Calculo_Custos"/>
      <sheetName val="Despesas_Custos"/>
      <sheetName val="MgSharing"/>
      <sheetName val="Volume_Venda"/>
      <sheetName val="Consumos"/>
      <sheetName val="Calculo_Consumo"/>
      <sheetName val="Producao"/>
      <sheetName val="Co_Relacao"/>
      <sheetName val="Sobra_Producao"/>
      <sheetName val="Créditos Copesul"/>
      <sheetName val="Coef_Tecnico"/>
      <sheetName val="Créditos UNIB"/>
      <sheetName val="Calculo_Resultado"/>
      <sheetName val="Resumo_Receita"/>
      <sheetName val="Margem"/>
      <sheetName val="DRE_Des.Negócios"/>
      <sheetName val="DRE_Insumos Básicos"/>
      <sheetName val="DRE_Poliolefinas"/>
      <sheetName val="DRE_Vinílicos"/>
      <sheetName val="DRE_Consolidado"/>
      <sheetName val="Menu"/>
      <sheetName val="DRE_OUTPUT"/>
      <sheetName val="CONTR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H1" t="str">
            <v>Insumos Básicos</v>
          </cell>
          <cell r="J1" t="str">
            <v>Análise de Sensibilidade em relação à variação cambial</v>
          </cell>
        </row>
        <row r="2">
          <cell r="H2" t="str">
            <v>Poliolefinas</v>
          </cell>
          <cell r="J2" t="str">
            <v>Análise de Sensibilidade em relação à variação das premissas petroquímicas</v>
          </cell>
        </row>
        <row r="3">
          <cell r="H3" t="str">
            <v>Vinílicos</v>
          </cell>
          <cell r="J3" t="str">
            <v>Análise de Sensibilidade combinada: variação das premissas petroquímicas + dólar</v>
          </cell>
        </row>
        <row r="4">
          <cell r="H4" t="str">
            <v>Desenv. Negócios</v>
          </cell>
        </row>
        <row r="5">
          <cell r="H5" t="str">
            <v>Braskem</v>
          </cell>
        </row>
        <row r="12">
          <cell r="H12" t="str">
            <v>CMAI - Petróleo Braskem</v>
          </cell>
        </row>
        <row r="13">
          <cell r="H13" t="str">
            <v>CMAI - Petróleo Purvin &amp; Gertz</v>
          </cell>
        </row>
        <row r="14">
          <cell r="H14" t="str">
            <v>Chem Systems- Petróleo Braskem</v>
          </cell>
        </row>
        <row r="15">
          <cell r="H15" t="str">
            <v>Chem Systems- Petróleo Chem Systems</v>
          </cell>
        </row>
        <row r="16">
          <cell r="H16" t="str">
            <v>CMAI - site</v>
          </cell>
        </row>
        <row r="17">
          <cell r="H17" t="str">
            <v>Chem Systems- Petróleo Chem Systems</v>
          </cell>
        </row>
      </sheetData>
      <sheetData sheetId="6" refreshError="1">
        <row r="26">
          <cell r="R26" t="str">
            <v>Receita Líquida</v>
          </cell>
        </row>
        <row r="27">
          <cell r="R27" t="str">
            <v>Custos Variáveis</v>
          </cell>
        </row>
        <row r="28">
          <cell r="R28" t="str">
            <v>Margem de Contribuição</v>
          </cell>
        </row>
        <row r="29">
          <cell r="R29" t="str">
            <v>GFD</v>
          </cell>
        </row>
        <row r="30">
          <cell r="R30" t="str">
            <v>Lucro Bruto</v>
          </cell>
        </row>
        <row r="31">
          <cell r="R31" t="str">
            <v>Lucro Operacional</v>
          </cell>
        </row>
        <row r="32">
          <cell r="R32" t="str">
            <v>EBITDA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ólar"/>
      <sheetName val="Petr Longo prazo"/>
      <sheetName val="Propeno-Eteno"/>
      <sheetName val="Spread  CMAI 2005-09 site"/>
      <sheetName val="Summary site 01.09.05"/>
      <sheetName val="CMAI PRICE OUTPUT 01.09.05"/>
      <sheetName val="Nafta-Petróleo"/>
      <sheetName val="Petróleo"/>
      <sheetName val="Spread  Chemsystem 2005-10 cycl"/>
      <sheetName val="Cycle Price Forecasts Constant"/>
      <sheetName val="Trend Price Forecasts Const"/>
      <sheetName val="Spread  CMAI 2005-12 (PIRA)"/>
      <sheetName val="Plan1"/>
      <sheetName val="Spread CMAI (PIRA) "/>
      <sheetName val="Spread CMAI mensal (PIRA)"/>
      <sheetName val="Summary CMAI-mensal (PIRA)"/>
      <sheetName val="Summary CMAI (PIRA)"/>
      <sheetName val="WE(PIRA)"/>
      <sheetName val="NA(PIRA)"/>
      <sheetName val="ASIA(PIRA)"/>
      <sheetName val="Spread  Chemsystem cycle"/>
      <sheetName val="Spread  Chemsystem trend"/>
      <sheetName val="Summary Chemsystem-cycle"/>
      <sheetName val="Summary Chemsystem-trend"/>
      <sheetName val="Comparativo Chemsys-CMAI"/>
      <sheetName val="WE (Barclays)"/>
      <sheetName val="NA (Barclays)"/>
      <sheetName val="ASIA (Barclays)"/>
      <sheetName val="Summary CMAI (Barclays)"/>
      <sheetName val="Summary CMAI-mensal (Barclays)"/>
      <sheetName val="Spread  CMAI 2005-12 (Barclays)"/>
      <sheetName val="Spread CMAI (Barclays)"/>
      <sheetName val="Spread CMAI mensal (Barclays)"/>
      <sheetName val="Spread 2005-2012 ChemSys"/>
      <sheetName val="Summary ChemSystem"/>
      <sheetName val="USGC"/>
      <sheetName val="NW EUROPE"/>
      <sheetName val="SE ASIA"/>
      <sheetName val="Trend Price Forecasts Const new"/>
      <sheetName val="Cycle Forecasts Const (final)"/>
      <sheetName val="Cycle Price Forecasts Const new"/>
      <sheetName val="Spread  Chemsystem 2005-12 tren"/>
      <sheetName val="Trend Forecast Const (final)"/>
      <sheetName val="Tab Chem Sys"/>
      <sheetName val="TAB CMAI"/>
      <sheetName val="Parametros"/>
      <sheetName val="DRE_OUTPUT"/>
      <sheetName val="CONTR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4">
          <cell r="C4" t="str">
            <v>47BenzeneNorth AmericaContract-Market   DomesticCents / GallonFOB / US Gulf Coast</v>
          </cell>
        </row>
        <row r="5">
          <cell r="C5" t="str">
            <v>54BenzeneWest EuropeContract-MarketEuro / Metric TonFOB/CIF / W. Europe</v>
          </cell>
        </row>
        <row r="6">
          <cell r="C6" t="str">
            <v>39BenzeneNortheast AsiaContract-MarketUS$ / Metric TonC&amp;F / S. Korea</v>
          </cell>
        </row>
        <row r="9">
          <cell r="C9" t="str">
            <v>2217ButadieneNorth AmericaContract-Net TransactionCents / LbFOB / US Gulf Coast</v>
          </cell>
        </row>
        <row r="10">
          <cell r="C10" t="str">
            <v xml:space="preserve">2218ButadieneWest EuropeContract-Net TransactionEuro / Metric TonDelivered / </v>
          </cell>
        </row>
        <row r="11">
          <cell r="C11" t="str">
            <v>1580ButadieneNortheast AsiaContract-MarketUS$ / Metric TonCIF / Taiwan</v>
          </cell>
        </row>
        <row r="14">
          <cell r="C14" t="str">
            <v>35Butene-1North AmericaContract-MarketCents / LbFOB / United States</v>
          </cell>
        </row>
        <row r="15">
          <cell r="C15" t="str">
            <v>Butene-1West EuropeUS$ / Metric TonEstimate</v>
          </cell>
        </row>
        <row r="16">
          <cell r="C16" t="str">
            <v>Butene -1              Asia                        US$ / Metric Ton      Estimate</v>
          </cell>
        </row>
        <row r="27">
          <cell r="C27" t="str">
            <v>110EthyleneNorth AmericaContract-Net Transaction   PipelineCents / LbDelivered / US Gulf Coast</v>
          </cell>
        </row>
        <row r="28">
          <cell r="C28" t="str">
            <v>1744EthyleneWest EuropeContract-Market   PipelineEuro / Metric TonDelivered / W. Europe</v>
          </cell>
        </row>
        <row r="29">
          <cell r="C29" t="str">
            <v>4583EthyleneSoutheast AsiaContract-Market   MonthlyUS$ / Metric TonDelivered / Thailand</v>
          </cell>
        </row>
        <row r="31">
          <cell r="C31" t="str">
            <v>243Butane , N-, non TetNorth AmericaSpot, lowCents / GallonFOB / Mont Belvieu, TX</v>
          </cell>
        </row>
        <row r="32">
          <cell r="C32" t="str">
            <v>246Butane , Mixed-West EuropeSpotUS$ / Metric TonCIF / NW Europe</v>
          </cell>
        </row>
        <row r="33">
          <cell r="C33" t="str">
            <v>242Butane , Mixed-Northeast AsiaSpotUS$ / Metric TonCIF / Japan</v>
          </cell>
        </row>
        <row r="36">
          <cell r="C36" t="str">
            <v>219Mtbe (Methyl Tertiary Butyl Ether)North AmericaSpotCents / GallonDelivered / US Gulf Coast</v>
          </cell>
        </row>
        <row r="37">
          <cell r="C37" t="str">
            <v>1503Mtbe (Methyl Tertiary Butyl Ether)West EuropeSpotUS$ / Metric TonDelivered / Rotterdam</v>
          </cell>
        </row>
        <row r="38">
          <cell r="C38" t="str">
            <v>1504Mtbe (Methyl Tertiary Butyl Ether)Southeast AsiaSpotUS$ / Metric TonDelivered / Singapore</v>
          </cell>
        </row>
        <row r="41">
          <cell r="C41" t="str">
            <v>249Natural Gasoline (Light Naphtha) , non-WarrenNorth AmericaSpot   81 APICents / GallonFOB / Mont Belvieu, TX</v>
          </cell>
        </row>
        <row r="42">
          <cell r="C42" t="str">
            <v>1935NaphthaWest EuropeSpot, Avg.US$ / Metric TonCIF / NW Europe</v>
          </cell>
        </row>
        <row r="43">
          <cell r="C43" t="str">
            <v>252NaphthaSoutheast AsiaSpot, Avg.US$ / BarrelFOB / Singapore</v>
          </cell>
        </row>
        <row r="46">
          <cell r="C46" t="str">
            <v>264OrthoxyleneNorth AmericaContract-Market   DomesticCents / LbFOB / United States</v>
          </cell>
        </row>
        <row r="47">
          <cell r="C47" t="str">
            <v>271OrthoxyleneWest EuropeContract-MarketEuro / Metric TonDelivered / W. Europe</v>
          </cell>
        </row>
        <row r="48">
          <cell r="C48" t="str">
            <v>261OrthoxyleneNortheast AsiaSpotUS$ / Metric TonC&amp;F / NE Asia</v>
          </cell>
        </row>
        <row r="51">
          <cell r="C51" t="str">
            <v>399ParaxyleneNorth AmericaContract-Market   DomesticCents / LbDelivered / North America</v>
          </cell>
        </row>
        <row r="52">
          <cell r="C52" t="str">
            <v>404ParaxyleneWest EuropeSpotUS$ / Metric TonDelivered / W. Europe</v>
          </cell>
        </row>
        <row r="53">
          <cell r="C53" t="str">
            <v>395ParaxyleneNortheast AsiaContract-MarketUS$ / Metric TonC&amp;F / NE Asia</v>
          </cell>
        </row>
        <row r="56">
          <cell r="C56" t="str">
            <v>339Propylene , Polymer GradeNorth AmericaContract-Benchmark   Stream ValueCents / LbDelivered / United States</v>
          </cell>
        </row>
        <row r="57">
          <cell r="C57" t="str">
            <v>1445Propylene , Contained ValueWest EuropeContract-MarketEuro / Metric TonDelivered / W. Europe</v>
          </cell>
        </row>
        <row r="58">
          <cell r="C58" t="str">
            <v>2224Propylene , Polymer GradeSoutheast AsiaContract-MarketUS$ / Metric TonDelivered / Thailand</v>
          </cell>
        </row>
        <row r="59">
          <cell r="C59" t="str">
            <v>339Propylene , Polymer GradeNorth AmericaContract-Benchmark   Stream ValueCents / LbDelivered / United States</v>
          </cell>
        </row>
        <row r="60">
          <cell r="C60" t="str">
            <v>1567Propylene , Polymer GradeNorth AmericaSpotCents / LbDelivered / US Gulf Coast</v>
          </cell>
        </row>
        <row r="68">
          <cell r="C68" t="str">
            <v>446Toluene , Nitration GradeNorth AmericaSpotCents / GallonFOB / US Gulf Coast</v>
          </cell>
        </row>
        <row r="69">
          <cell r="C69" t="str">
            <v>449Toluene , Nitration GradeWest EuropeSpotUS$ / Metric TonFOB / W. Europe</v>
          </cell>
        </row>
        <row r="70">
          <cell r="C70" t="str">
            <v>443TolueneNortheast AsiaSpotUS$ / Metric TonFOB / S. Korea</v>
          </cell>
        </row>
        <row r="73">
          <cell r="C73" t="str">
            <v>231Mixed Xylenes , Isomer GradeNorth AmericaContract-Market   DomesticCents / GallonFOB / Houston, TX</v>
          </cell>
        </row>
        <row r="74">
          <cell r="C74" t="str">
            <v>238Mixed XylenesWest EuropeSpotUS$ / Metric TonFOB / Rotterdam</v>
          </cell>
        </row>
        <row r="75">
          <cell r="C75" t="str">
            <v>226Mixed XylenesNortheast AsiaContract-MarketUS$ / Metric TonFOB / S. Korea</v>
          </cell>
        </row>
        <row r="79">
          <cell r="C79" t="str">
            <v xml:space="preserve">1992Polyethylene , High DensityNorth AmericaDomestic Market (Contract)   Injection MoldingCents / LbDelivered / </v>
          </cell>
        </row>
        <row r="80">
          <cell r="C80" t="str">
            <v xml:space="preserve">136Polyethylene , High DensityNorth AmericaDomestic Market (Contract)   Blow MoldingCents / LbDelivered / </v>
          </cell>
        </row>
        <row r="81">
          <cell r="C81" t="str">
            <v xml:space="preserve">1994Polyethylene , High DensityNorth AmericaDomestic Market (Contract)   HMW FilmCents / LbDelivered / </v>
          </cell>
        </row>
        <row r="83">
          <cell r="C83" t="str">
            <v>2009Polyethylene , High DensityWest EuropeDomestic Market (Contract)   Injection MoldingEuro / Metric TonDelivered / W. Europe</v>
          </cell>
        </row>
        <row r="84">
          <cell r="C84" t="str">
            <v>2007Polyethylene , High DensityWest EuropeDomestic Market (Contract)   Blow MoldingEuro / Metric TonDelivered / W. Europe</v>
          </cell>
        </row>
        <row r="85">
          <cell r="C85" t="str">
            <v>2011Polyethylene , High DensityWest EuropeDomestic Market (Contract)   HMW FilmEuro / Metric TonDelivered / W. Europe</v>
          </cell>
        </row>
        <row r="87">
          <cell r="C87" t="str">
            <v>2034Polyethylene , High DensitySoutheast AsiaSpot/Export   Injection MoldingUS$ / Metric TonFOB / Singapore</v>
          </cell>
        </row>
        <row r="88">
          <cell r="C88" t="str">
            <v>2033Polyethylene , High DensitySoutheast AsiaSpot/Export   Blow MoldingUS$ / Metric TonFOB / Singapore</v>
          </cell>
        </row>
        <row r="89">
          <cell r="C89" t="str">
            <v>2035Polyethylene , High DensitySoutheast AsiaSpot/Export   HMW FilmUS$ / Metric TonFOB / Singapore</v>
          </cell>
        </row>
        <row r="92">
          <cell r="C92" t="str">
            <v xml:space="preserve">152Polyethylene , Low DensityNorth AmericaDomestic Market (Contract)   GP- FilmCents / LbDelivered / </v>
          </cell>
        </row>
        <row r="93">
          <cell r="C93" t="str">
            <v>1997Polyethylene , Low DensityWest EuropeDomestic Market (Contract)   GP- FilmEuro / Metric TonDelivered / W. Europe</v>
          </cell>
        </row>
        <row r="94">
          <cell r="C94" t="str">
            <v>2028Polyethylene , Low DensitySoutheast AsiaSpot/Export   GP- FilmUS$ / Metric TonFOB / Singapore</v>
          </cell>
        </row>
        <row r="97">
          <cell r="C97" t="str">
            <v xml:space="preserve">163Polyethylene , Linear Low DensityNorth AmericaDomestic Market (Contract)   Butene, FilmCents / LbDelivered / </v>
          </cell>
        </row>
        <row r="98">
          <cell r="C98" t="str">
            <v>2001Polyethylene , Linear Low DensityWest EuropeDomestic Market (Contract)   Butene, FilmEuro / Metric TonDelivered / W. Europe</v>
          </cell>
        </row>
        <row r="99">
          <cell r="C99" t="str">
            <v>2030Polyethylene , Linear Low DensitySoutheast AsiaSpot/Export   Butene, FilmUS$ / Metric TonFOB / Singapore</v>
          </cell>
        </row>
        <row r="102">
          <cell r="C102" t="str">
            <v xml:space="preserve">313PolypropyleneNorth AmericaDomestic Market (Contract)   GP- HomopolymerCents / LbDelivered / </v>
          </cell>
        </row>
        <row r="103">
          <cell r="C103" t="str">
            <v>1968Polypropylene , HomopolymerWest EuropeContract-MarketEuro / Metric TonDelivered / W. Europe</v>
          </cell>
        </row>
        <row r="104">
          <cell r="C104" t="str">
            <v>1978Polypropylene , HomopolymerSoutheast AsiaSpot   ExportUS$ / Metric TonFOB / Singapore</v>
          </cell>
        </row>
        <row r="107">
          <cell r="C107" t="str">
            <v>381Polyvinyl Chloride , Suspension, Pipe Grade ResinNorth AmericaContract-MarketCents / LbDelivered / United States</v>
          </cell>
        </row>
        <row r="108">
          <cell r="C108" t="str">
            <v>2065Polyvinyl Chloride , Suspension, Pipe Grade ResinWest EuropeContract-MarketEuro / Metric TonDelivered / Continental Europe</v>
          </cell>
        </row>
        <row r="109">
          <cell r="C109" t="str">
            <v>1539Polyvinyl Chloride , Suspension, Pipe Grade ResinNortheast AsiaSpotUS$ / Metric TonCFR / NE Asia</v>
          </cell>
        </row>
        <row r="112">
          <cell r="C112" t="str">
            <v xml:space="preserve">4730Caustic SodaNorth AmericaContract-Market Avg   Net Paids to SellerUS$ / Dry Metric / </v>
          </cell>
        </row>
        <row r="113">
          <cell r="C113" t="str">
            <v>1545Caustic SodaWest EuropeContract-Market   AvgEuro / Dry MetricDelivered / Continental Europe</v>
          </cell>
        </row>
        <row r="114">
          <cell r="C114" t="str">
            <v xml:space="preserve">4732Caustic SodaNortheast AsiaContract-Market Avg   Net Paids to SellerUS$ / Dry Metric / </v>
          </cell>
        </row>
        <row r="117">
          <cell r="C117" t="str">
            <v>2248CaprolactamNorth AmericaEstimate or CalculationUS$ / Metric TonFOB / US Gulf Coast</v>
          </cell>
        </row>
        <row r="118">
          <cell r="C118" t="str">
            <v>2232CaprolactamWest EuropeDomesticEuro / Metric TonDelivered / W. Europe</v>
          </cell>
        </row>
        <row r="119">
          <cell r="C119" t="str">
            <v>2233CaprolactamNortheast AsiaSpotUS$ / Metric TonCFR / Far East</v>
          </cell>
        </row>
        <row r="122">
          <cell r="C122" t="str">
            <v>83DMT , (molten)North AmericaContract-Market   DomesticCents / LbDelivered / United States</v>
          </cell>
        </row>
        <row r="123">
          <cell r="C123" t="str">
            <v>89DMTWest EuropeContract-MarketEuro / Metric TonFOB / W. Europe</v>
          </cell>
        </row>
        <row r="124">
          <cell r="C124" t="str">
            <v>82DMTNortheast AsiaContract-MarketUS$ / Metric TonFOB / NE Asia</v>
          </cell>
        </row>
        <row r="127">
          <cell r="C127" t="str">
            <v>295PET, Polyethylene Terephthalate,  Bottle ResinNorth AmericaContract-Market   avg small/large buyerCents / LbDelivered / United States</v>
          </cell>
        </row>
        <row r="128">
          <cell r="C128" t="str">
            <v>297PET, Polyethylene Terephthalate,  Bottle ResinWest EuropeContract-MarketEuro / Metric TonDDP / W. Europe</v>
          </cell>
        </row>
        <row r="129">
          <cell r="C129" t="str">
            <v>294PET, Polyethylene Terephthalate,  Bottle Resin , (not Coke approved)Northeast AsiaSpotUS$ / Metric TonFOB / NE Asia</v>
          </cell>
        </row>
        <row r="132">
          <cell r="C132" t="str">
            <v>485Crude Oil , WTINorth AmericaSpot, low   1st MonthUS$ / BarrelFOB / Cushing, OK</v>
          </cell>
        </row>
        <row r="133">
          <cell r="C133" t="str">
            <v>19Crude Oil , BrentWest EuropeSpot, Avg.   1st MonthUS$ / BarrelFOB / North Sea</v>
          </cell>
        </row>
        <row r="134">
          <cell r="C134" t="str">
            <v>93Crude Oil , DubaiMiddle EastSpot, Avg.   1st MonthUS$ / BarrelFOB / Persian Gulf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ATERIAIS"/>
      <sheetName val="PLANILHA MDO"/>
      <sheetName val="BDI"/>
      <sheetName val="MATERIAIS ELETRICOS"/>
      <sheetName val="MATERIAIS CABLING"/>
      <sheetName val="PLANILHA_MATERIAIS"/>
      <sheetName val="PLANILHA_MDO"/>
      <sheetName val="MATERIAIS_ELETRICOS"/>
      <sheetName val="MATERIAIS_CABLING"/>
    </sheetNames>
    <sheetDataSet>
      <sheetData sheetId="0" refreshError="1"/>
      <sheetData sheetId="1" refreshError="1"/>
      <sheetData sheetId="2" refreshError="1"/>
      <sheetData sheetId="3">
        <row r="7">
          <cell r="D7" t="str">
            <v>CN10</v>
          </cell>
          <cell r="E7">
            <v>2.72</v>
          </cell>
        </row>
        <row r="8">
          <cell r="D8" t="str">
            <v>CN16</v>
          </cell>
          <cell r="E8">
            <v>3.92</v>
          </cell>
        </row>
        <row r="9">
          <cell r="D9" t="str">
            <v>CN25</v>
          </cell>
          <cell r="E9">
            <v>5.82</v>
          </cell>
        </row>
        <row r="10">
          <cell r="D10" t="str">
            <v>CN35</v>
          </cell>
          <cell r="E10">
            <v>8.27</v>
          </cell>
        </row>
        <row r="11">
          <cell r="D11" t="str">
            <v>CN50</v>
          </cell>
          <cell r="E11">
            <v>10.61</v>
          </cell>
        </row>
        <row r="12">
          <cell r="D12" t="str">
            <v>CN70</v>
          </cell>
          <cell r="E12">
            <v>15.82</v>
          </cell>
        </row>
        <row r="13">
          <cell r="D13" t="str">
            <v>CN95</v>
          </cell>
          <cell r="E13">
            <v>22.3</v>
          </cell>
        </row>
        <row r="14">
          <cell r="D14" t="str">
            <v>CN120</v>
          </cell>
          <cell r="E14">
            <v>30.85</v>
          </cell>
        </row>
        <row r="16">
          <cell r="D16" t="str">
            <v>CFPVC1</v>
          </cell>
          <cell r="E16">
            <v>0.36</v>
          </cell>
        </row>
        <row r="17">
          <cell r="D17" t="str">
            <v>CFPVC1,5</v>
          </cell>
          <cell r="E17">
            <v>0.48</v>
          </cell>
        </row>
        <row r="18">
          <cell r="D18" t="str">
            <v>CFPVC2,5</v>
          </cell>
          <cell r="E18">
            <v>0.86</v>
          </cell>
        </row>
        <row r="19">
          <cell r="D19" t="str">
            <v>CFPVC4</v>
          </cell>
          <cell r="E19">
            <v>1.22</v>
          </cell>
        </row>
        <row r="20">
          <cell r="D20" t="str">
            <v>CFPVC6</v>
          </cell>
          <cell r="E20">
            <v>1.8</v>
          </cell>
        </row>
        <row r="21">
          <cell r="D21" t="str">
            <v>CFPVC10</v>
          </cell>
          <cell r="E21">
            <v>3.15</v>
          </cell>
        </row>
        <row r="22">
          <cell r="D22" t="str">
            <v>CFPVC16</v>
          </cell>
          <cell r="E22">
            <v>4.38</v>
          </cell>
        </row>
        <row r="23">
          <cell r="D23" t="str">
            <v>CFPVC25</v>
          </cell>
          <cell r="E23">
            <v>7.83</v>
          </cell>
        </row>
        <row r="24">
          <cell r="D24" t="str">
            <v>CFPVC35</v>
          </cell>
          <cell r="E24">
            <v>10.07</v>
          </cell>
        </row>
        <row r="25">
          <cell r="D25" t="str">
            <v>CFPVC50</v>
          </cell>
          <cell r="E25">
            <v>14.22</v>
          </cell>
        </row>
        <row r="26">
          <cell r="D26" t="str">
            <v>CFPVC70</v>
          </cell>
          <cell r="E26">
            <v>19.84</v>
          </cell>
        </row>
        <row r="27">
          <cell r="D27" t="str">
            <v>CFPVC95</v>
          </cell>
          <cell r="E27">
            <v>27.85</v>
          </cell>
        </row>
        <row r="28">
          <cell r="D28" t="str">
            <v>CFPVC120</v>
          </cell>
          <cell r="E28">
            <v>32.75</v>
          </cell>
        </row>
        <row r="29">
          <cell r="D29" t="str">
            <v>CFPVC150</v>
          </cell>
          <cell r="E29">
            <v>39.619999999999997</v>
          </cell>
        </row>
        <row r="30">
          <cell r="D30" t="str">
            <v>CFPVC185</v>
          </cell>
          <cell r="E30">
            <v>51.72</v>
          </cell>
        </row>
        <row r="31">
          <cell r="D31" t="str">
            <v>CFPVC240</v>
          </cell>
          <cell r="E31">
            <v>66.099999999999994</v>
          </cell>
        </row>
        <row r="33">
          <cell r="D33" t="str">
            <v>CFPVC1K1</v>
          </cell>
        </row>
        <row r="34">
          <cell r="D34" t="str">
            <v>CFPVC1K1,5</v>
          </cell>
          <cell r="E34">
            <v>0.66</v>
          </cell>
        </row>
        <row r="35">
          <cell r="D35" t="str">
            <v>CFPVC1K2,5</v>
          </cell>
          <cell r="E35">
            <v>0.9</v>
          </cell>
        </row>
        <row r="36">
          <cell r="D36" t="str">
            <v>CFPVC1K4</v>
          </cell>
          <cell r="E36">
            <v>1.4</v>
          </cell>
        </row>
        <row r="37">
          <cell r="D37" t="str">
            <v>CFPVC1K6</v>
          </cell>
          <cell r="E37">
            <v>1.9</v>
          </cell>
        </row>
        <row r="38">
          <cell r="D38" t="str">
            <v>CFPVC1K10</v>
          </cell>
          <cell r="E38">
            <v>3.02</v>
          </cell>
        </row>
        <row r="39">
          <cell r="D39" t="str">
            <v>CFPVC1K16</v>
          </cell>
          <cell r="E39">
            <v>4.7</v>
          </cell>
        </row>
        <row r="40">
          <cell r="D40" t="str">
            <v>CFPVC1K25</v>
          </cell>
          <cell r="E40">
            <v>7.5</v>
          </cell>
        </row>
        <row r="41">
          <cell r="D41" t="str">
            <v>CFPVC1K35</v>
          </cell>
          <cell r="E41">
            <v>10.199999999999999</v>
          </cell>
        </row>
        <row r="42">
          <cell r="D42" t="str">
            <v>CFPVC1K50</v>
          </cell>
          <cell r="E42">
            <v>14.3</v>
          </cell>
        </row>
        <row r="43">
          <cell r="D43" t="str">
            <v>CFPVC1K70</v>
          </cell>
          <cell r="E43">
            <v>19.920000000000002</v>
          </cell>
        </row>
        <row r="44">
          <cell r="D44" t="str">
            <v>CFPVC1K95</v>
          </cell>
          <cell r="E44">
            <v>26.3</v>
          </cell>
        </row>
        <row r="45">
          <cell r="D45" t="str">
            <v>CFPVC1K120</v>
          </cell>
          <cell r="E45">
            <v>35</v>
          </cell>
        </row>
        <row r="46">
          <cell r="D46" t="str">
            <v>CFPVC1K150</v>
          </cell>
          <cell r="E46">
            <v>42.4</v>
          </cell>
        </row>
        <row r="47">
          <cell r="D47" t="str">
            <v>CFPVC1K185</v>
          </cell>
          <cell r="E47">
            <v>52.3</v>
          </cell>
        </row>
        <row r="48">
          <cell r="D48" t="str">
            <v>CFPVC1K240</v>
          </cell>
          <cell r="E48">
            <v>68</v>
          </cell>
        </row>
        <row r="50">
          <cell r="D50" t="str">
            <v>CFEPR1K1,5</v>
          </cell>
          <cell r="E50">
            <v>0.82</v>
          </cell>
        </row>
        <row r="51">
          <cell r="D51" t="str">
            <v>CFEPR1K2,5</v>
          </cell>
          <cell r="E51">
            <v>1.1200000000000001</v>
          </cell>
        </row>
        <row r="52">
          <cell r="D52" t="str">
            <v>CFEPR1K4</v>
          </cell>
          <cell r="E52">
            <v>1.6</v>
          </cell>
        </row>
        <row r="53">
          <cell r="D53" t="str">
            <v>CFEPR1K6</v>
          </cell>
          <cell r="E53">
            <v>2.08</v>
          </cell>
        </row>
        <row r="54">
          <cell r="D54" t="str">
            <v>CFEPR1K10</v>
          </cell>
          <cell r="E54">
            <v>3.61</v>
          </cell>
        </row>
        <row r="55">
          <cell r="D55" t="str">
            <v>CFEPR1K16</v>
          </cell>
          <cell r="E55">
            <v>5.45</v>
          </cell>
        </row>
        <row r="56">
          <cell r="D56" t="str">
            <v>CFEPR1K25</v>
          </cell>
          <cell r="E56">
            <v>8.7200000000000006</v>
          </cell>
        </row>
        <row r="57">
          <cell r="D57" t="str">
            <v>CFEPR1K35</v>
          </cell>
          <cell r="E57">
            <v>13.3</v>
          </cell>
        </row>
        <row r="58">
          <cell r="D58" t="str">
            <v>CFEPR1K50</v>
          </cell>
          <cell r="E58">
            <v>18.68</v>
          </cell>
        </row>
        <row r="59">
          <cell r="D59" t="str">
            <v>CFEPR1K70</v>
          </cell>
          <cell r="E59">
            <v>21.4</v>
          </cell>
        </row>
        <row r="60">
          <cell r="D60" t="str">
            <v>CFEPR1K95</v>
          </cell>
          <cell r="E60">
            <v>34.840000000000003</v>
          </cell>
        </row>
        <row r="61">
          <cell r="D61" t="str">
            <v>CFEPR1K120</v>
          </cell>
          <cell r="E61">
            <v>42.52</v>
          </cell>
        </row>
        <row r="62">
          <cell r="D62" t="str">
            <v>CFEPR1K150</v>
          </cell>
          <cell r="E62">
            <v>49.99</v>
          </cell>
        </row>
        <row r="63">
          <cell r="D63" t="str">
            <v>CFEPR1K185</v>
          </cell>
          <cell r="E63">
            <v>68.67</v>
          </cell>
        </row>
        <row r="64">
          <cell r="D64" t="str">
            <v>CFEPR1K240</v>
          </cell>
          <cell r="E64">
            <v>79</v>
          </cell>
        </row>
        <row r="66">
          <cell r="D66" t="str">
            <v>CTEPR1K2,5</v>
          </cell>
          <cell r="E66">
            <v>3.1</v>
          </cell>
        </row>
        <row r="67">
          <cell r="D67" t="str">
            <v>CTEPR1K4</v>
          </cell>
          <cell r="E67">
            <v>4.7699999999999996</v>
          </cell>
        </row>
        <row r="68">
          <cell r="D68" t="str">
            <v>CTEPR1K6</v>
          </cell>
          <cell r="E68">
            <v>6.62</v>
          </cell>
        </row>
        <row r="69">
          <cell r="D69" t="str">
            <v>CTEPR1K10</v>
          </cell>
          <cell r="E69">
            <v>11.07</v>
          </cell>
        </row>
        <row r="70">
          <cell r="D70" t="str">
            <v>CTEPR1K16</v>
          </cell>
          <cell r="E70">
            <v>17.350000000000001</v>
          </cell>
        </row>
        <row r="71">
          <cell r="D71" t="str">
            <v>CTEPR1K25</v>
          </cell>
          <cell r="E71">
            <v>27.48</v>
          </cell>
        </row>
        <row r="72">
          <cell r="D72" t="str">
            <v>CTEPR1K50</v>
          </cell>
          <cell r="E72">
            <v>53.06</v>
          </cell>
        </row>
        <row r="74">
          <cell r="D74" t="str">
            <v>CTTEPR1K2,5</v>
          </cell>
          <cell r="E74">
            <v>4</v>
          </cell>
        </row>
        <row r="75">
          <cell r="D75" t="str">
            <v>CTTEPR1K4</v>
          </cell>
          <cell r="E75">
            <v>6.08</v>
          </cell>
        </row>
        <row r="76">
          <cell r="D76" t="str">
            <v>CTTEPR1K6</v>
          </cell>
          <cell r="E76">
            <v>8.56</v>
          </cell>
        </row>
        <row r="77">
          <cell r="D77" t="str">
            <v>CTTEPR1K10</v>
          </cell>
          <cell r="E77">
            <v>14.49</v>
          </cell>
        </row>
        <row r="78">
          <cell r="D78" t="str">
            <v>CTTEPR1K16</v>
          </cell>
          <cell r="E78">
            <v>22.76</v>
          </cell>
        </row>
        <row r="79">
          <cell r="D79" t="str">
            <v>CTTEPR1K25</v>
          </cell>
          <cell r="E79">
            <v>39.950000000000003</v>
          </cell>
        </row>
        <row r="80">
          <cell r="D80" t="str">
            <v>CTTEPR1K50</v>
          </cell>
          <cell r="E80">
            <v>77.91</v>
          </cell>
        </row>
        <row r="81">
          <cell r="D81" t="str">
            <v>CTTEPR1K95</v>
          </cell>
          <cell r="E81">
            <v>100.98</v>
          </cell>
        </row>
        <row r="82">
          <cell r="D82" t="str">
            <v>CTTEPR1K185</v>
          </cell>
          <cell r="E82">
            <v>209.1</v>
          </cell>
        </row>
        <row r="84">
          <cell r="D84" t="str">
            <v>CPPT1</v>
          </cell>
          <cell r="E84">
            <v>1.29</v>
          </cell>
        </row>
        <row r="85">
          <cell r="D85" t="str">
            <v>CPPT1,5</v>
          </cell>
          <cell r="E85">
            <v>1.64</v>
          </cell>
        </row>
        <row r="86">
          <cell r="D86" t="str">
            <v>CPPT2,5</v>
          </cell>
          <cell r="E86">
            <v>2.6</v>
          </cell>
        </row>
        <row r="87">
          <cell r="D87" t="str">
            <v>CPPT4</v>
          </cell>
          <cell r="E87">
            <v>5.44</v>
          </cell>
        </row>
        <row r="88">
          <cell r="D88" t="str">
            <v>CPPT6</v>
          </cell>
          <cell r="E88">
            <v>5.92</v>
          </cell>
        </row>
        <row r="89">
          <cell r="D89" t="str">
            <v>CPPT10</v>
          </cell>
          <cell r="E89">
            <v>10.119999999999999</v>
          </cell>
        </row>
        <row r="90">
          <cell r="D90" t="str">
            <v>CPPT16</v>
          </cell>
          <cell r="E90">
            <v>16.100000000000001</v>
          </cell>
        </row>
        <row r="92">
          <cell r="D92" t="str">
            <v>CPPTT1</v>
          </cell>
          <cell r="E92">
            <v>1.9</v>
          </cell>
        </row>
        <row r="93">
          <cell r="D93" t="str">
            <v>CPPTT1,5</v>
          </cell>
          <cell r="E93">
            <v>2.14</v>
          </cell>
        </row>
        <row r="94">
          <cell r="D94" t="str">
            <v>CPPTT2,5</v>
          </cell>
          <cell r="E94">
            <v>3.4</v>
          </cell>
        </row>
        <row r="95">
          <cell r="D95" t="str">
            <v>CPPTT4</v>
          </cell>
          <cell r="E95">
            <v>5.3</v>
          </cell>
        </row>
        <row r="96">
          <cell r="D96" t="str">
            <v>CPPTT6</v>
          </cell>
          <cell r="E96">
            <v>7.51</v>
          </cell>
        </row>
        <row r="97">
          <cell r="D97" t="str">
            <v>CPPTT10</v>
          </cell>
          <cell r="E97">
            <v>13.05</v>
          </cell>
        </row>
        <row r="98">
          <cell r="D98" t="str">
            <v>CPPTT16</v>
          </cell>
          <cell r="E98">
            <v>21.05</v>
          </cell>
        </row>
        <row r="102">
          <cell r="D102" t="str">
            <v>CFPVC1P</v>
          </cell>
        </row>
        <row r="103">
          <cell r="D103" t="str">
            <v>CFPVC1,5P</v>
          </cell>
          <cell r="E103">
            <v>0.68</v>
          </cell>
        </row>
        <row r="104">
          <cell r="D104" t="str">
            <v>CFPVC2,5P</v>
          </cell>
          <cell r="E104">
            <v>1.06</v>
          </cell>
        </row>
        <row r="105">
          <cell r="D105" t="str">
            <v>CFPVC4P</v>
          </cell>
          <cell r="E105">
            <v>1.7</v>
          </cell>
        </row>
        <row r="106">
          <cell r="D106" t="str">
            <v>CFPVC6P</v>
          </cell>
          <cell r="E106">
            <v>2.44</v>
          </cell>
        </row>
        <row r="107">
          <cell r="D107" t="str">
            <v>CFPVC10P</v>
          </cell>
          <cell r="E107">
            <v>4.57</v>
          </cell>
        </row>
        <row r="108">
          <cell r="D108" t="str">
            <v>CFPVC16P</v>
          </cell>
          <cell r="E108" t="str">
            <v/>
          </cell>
        </row>
        <row r="109">
          <cell r="D109" t="str">
            <v>CFPVC25P</v>
          </cell>
          <cell r="E109">
            <v>10.86</v>
          </cell>
        </row>
        <row r="110">
          <cell r="D110" t="str">
            <v>CFPVC35P</v>
          </cell>
          <cell r="E110">
            <v>15.02</v>
          </cell>
        </row>
        <row r="111">
          <cell r="D111" t="str">
            <v>CFPVC50P</v>
          </cell>
          <cell r="E111">
            <v>21.13</v>
          </cell>
        </row>
        <row r="112">
          <cell r="D112" t="str">
            <v>CFPVC70P</v>
          </cell>
          <cell r="E112">
            <v>29.52</v>
          </cell>
        </row>
        <row r="113">
          <cell r="D113" t="str">
            <v>CFPVC95P</v>
          </cell>
          <cell r="E113">
            <v>41.39</v>
          </cell>
        </row>
        <row r="114">
          <cell r="D114" t="str">
            <v>CFPVC120P</v>
          </cell>
          <cell r="E114">
            <v>57.81</v>
          </cell>
        </row>
        <row r="115">
          <cell r="D115" t="str">
            <v>CFPVC150P</v>
          </cell>
          <cell r="E115">
            <v>71.95</v>
          </cell>
        </row>
        <row r="116">
          <cell r="D116" t="str">
            <v>CFPVC185P</v>
          </cell>
          <cell r="E116">
            <v>86.36</v>
          </cell>
        </row>
        <row r="117">
          <cell r="D117" t="str">
            <v>CFPVC240P</v>
          </cell>
          <cell r="E117">
            <v>102.59</v>
          </cell>
        </row>
        <row r="119">
          <cell r="D119" t="str">
            <v>CAF1,5P</v>
          </cell>
          <cell r="E119">
            <v>0.64</v>
          </cell>
        </row>
        <row r="120">
          <cell r="D120" t="str">
            <v>CAF2,5P</v>
          </cell>
          <cell r="E120">
            <v>1.01</v>
          </cell>
        </row>
        <row r="121">
          <cell r="D121" t="str">
            <v>CAF4,0P</v>
          </cell>
          <cell r="E121">
            <v>1.65</v>
          </cell>
        </row>
        <row r="124">
          <cell r="D124" t="str">
            <v>CFPVC1K1P</v>
          </cell>
        </row>
        <row r="125">
          <cell r="D125" t="str">
            <v>CFPVC1K1,5P</v>
          </cell>
          <cell r="E125">
            <v>1.1000000000000001</v>
          </cell>
        </row>
        <row r="126">
          <cell r="D126" t="str">
            <v>CFPVC1K2,5P</v>
          </cell>
          <cell r="E126">
            <v>1.53</v>
          </cell>
        </row>
        <row r="127">
          <cell r="D127" t="str">
            <v>CFPVC1K4P</v>
          </cell>
          <cell r="E127">
            <v>2.1800000000000002</v>
          </cell>
        </row>
        <row r="128">
          <cell r="D128" t="str">
            <v>CFPVC1K6P</v>
          </cell>
          <cell r="E128">
            <v>3.09</v>
          </cell>
        </row>
        <row r="129">
          <cell r="D129" t="str">
            <v>CFPVC1K10P</v>
          </cell>
          <cell r="E129">
            <v>4.9800000000000004</v>
          </cell>
        </row>
        <row r="130">
          <cell r="D130" t="str">
            <v>CFPVC1K16P</v>
          </cell>
          <cell r="E130">
            <v>7.61</v>
          </cell>
        </row>
        <row r="131">
          <cell r="D131" t="str">
            <v>CFPVC1K25P</v>
          </cell>
          <cell r="E131">
            <v>12.19</v>
          </cell>
        </row>
        <row r="132">
          <cell r="D132" t="str">
            <v>CFPVC1K35P</v>
          </cell>
          <cell r="E132">
            <v>16.440000000000001</v>
          </cell>
        </row>
        <row r="133">
          <cell r="D133" t="str">
            <v>CFPVC1K50P</v>
          </cell>
          <cell r="E133">
            <v>23.1</v>
          </cell>
        </row>
        <row r="134">
          <cell r="D134" t="str">
            <v>CFPVC1K70P</v>
          </cell>
          <cell r="E134">
            <v>32.479999999999997</v>
          </cell>
        </row>
        <row r="135">
          <cell r="D135" t="str">
            <v>CFPVC1K95P</v>
          </cell>
          <cell r="E135">
            <v>43.13</v>
          </cell>
        </row>
        <row r="136">
          <cell r="D136" t="str">
            <v>CFPVC1K120P</v>
          </cell>
          <cell r="E136">
            <v>56.38</v>
          </cell>
        </row>
        <row r="137">
          <cell r="D137" t="str">
            <v>CFPVC1K150P</v>
          </cell>
          <cell r="E137">
            <v>70.180000000000007</v>
          </cell>
        </row>
        <row r="138">
          <cell r="D138" t="str">
            <v>CFPVC1K185P</v>
          </cell>
          <cell r="E138">
            <v>84.23</v>
          </cell>
        </row>
        <row r="139">
          <cell r="D139" t="str">
            <v>CFPVC1K240P</v>
          </cell>
          <cell r="E139">
            <v>111.01</v>
          </cell>
        </row>
        <row r="142">
          <cell r="D142" t="str">
            <v>CFEPR1K1P</v>
          </cell>
          <cell r="E142">
            <v>0.43</v>
          </cell>
        </row>
        <row r="143">
          <cell r="D143" t="str">
            <v>CFEPR1K1,5P</v>
          </cell>
          <cell r="E143">
            <v>0.56999999999999995</v>
          </cell>
        </row>
        <row r="144">
          <cell r="D144" t="str">
            <v>CFEPR1K2,5P</v>
          </cell>
          <cell r="E144">
            <v>1.28</v>
          </cell>
        </row>
        <row r="145">
          <cell r="D145" t="str">
            <v>CFEPR1K4P</v>
          </cell>
          <cell r="E145">
            <v>1.85</v>
          </cell>
        </row>
        <row r="146">
          <cell r="D146" t="str">
            <v>CFEPR1K6P</v>
          </cell>
          <cell r="E146">
            <v>2.6</v>
          </cell>
        </row>
        <row r="147">
          <cell r="D147" t="str">
            <v>CFEPR1K10P</v>
          </cell>
          <cell r="E147">
            <v>4.2</v>
          </cell>
        </row>
        <row r="148">
          <cell r="D148" t="str">
            <v>CFEPR1K16P</v>
          </cell>
          <cell r="E148">
            <v>6.4</v>
          </cell>
        </row>
        <row r="149">
          <cell r="D149" t="str">
            <v>CFEPR1K25P</v>
          </cell>
          <cell r="E149">
            <v>10.25</v>
          </cell>
        </row>
        <row r="150">
          <cell r="D150" t="str">
            <v>CFEPR1K35P</v>
          </cell>
          <cell r="E150">
            <v>13.9</v>
          </cell>
        </row>
        <row r="151">
          <cell r="D151" t="str">
            <v>CFEPR1K50P</v>
          </cell>
          <cell r="E151">
            <v>19.41</v>
          </cell>
        </row>
        <row r="152">
          <cell r="D152" t="str">
            <v>CFEPR1K70P</v>
          </cell>
          <cell r="E152">
            <v>27.5</v>
          </cell>
        </row>
        <row r="153">
          <cell r="D153" t="str">
            <v>CFEPR1K95P</v>
          </cell>
          <cell r="E153">
            <v>36.299999999999997</v>
          </cell>
        </row>
        <row r="154">
          <cell r="D154" t="str">
            <v>CFEPR1K120P</v>
          </cell>
          <cell r="E154">
            <v>47.4</v>
          </cell>
        </row>
        <row r="155">
          <cell r="D155" t="str">
            <v>CFEPR1K150P</v>
          </cell>
          <cell r="E155">
            <v>58.96</v>
          </cell>
        </row>
        <row r="156">
          <cell r="D156" t="str">
            <v>CFEPR1K185P</v>
          </cell>
          <cell r="E156">
            <v>70.709999999999994</v>
          </cell>
        </row>
        <row r="157">
          <cell r="D157" t="str">
            <v>CFEPR1K240P</v>
          </cell>
          <cell r="E157">
            <v>93.26</v>
          </cell>
        </row>
        <row r="160">
          <cell r="D160" t="str">
            <v>CTEPR1K2,5P</v>
          </cell>
          <cell r="E160">
            <v>4.32</v>
          </cell>
        </row>
        <row r="161">
          <cell r="D161" t="str">
            <v>CTEPR1K4P</v>
          </cell>
          <cell r="E161">
            <v>6.71</v>
          </cell>
        </row>
        <row r="162">
          <cell r="D162" t="str">
            <v>CTEPR1K6P</v>
          </cell>
          <cell r="E162">
            <v>9.42</v>
          </cell>
        </row>
        <row r="163">
          <cell r="D163" t="str">
            <v>CTEPR1K10P</v>
          </cell>
          <cell r="E163">
            <v>15.8</v>
          </cell>
        </row>
        <row r="164">
          <cell r="D164" t="str">
            <v>CTEPR1K16P</v>
          </cell>
          <cell r="E164">
            <v>24.77</v>
          </cell>
        </row>
        <row r="165">
          <cell r="D165" t="str">
            <v>CTEPR1K25P</v>
          </cell>
          <cell r="E165">
            <v>36.82</v>
          </cell>
        </row>
        <row r="166">
          <cell r="D166" t="str">
            <v>CTEPR1K50P</v>
          </cell>
          <cell r="E166">
            <v>64.849999999999994</v>
          </cell>
        </row>
        <row r="168">
          <cell r="D168" t="str">
            <v>CTTEPR1K2,5P</v>
          </cell>
          <cell r="E168">
            <v>4.34</v>
          </cell>
        </row>
        <row r="169">
          <cell r="D169" t="str">
            <v>CTTEPR1K4P</v>
          </cell>
          <cell r="E169">
            <v>8.6300000000000008</v>
          </cell>
        </row>
        <row r="170">
          <cell r="D170" t="str">
            <v>CTTEPR1K6P</v>
          </cell>
          <cell r="E170">
            <v>12.16</v>
          </cell>
        </row>
        <row r="171">
          <cell r="D171" t="str">
            <v>CTTEPR1K10P</v>
          </cell>
          <cell r="E171">
            <v>20.7</v>
          </cell>
        </row>
        <row r="172">
          <cell r="D172" t="str">
            <v>CTTEPR1K16P</v>
          </cell>
          <cell r="E172">
            <v>32.590000000000003</v>
          </cell>
        </row>
        <row r="173">
          <cell r="D173" t="str">
            <v>CTTEPR1K25P</v>
          </cell>
          <cell r="E173">
            <v>49.93</v>
          </cell>
        </row>
        <row r="174">
          <cell r="D174" t="str">
            <v>CTTEPR1K50P</v>
          </cell>
          <cell r="E174">
            <v>77.91</v>
          </cell>
        </row>
        <row r="176">
          <cell r="D176" t="str">
            <v>CPPT1P</v>
          </cell>
          <cell r="E176">
            <v>1.78</v>
          </cell>
        </row>
        <row r="177">
          <cell r="D177" t="str">
            <v>CPPT1,5P</v>
          </cell>
          <cell r="E177">
            <v>2.77</v>
          </cell>
        </row>
        <row r="178">
          <cell r="D178" t="str">
            <v>CPPT2,5P</v>
          </cell>
          <cell r="E178">
            <v>5.27</v>
          </cell>
        </row>
        <row r="179">
          <cell r="D179" t="str">
            <v>CPPT4P</v>
          </cell>
          <cell r="E179">
            <v>7.13</v>
          </cell>
        </row>
        <row r="180">
          <cell r="D180" t="str">
            <v>CPPT6P</v>
          </cell>
          <cell r="E180">
            <v>10.1</v>
          </cell>
        </row>
        <row r="181">
          <cell r="D181" t="str">
            <v>CPPT10P</v>
          </cell>
          <cell r="E181">
            <v>13</v>
          </cell>
        </row>
        <row r="182">
          <cell r="D182" t="str">
            <v>CPPT16P</v>
          </cell>
          <cell r="E182">
            <v>21</v>
          </cell>
        </row>
        <row r="184">
          <cell r="D184" t="str">
            <v>CPPTT1P</v>
          </cell>
        </row>
        <row r="185">
          <cell r="D185" t="str">
            <v>CPPTT1,5P</v>
          </cell>
          <cell r="E185">
            <v>3.16</v>
          </cell>
        </row>
        <row r="186">
          <cell r="D186" t="str">
            <v>CPPTT2,5P</v>
          </cell>
          <cell r="E186">
            <v>4.3499999999999996</v>
          </cell>
        </row>
        <row r="187">
          <cell r="D187" t="str">
            <v>CPPTT4P</v>
          </cell>
          <cell r="E187">
            <v>7.1</v>
          </cell>
        </row>
        <row r="188">
          <cell r="D188" t="str">
            <v>CPPTT6P</v>
          </cell>
          <cell r="E188">
            <v>10</v>
          </cell>
        </row>
        <row r="189">
          <cell r="D189" t="str">
            <v>CPPTT10P</v>
          </cell>
          <cell r="E189">
            <v>17</v>
          </cell>
        </row>
        <row r="190">
          <cell r="D190" t="str">
            <v>CPPTT16P</v>
          </cell>
          <cell r="E190">
            <v>26.8</v>
          </cell>
        </row>
        <row r="192">
          <cell r="D192" t="str">
            <v>TC1</v>
          </cell>
        </row>
        <row r="193">
          <cell r="D193" t="str">
            <v>TC1,5</v>
          </cell>
          <cell r="E193">
            <v>0.12</v>
          </cell>
        </row>
        <row r="194">
          <cell r="D194" t="str">
            <v>TC2,5</v>
          </cell>
          <cell r="E194">
            <v>0.12</v>
          </cell>
        </row>
        <row r="195">
          <cell r="D195" t="str">
            <v>TC4</v>
          </cell>
          <cell r="E195">
            <v>0.22</v>
          </cell>
        </row>
        <row r="196">
          <cell r="D196" t="str">
            <v>TC6</v>
          </cell>
          <cell r="E196">
            <v>0.22</v>
          </cell>
        </row>
        <row r="197">
          <cell r="D197" t="str">
            <v>TC10</v>
          </cell>
          <cell r="E197">
            <v>0.5</v>
          </cell>
        </row>
        <row r="198">
          <cell r="D198" t="str">
            <v>TC16</v>
          </cell>
          <cell r="E198">
            <v>0.57999999999999996</v>
          </cell>
        </row>
        <row r="199">
          <cell r="D199" t="str">
            <v>TC25</v>
          </cell>
          <cell r="E199">
            <v>0.72</v>
          </cell>
        </row>
        <row r="200">
          <cell r="D200" t="str">
            <v>TC35</v>
          </cell>
          <cell r="E200">
            <v>1.02</v>
          </cell>
        </row>
        <row r="201">
          <cell r="D201" t="str">
            <v>TC50</v>
          </cell>
          <cell r="E201">
            <v>1.39</v>
          </cell>
        </row>
        <row r="202">
          <cell r="D202" t="str">
            <v>TC70</v>
          </cell>
          <cell r="E202">
            <v>1.97</v>
          </cell>
        </row>
        <row r="203">
          <cell r="D203" t="str">
            <v>TC95</v>
          </cell>
          <cell r="E203">
            <v>2.6</v>
          </cell>
        </row>
        <row r="204">
          <cell r="D204" t="str">
            <v>TC120</v>
          </cell>
          <cell r="E204">
            <v>3.05</v>
          </cell>
        </row>
        <row r="205">
          <cell r="D205" t="str">
            <v>TC150</v>
          </cell>
          <cell r="E205">
            <v>3.6</v>
          </cell>
        </row>
        <row r="206">
          <cell r="D206" t="str">
            <v>TC185</v>
          </cell>
          <cell r="E206">
            <v>4.3</v>
          </cell>
        </row>
        <row r="207">
          <cell r="D207" t="str">
            <v>TC240</v>
          </cell>
          <cell r="E207">
            <v>8.8000000000000007</v>
          </cell>
        </row>
        <row r="209">
          <cell r="D209" t="str">
            <v>CB2x22</v>
          </cell>
          <cell r="E209">
            <v>1.63</v>
          </cell>
        </row>
        <row r="210">
          <cell r="D210" t="str">
            <v>CB3x18</v>
          </cell>
          <cell r="E210">
            <v>2.56</v>
          </cell>
        </row>
        <row r="211">
          <cell r="D211" t="str">
            <v>CB4x22</v>
          </cell>
          <cell r="E211">
            <v>2.2599999999999998</v>
          </cell>
        </row>
        <row r="216">
          <cell r="D216" t="str">
            <v>EGE1/2</v>
          </cell>
          <cell r="E216">
            <v>5.5</v>
          </cell>
        </row>
        <row r="217">
          <cell r="D217" t="str">
            <v>EGE3/4</v>
          </cell>
          <cell r="E217">
            <v>7.37</v>
          </cell>
        </row>
        <row r="218">
          <cell r="D218" t="str">
            <v>EGE1</v>
          </cell>
          <cell r="E218">
            <v>11.5</v>
          </cell>
        </row>
        <row r="219">
          <cell r="D219" t="str">
            <v>EGE11/4</v>
          </cell>
          <cell r="E219">
            <v>17.2</v>
          </cell>
        </row>
        <row r="220">
          <cell r="D220" t="str">
            <v>EGE11/2</v>
          </cell>
          <cell r="E220">
            <v>19.2</v>
          </cell>
        </row>
        <row r="221">
          <cell r="D221" t="str">
            <v>EGE2</v>
          </cell>
          <cell r="E221">
            <v>26.8</v>
          </cell>
        </row>
        <row r="222">
          <cell r="D222" t="str">
            <v>EGE21/2</v>
          </cell>
          <cell r="E222">
            <v>48.33</v>
          </cell>
        </row>
        <row r="223">
          <cell r="D223" t="str">
            <v>EGE3</v>
          </cell>
          <cell r="E223">
            <v>58.71</v>
          </cell>
        </row>
        <row r="224">
          <cell r="D224" t="str">
            <v>EGE4</v>
          </cell>
          <cell r="E224">
            <v>89</v>
          </cell>
        </row>
        <row r="226">
          <cell r="D226" t="str">
            <v>EGF1/2</v>
          </cell>
          <cell r="E226">
            <v>12.3</v>
          </cell>
        </row>
        <row r="227">
          <cell r="D227" t="str">
            <v>EGF3/4</v>
          </cell>
          <cell r="E227">
            <v>13.9</v>
          </cell>
        </row>
        <row r="228">
          <cell r="D228" t="str">
            <v>EGF1</v>
          </cell>
          <cell r="E228">
            <v>17</v>
          </cell>
        </row>
        <row r="229">
          <cell r="D229" t="str">
            <v>EGF11/4</v>
          </cell>
          <cell r="E229">
            <v>23</v>
          </cell>
        </row>
        <row r="230">
          <cell r="D230" t="str">
            <v>EGF11/2</v>
          </cell>
          <cell r="E230">
            <v>27</v>
          </cell>
        </row>
        <row r="231">
          <cell r="D231" t="str">
            <v>EGF2</v>
          </cell>
          <cell r="E231">
            <v>43.34</v>
          </cell>
        </row>
        <row r="232">
          <cell r="D232" t="str">
            <v>EGF21/2</v>
          </cell>
          <cell r="E232">
            <v>70.010000000000005</v>
          </cell>
        </row>
        <row r="233">
          <cell r="D233" t="str">
            <v>EGF4</v>
          </cell>
          <cell r="E233">
            <v>111.28</v>
          </cell>
        </row>
        <row r="235">
          <cell r="D235" t="str">
            <v>EGFP1/2</v>
          </cell>
          <cell r="E235">
            <v>12.94</v>
          </cell>
        </row>
        <row r="236">
          <cell r="D236" t="str">
            <v>EGFP3/4</v>
          </cell>
          <cell r="E236">
            <v>16.190000000000001</v>
          </cell>
        </row>
        <row r="237">
          <cell r="D237" t="str">
            <v>EGEP1</v>
          </cell>
          <cell r="E237">
            <v>22.89</v>
          </cell>
        </row>
        <row r="238">
          <cell r="D238" t="str">
            <v>EGEP11/2</v>
          </cell>
          <cell r="E238">
            <v>31.2</v>
          </cell>
        </row>
        <row r="239">
          <cell r="D239" t="str">
            <v>EGEM2</v>
          </cell>
          <cell r="E239">
            <v>39.520000000000003</v>
          </cell>
        </row>
        <row r="240">
          <cell r="D240" t="str">
            <v>EGEM3</v>
          </cell>
          <cell r="E240">
            <v>73.06</v>
          </cell>
        </row>
        <row r="241">
          <cell r="D241" t="str">
            <v>EGEP3</v>
          </cell>
          <cell r="E241">
            <v>111.44</v>
          </cell>
        </row>
        <row r="242">
          <cell r="D242" t="str">
            <v>EGEM4</v>
          </cell>
          <cell r="E242">
            <v>121</v>
          </cell>
        </row>
        <row r="243">
          <cell r="D243" t="str">
            <v>EGEP4</v>
          </cell>
          <cell r="E243">
            <v>148.81</v>
          </cell>
        </row>
        <row r="245">
          <cell r="D245" t="str">
            <v>LGE1/2</v>
          </cell>
          <cell r="E245">
            <v>0.42</v>
          </cell>
        </row>
        <row r="246">
          <cell r="D246" t="str">
            <v>LGE3/4</v>
          </cell>
          <cell r="E246">
            <v>0.45</v>
          </cell>
        </row>
        <row r="247">
          <cell r="D247" t="str">
            <v>LGE1</v>
          </cell>
          <cell r="E247">
            <v>0.56000000000000005</v>
          </cell>
        </row>
        <row r="248">
          <cell r="D248" t="str">
            <v>LGE11/4</v>
          </cell>
          <cell r="E248">
            <v>0.7</v>
          </cell>
        </row>
        <row r="249">
          <cell r="D249" t="str">
            <v>LGE1/2</v>
          </cell>
          <cell r="E249">
            <v>0.98</v>
          </cell>
        </row>
        <row r="250">
          <cell r="D250" t="str">
            <v>LGE2</v>
          </cell>
          <cell r="E250">
            <v>1.7</v>
          </cell>
        </row>
        <row r="251">
          <cell r="D251" t="str">
            <v>LGE3</v>
          </cell>
          <cell r="E251">
            <v>3.5</v>
          </cell>
        </row>
        <row r="252">
          <cell r="D252" t="str">
            <v>LGE4</v>
          </cell>
          <cell r="E252">
            <v>6.3</v>
          </cell>
        </row>
        <row r="254">
          <cell r="D254" t="str">
            <v>CGE1/2</v>
          </cell>
          <cell r="E254">
            <v>1</v>
          </cell>
        </row>
        <row r="255">
          <cell r="D255" t="str">
            <v>CGE3/4</v>
          </cell>
          <cell r="E255">
            <v>1.1000000000000001</v>
          </cell>
        </row>
        <row r="256">
          <cell r="D256" t="str">
            <v>CGE1</v>
          </cell>
          <cell r="E256">
            <v>1.4</v>
          </cell>
        </row>
        <row r="257">
          <cell r="D257" t="str">
            <v>CGE11/4</v>
          </cell>
          <cell r="E257">
            <v>1.63</v>
          </cell>
        </row>
        <row r="258">
          <cell r="D258" t="str">
            <v>CGE1/2</v>
          </cell>
          <cell r="E258">
            <v>4</v>
          </cell>
        </row>
        <row r="259">
          <cell r="D259" t="str">
            <v>CGE2</v>
          </cell>
          <cell r="E259">
            <v>6.95</v>
          </cell>
        </row>
        <row r="260">
          <cell r="D260" t="str">
            <v>CGE3</v>
          </cell>
          <cell r="E260">
            <v>23.7</v>
          </cell>
        </row>
        <row r="261">
          <cell r="D261" t="str">
            <v>CGE4</v>
          </cell>
          <cell r="E261">
            <v>39.5</v>
          </cell>
        </row>
        <row r="263">
          <cell r="D263" t="str">
            <v>CGF1/2</v>
          </cell>
          <cell r="E263">
            <v>1.0900000000000001</v>
          </cell>
        </row>
        <row r="264">
          <cell r="D264" t="str">
            <v>CGF3/4</v>
          </cell>
          <cell r="E264">
            <v>1.1200000000000001</v>
          </cell>
        </row>
        <row r="265">
          <cell r="D265" t="str">
            <v>CGF1</v>
          </cell>
          <cell r="E265">
            <v>1.59</v>
          </cell>
        </row>
        <row r="266">
          <cell r="D266" t="str">
            <v>CGF1/4</v>
          </cell>
          <cell r="E266">
            <v>4.7</v>
          </cell>
        </row>
        <row r="267">
          <cell r="D267" t="str">
            <v>CGF1/2</v>
          </cell>
          <cell r="E267">
            <v>5.3</v>
          </cell>
        </row>
        <row r="268">
          <cell r="D268" t="str">
            <v>CGF21/2</v>
          </cell>
          <cell r="E268">
            <v>17.100000000000001</v>
          </cell>
        </row>
        <row r="269">
          <cell r="D269" t="str">
            <v>CGF3</v>
          </cell>
          <cell r="E269">
            <v>32</v>
          </cell>
        </row>
        <row r="270">
          <cell r="D270" t="str">
            <v>CGF4</v>
          </cell>
          <cell r="E270">
            <v>53</v>
          </cell>
        </row>
        <row r="272">
          <cell r="D272" t="str">
            <v>CGFP1</v>
          </cell>
          <cell r="E272">
            <v>2.1</v>
          </cell>
        </row>
        <row r="273">
          <cell r="D273" t="str">
            <v>CGFP2</v>
          </cell>
          <cell r="E273">
            <v>9.5</v>
          </cell>
        </row>
        <row r="275">
          <cell r="D275" t="str">
            <v>CGFM3/4</v>
          </cell>
          <cell r="E275">
            <v>13.9</v>
          </cell>
        </row>
        <row r="276">
          <cell r="D276" t="str">
            <v>CGFM1</v>
          </cell>
          <cell r="E276">
            <v>17.899999999999999</v>
          </cell>
        </row>
        <row r="277">
          <cell r="D277" t="str">
            <v>CGFM2</v>
          </cell>
          <cell r="E277">
            <v>9</v>
          </cell>
        </row>
        <row r="278">
          <cell r="D278" t="str">
            <v>CGFM3/4</v>
          </cell>
          <cell r="E278">
            <v>24.46</v>
          </cell>
        </row>
        <row r="280">
          <cell r="D280" t="str">
            <v>EPVCR1/2</v>
          </cell>
          <cell r="E280">
            <v>2.85</v>
          </cell>
        </row>
        <row r="281">
          <cell r="D281" t="str">
            <v>EPVCR3/4</v>
          </cell>
          <cell r="E281">
            <v>4.8</v>
          </cell>
        </row>
        <row r="282">
          <cell r="D282" t="str">
            <v>EPVCR1</v>
          </cell>
          <cell r="E282">
            <v>7.1</v>
          </cell>
        </row>
        <row r="283">
          <cell r="D283" t="str">
            <v>EPVCR11/4</v>
          </cell>
          <cell r="E283">
            <v>7.8</v>
          </cell>
        </row>
        <row r="284">
          <cell r="D284" t="str">
            <v>EPVCR11/2</v>
          </cell>
          <cell r="E284">
            <v>9.9</v>
          </cell>
        </row>
        <row r="285">
          <cell r="D285" t="str">
            <v>EPVCR2</v>
          </cell>
          <cell r="E285">
            <v>13.37</v>
          </cell>
        </row>
        <row r="286">
          <cell r="D286" t="str">
            <v>EPVCR3</v>
          </cell>
          <cell r="E286">
            <v>33</v>
          </cell>
        </row>
        <row r="287">
          <cell r="D287" t="str">
            <v>EPVCR4</v>
          </cell>
          <cell r="E287">
            <v>52</v>
          </cell>
        </row>
        <row r="289">
          <cell r="D289" t="str">
            <v>LPVCR1/2</v>
          </cell>
          <cell r="E289">
            <v>0.26</v>
          </cell>
        </row>
        <row r="290">
          <cell r="D290" t="str">
            <v>LPVCR3/4</v>
          </cell>
          <cell r="E290">
            <v>0.41</v>
          </cell>
        </row>
        <row r="291">
          <cell r="D291" t="str">
            <v>LPVCR1</v>
          </cell>
          <cell r="E291">
            <v>0.55000000000000004</v>
          </cell>
        </row>
        <row r="292">
          <cell r="D292" t="str">
            <v>LPVCR11/4</v>
          </cell>
          <cell r="E292">
            <v>0.87</v>
          </cell>
        </row>
        <row r="293">
          <cell r="D293" t="str">
            <v>LPVCR11/2</v>
          </cell>
          <cell r="E293">
            <v>1.1000000000000001</v>
          </cell>
        </row>
        <row r="294">
          <cell r="D294" t="str">
            <v>LPVCR2</v>
          </cell>
          <cell r="E294">
            <v>1.75</v>
          </cell>
        </row>
        <row r="295">
          <cell r="D295" t="str">
            <v>LPVCR3</v>
          </cell>
          <cell r="E295">
            <v>5.9</v>
          </cell>
        </row>
        <row r="296">
          <cell r="D296" t="str">
            <v>LPVCR4</v>
          </cell>
          <cell r="E296">
            <v>11.6</v>
          </cell>
        </row>
        <row r="298">
          <cell r="D298" t="str">
            <v>CPVCR1/2</v>
          </cell>
          <cell r="E298">
            <v>0.66</v>
          </cell>
        </row>
        <row r="299">
          <cell r="D299" t="str">
            <v>CPVCR3/4</v>
          </cell>
          <cell r="E299">
            <v>0.74</v>
          </cell>
        </row>
        <row r="300">
          <cell r="D300" t="str">
            <v>CPVCR1</v>
          </cell>
          <cell r="E300">
            <v>1.1080000000000001</v>
          </cell>
        </row>
        <row r="301">
          <cell r="D301" t="str">
            <v>CPVCR11/4</v>
          </cell>
          <cell r="E301">
            <v>1.6</v>
          </cell>
        </row>
        <row r="302">
          <cell r="D302" t="str">
            <v>CPVCR11/2</v>
          </cell>
          <cell r="E302">
            <v>1.83</v>
          </cell>
        </row>
        <row r="303">
          <cell r="D303" t="str">
            <v>CPVCR2</v>
          </cell>
          <cell r="E303">
            <v>3</v>
          </cell>
        </row>
        <row r="304">
          <cell r="D304" t="str">
            <v>CPVCR3</v>
          </cell>
          <cell r="E304">
            <v>8.6</v>
          </cell>
        </row>
        <row r="305">
          <cell r="D305" t="str">
            <v>CPVCR4</v>
          </cell>
          <cell r="E305">
            <v>15.5</v>
          </cell>
        </row>
        <row r="307">
          <cell r="D307" t="str">
            <v>EFC1/2</v>
          </cell>
          <cell r="E307">
            <v>1.1200000000000001</v>
          </cell>
        </row>
        <row r="308">
          <cell r="D308" t="str">
            <v>EFC3/4</v>
          </cell>
          <cell r="E308">
            <v>1.3</v>
          </cell>
        </row>
        <row r="309">
          <cell r="D309" t="str">
            <v>EFC1</v>
          </cell>
          <cell r="E309">
            <v>1.87</v>
          </cell>
        </row>
        <row r="310">
          <cell r="D310" t="str">
            <v>EFC11/4</v>
          </cell>
          <cell r="E310">
            <v>3.03</v>
          </cell>
        </row>
        <row r="311">
          <cell r="D311" t="str">
            <v>EFC11/2</v>
          </cell>
          <cell r="E311">
            <v>3.21</v>
          </cell>
        </row>
        <row r="312">
          <cell r="D312" t="str">
            <v>EFC2</v>
          </cell>
          <cell r="E312">
            <v>4.7300000000000004</v>
          </cell>
        </row>
        <row r="314">
          <cell r="D314" t="str">
            <v>PAD1/2</v>
          </cell>
          <cell r="E314">
            <v>38</v>
          </cell>
        </row>
        <row r="315">
          <cell r="D315" t="str">
            <v>PAD3/4</v>
          </cell>
          <cell r="E315">
            <v>51.5</v>
          </cell>
        </row>
        <row r="316">
          <cell r="D316" t="str">
            <v>PAD1</v>
          </cell>
          <cell r="E316">
            <v>73.5</v>
          </cell>
        </row>
        <row r="317">
          <cell r="D317" t="str">
            <v>PAD11/4</v>
          </cell>
          <cell r="E317">
            <v>85</v>
          </cell>
        </row>
        <row r="318">
          <cell r="D318" t="str">
            <v>PAD11/2</v>
          </cell>
          <cell r="E318">
            <v>148</v>
          </cell>
        </row>
        <row r="319">
          <cell r="D319" t="str">
            <v>PAD2</v>
          </cell>
          <cell r="E319">
            <v>170</v>
          </cell>
        </row>
        <row r="320">
          <cell r="D320" t="str">
            <v>PAD3</v>
          </cell>
          <cell r="E320">
            <v>144</v>
          </cell>
        </row>
        <row r="321">
          <cell r="D321" t="str">
            <v>PAD4</v>
          </cell>
          <cell r="E321">
            <v>187</v>
          </cell>
        </row>
        <row r="323">
          <cell r="D323" t="str">
            <v>STCC1/2</v>
          </cell>
          <cell r="E323">
            <v>2.38</v>
          </cell>
        </row>
        <row r="324">
          <cell r="D324" t="str">
            <v>STCC3/4</v>
          </cell>
          <cell r="E324">
            <v>3.34</v>
          </cell>
        </row>
        <row r="325">
          <cell r="D325" t="str">
            <v>STCC1</v>
          </cell>
          <cell r="E325">
            <v>4.33</v>
          </cell>
        </row>
        <row r="326">
          <cell r="D326" t="str">
            <v>STCC11/4</v>
          </cell>
          <cell r="E326">
            <v>6.86</v>
          </cell>
        </row>
        <row r="327">
          <cell r="D327" t="str">
            <v>STCC11/2</v>
          </cell>
          <cell r="E327">
            <v>8.2100000000000009</v>
          </cell>
        </row>
        <row r="328">
          <cell r="D328" t="str">
            <v>STCC2</v>
          </cell>
          <cell r="E328">
            <v>10.98</v>
          </cell>
        </row>
        <row r="329">
          <cell r="D329" t="str">
            <v>STCC21/2</v>
          </cell>
          <cell r="E329">
            <v>17.37</v>
          </cell>
        </row>
        <row r="330">
          <cell r="D330" t="str">
            <v>STCC3</v>
          </cell>
          <cell r="E330">
            <v>22.8</v>
          </cell>
        </row>
        <row r="331">
          <cell r="D331" t="str">
            <v>STCC4</v>
          </cell>
          <cell r="E331">
            <v>30</v>
          </cell>
        </row>
        <row r="333">
          <cell r="D333" t="str">
            <v>STSC1/2</v>
          </cell>
          <cell r="E333">
            <v>1.85</v>
          </cell>
        </row>
        <row r="334">
          <cell r="D334" t="str">
            <v>STSC3/4</v>
          </cell>
          <cell r="E334">
            <v>2.85</v>
          </cell>
        </row>
        <row r="335">
          <cell r="D335" t="str">
            <v>STSC1</v>
          </cell>
          <cell r="E335">
            <v>3.68</v>
          </cell>
        </row>
        <row r="336">
          <cell r="D336" t="str">
            <v>STSC11/4</v>
          </cell>
        </row>
        <row r="337">
          <cell r="D337" t="str">
            <v>STSC11/2</v>
          </cell>
        </row>
        <row r="338">
          <cell r="D338" t="str">
            <v>STSC2</v>
          </cell>
          <cell r="E338">
            <v>8.1999999999999993</v>
          </cell>
        </row>
        <row r="339">
          <cell r="D339" t="str">
            <v>STSC21/2</v>
          </cell>
        </row>
        <row r="340">
          <cell r="D340" t="str">
            <v>STSC3</v>
          </cell>
          <cell r="E340">
            <v>19</v>
          </cell>
        </row>
        <row r="341">
          <cell r="D341" t="str">
            <v>STSC4</v>
          </cell>
        </row>
        <row r="343">
          <cell r="D343" t="str">
            <v>UCCV1/2</v>
          </cell>
          <cell r="E343">
            <v>1.42</v>
          </cell>
        </row>
        <row r="344">
          <cell r="D344" t="str">
            <v>UCCV3/4</v>
          </cell>
          <cell r="E344">
            <v>1.92</v>
          </cell>
        </row>
        <row r="345">
          <cell r="D345" t="str">
            <v>UCCV1</v>
          </cell>
          <cell r="E345">
            <v>1.9</v>
          </cell>
        </row>
        <row r="346">
          <cell r="D346" t="str">
            <v>UCCV11/4</v>
          </cell>
          <cell r="E346">
            <v>3.6</v>
          </cell>
        </row>
        <row r="347">
          <cell r="D347" t="str">
            <v>UCCV11/2</v>
          </cell>
          <cell r="E347">
            <v>4.76</v>
          </cell>
        </row>
        <row r="348">
          <cell r="D348" t="str">
            <v>UCCV2</v>
          </cell>
          <cell r="E348">
            <v>7.2</v>
          </cell>
        </row>
        <row r="349">
          <cell r="D349" t="str">
            <v>UCCV21/2</v>
          </cell>
          <cell r="E349">
            <v>10.23</v>
          </cell>
        </row>
        <row r="350">
          <cell r="D350" t="str">
            <v>UCCV3</v>
          </cell>
          <cell r="E350">
            <v>10.82</v>
          </cell>
        </row>
        <row r="351">
          <cell r="D351" t="str">
            <v>UCCV4</v>
          </cell>
          <cell r="E351">
            <v>19.600000000000001</v>
          </cell>
        </row>
        <row r="353">
          <cell r="D353" t="str">
            <v>URCV1/2</v>
          </cell>
          <cell r="E353">
            <v>1.3</v>
          </cell>
        </row>
        <row r="354">
          <cell r="D354" t="str">
            <v>URCV3/4</v>
          </cell>
          <cell r="E354">
            <v>1.62</v>
          </cell>
        </row>
        <row r="355">
          <cell r="D355" t="str">
            <v>URCV1</v>
          </cell>
          <cell r="E355">
            <v>2.23</v>
          </cell>
        </row>
        <row r="356">
          <cell r="D356" t="str">
            <v>URCV11/4</v>
          </cell>
          <cell r="E356">
            <v>3.6</v>
          </cell>
        </row>
        <row r="357">
          <cell r="D357" t="str">
            <v>URCV11/2</v>
          </cell>
          <cell r="E357">
            <v>6</v>
          </cell>
        </row>
        <row r="358">
          <cell r="D358" t="str">
            <v>URCV2</v>
          </cell>
          <cell r="E358">
            <v>8.5</v>
          </cell>
        </row>
        <row r="359">
          <cell r="D359" t="str">
            <v>URCV21/2</v>
          </cell>
          <cell r="E359">
            <v>11.54</v>
          </cell>
        </row>
        <row r="360">
          <cell r="D360" t="str">
            <v>URCV3</v>
          </cell>
          <cell r="E360">
            <v>15.42</v>
          </cell>
        </row>
        <row r="361">
          <cell r="D361" t="str">
            <v>URCV4</v>
          </cell>
          <cell r="E361">
            <v>24</v>
          </cell>
        </row>
        <row r="363">
          <cell r="D363" t="str">
            <v>UCCV1/2</v>
          </cell>
          <cell r="E363">
            <v>2.5</v>
          </cell>
        </row>
        <row r="364">
          <cell r="D364" t="str">
            <v>UCCV3/4</v>
          </cell>
          <cell r="E364">
            <v>3.8</v>
          </cell>
        </row>
        <row r="365">
          <cell r="D365" t="str">
            <v>UCCV1</v>
          </cell>
          <cell r="E365">
            <v>1.62</v>
          </cell>
        </row>
        <row r="366">
          <cell r="D366" t="str">
            <v>UCCV11/4</v>
          </cell>
          <cell r="E366">
            <v>3.19</v>
          </cell>
        </row>
        <row r="367">
          <cell r="D367" t="str">
            <v>UCCV11/2</v>
          </cell>
          <cell r="E367">
            <v>7.73</v>
          </cell>
        </row>
        <row r="368">
          <cell r="D368" t="str">
            <v>UCCV2</v>
          </cell>
          <cell r="E368">
            <v>5.16</v>
          </cell>
        </row>
        <row r="369">
          <cell r="D369" t="str">
            <v>UCCV21/2</v>
          </cell>
          <cell r="E369">
            <v>9.61</v>
          </cell>
        </row>
        <row r="370">
          <cell r="D370" t="str">
            <v>UCU21/2</v>
          </cell>
          <cell r="E370">
            <v>43</v>
          </cell>
        </row>
        <row r="371">
          <cell r="D371" t="str">
            <v>UCU21/3</v>
          </cell>
          <cell r="E371">
            <v>61</v>
          </cell>
        </row>
        <row r="373">
          <cell r="D373" t="str">
            <v>CMZG1/2</v>
          </cell>
          <cell r="E373">
            <v>2.72</v>
          </cell>
        </row>
        <row r="374">
          <cell r="D374" t="str">
            <v>CMZG3/4</v>
          </cell>
          <cell r="E374">
            <v>3.55</v>
          </cell>
        </row>
        <row r="375">
          <cell r="D375" t="str">
            <v>CMZG1</v>
          </cell>
          <cell r="E375">
            <v>6.98</v>
          </cell>
        </row>
        <row r="376">
          <cell r="D376" t="str">
            <v>CMZG11/4</v>
          </cell>
          <cell r="E376">
            <v>14.8</v>
          </cell>
        </row>
        <row r="377">
          <cell r="D377" t="str">
            <v>CMZG11/2</v>
          </cell>
          <cell r="E377">
            <v>18</v>
          </cell>
        </row>
        <row r="378">
          <cell r="D378" t="str">
            <v>CMZG2</v>
          </cell>
          <cell r="E378">
            <v>23.5</v>
          </cell>
        </row>
        <row r="379">
          <cell r="D379" t="str">
            <v>CMZG21/2</v>
          </cell>
          <cell r="E379">
            <v>38.26</v>
          </cell>
        </row>
        <row r="380">
          <cell r="D380" t="str">
            <v>CMZG3</v>
          </cell>
          <cell r="E380">
            <v>45</v>
          </cell>
        </row>
        <row r="381">
          <cell r="D381" t="str">
            <v>CMZG4</v>
          </cell>
          <cell r="E381">
            <v>62.7</v>
          </cell>
        </row>
        <row r="383">
          <cell r="D383" t="str">
            <v>CMZ1/2</v>
          </cell>
          <cell r="E383">
            <v>2.4</v>
          </cell>
        </row>
        <row r="384">
          <cell r="D384" t="str">
            <v>CMZ3/4</v>
          </cell>
          <cell r="E384">
            <v>3</v>
          </cell>
        </row>
        <row r="385">
          <cell r="D385" t="str">
            <v>CMZ1</v>
          </cell>
          <cell r="E385">
            <v>5.3</v>
          </cell>
        </row>
        <row r="386">
          <cell r="D386" t="str">
            <v>CMZ11/4</v>
          </cell>
          <cell r="E386">
            <v>12.9</v>
          </cell>
        </row>
        <row r="387">
          <cell r="D387" t="str">
            <v>CMZ11/2</v>
          </cell>
          <cell r="E387">
            <v>14.15</v>
          </cell>
        </row>
        <row r="388">
          <cell r="D388" t="str">
            <v>CMZ2</v>
          </cell>
          <cell r="E388">
            <v>19.5</v>
          </cell>
        </row>
        <row r="389">
          <cell r="D389" t="str">
            <v>CMZ21/2</v>
          </cell>
          <cell r="E389">
            <v>36</v>
          </cell>
        </row>
        <row r="390">
          <cell r="D390" t="str">
            <v>CMZ3</v>
          </cell>
          <cell r="E390">
            <v>42</v>
          </cell>
        </row>
        <row r="391">
          <cell r="D391" t="str">
            <v>CMZ4</v>
          </cell>
          <cell r="E391">
            <v>60</v>
          </cell>
        </row>
        <row r="393">
          <cell r="D393" t="str">
            <v>CMRA1/2</v>
          </cell>
          <cell r="E393">
            <v>7.74</v>
          </cell>
        </row>
        <row r="394">
          <cell r="D394" t="str">
            <v>CMRA3/4</v>
          </cell>
          <cell r="E394">
            <v>8.35</v>
          </cell>
        </row>
        <row r="395">
          <cell r="D395" t="str">
            <v>CMRA1</v>
          </cell>
          <cell r="E395">
            <v>10.71</v>
          </cell>
        </row>
        <row r="396">
          <cell r="D396" t="str">
            <v>CMRA11/4</v>
          </cell>
          <cell r="E396">
            <v>27.86</v>
          </cell>
        </row>
        <row r="397">
          <cell r="D397" t="str">
            <v>CMRA11/2</v>
          </cell>
          <cell r="E397">
            <v>29.99</v>
          </cell>
        </row>
        <row r="398">
          <cell r="D398" t="str">
            <v>CMRA2</v>
          </cell>
          <cell r="E398">
            <v>33.020000000000003</v>
          </cell>
        </row>
        <row r="399">
          <cell r="D399" t="str">
            <v>CMRA21/2</v>
          </cell>
          <cell r="E399">
            <v>51.45</v>
          </cell>
        </row>
        <row r="400">
          <cell r="D400" t="str">
            <v>CMRA3</v>
          </cell>
          <cell r="E400">
            <v>56.87</v>
          </cell>
        </row>
        <row r="401">
          <cell r="D401" t="str">
            <v>CMRA4</v>
          </cell>
          <cell r="E401">
            <v>117.78</v>
          </cell>
        </row>
        <row r="403">
          <cell r="D403" t="str">
            <v>ADC1/2</v>
          </cell>
          <cell r="E403">
            <v>0.25</v>
          </cell>
        </row>
        <row r="404">
          <cell r="D404" t="str">
            <v>ADC3/4</v>
          </cell>
          <cell r="E404">
            <v>0.25</v>
          </cell>
        </row>
        <row r="405">
          <cell r="D405" t="str">
            <v>ADC1</v>
          </cell>
          <cell r="E405">
            <v>0.27</v>
          </cell>
        </row>
        <row r="406">
          <cell r="D406" t="str">
            <v>ADC11/4</v>
          </cell>
          <cell r="E406">
            <v>0.6</v>
          </cell>
        </row>
        <row r="407">
          <cell r="D407" t="str">
            <v>ADC11/2</v>
          </cell>
          <cell r="E407">
            <v>0.63</v>
          </cell>
        </row>
        <row r="408">
          <cell r="D408" t="str">
            <v>ADC21/2</v>
          </cell>
          <cell r="E408">
            <v>0.83</v>
          </cell>
        </row>
        <row r="409">
          <cell r="D409" t="str">
            <v>ADC2</v>
          </cell>
          <cell r="E409">
            <v>0.9</v>
          </cell>
        </row>
        <row r="410">
          <cell r="D410" t="str">
            <v>ADC3</v>
          </cell>
          <cell r="E410">
            <v>1.1499999999999999</v>
          </cell>
        </row>
        <row r="411">
          <cell r="D411" t="str">
            <v>ADC4</v>
          </cell>
          <cell r="E411">
            <v>1.35</v>
          </cell>
        </row>
        <row r="413">
          <cell r="D413" t="str">
            <v>BA1/2</v>
          </cell>
          <cell r="E413">
            <v>0.33</v>
          </cell>
        </row>
        <row r="414">
          <cell r="D414" t="str">
            <v>BA3/4</v>
          </cell>
          <cell r="E414">
            <v>0.35</v>
          </cell>
        </row>
        <row r="415">
          <cell r="D415" t="str">
            <v>BA1</v>
          </cell>
          <cell r="E415">
            <v>0.6</v>
          </cell>
        </row>
        <row r="416">
          <cell r="D416" t="str">
            <v>BA11/4</v>
          </cell>
          <cell r="E416">
            <v>1.5</v>
          </cell>
        </row>
        <row r="417">
          <cell r="D417" t="str">
            <v>BA11/2</v>
          </cell>
          <cell r="E417">
            <v>1.8</v>
          </cell>
        </row>
        <row r="418">
          <cell r="D418" t="str">
            <v>BA2</v>
          </cell>
          <cell r="E418">
            <v>2.1</v>
          </cell>
        </row>
        <row r="419">
          <cell r="D419" t="str">
            <v>BA21/2</v>
          </cell>
          <cell r="E419">
            <v>2.39</v>
          </cell>
        </row>
        <row r="420">
          <cell r="D420" t="str">
            <v>BA3</v>
          </cell>
          <cell r="E420">
            <v>3.63</v>
          </cell>
        </row>
        <row r="421">
          <cell r="D421" t="str">
            <v>BA4</v>
          </cell>
          <cell r="E421">
            <v>5.52</v>
          </cell>
        </row>
        <row r="425">
          <cell r="D425" t="str">
            <v>CT1/2</v>
          </cell>
          <cell r="E425">
            <v>6.54</v>
          </cell>
        </row>
        <row r="426">
          <cell r="D426" t="str">
            <v>CLL1/2</v>
          </cell>
          <cell r="E426">
            <v>5.0599999999999996</v>
          </cell>
        </row>
        <row r="427">
          <cell r="D427" t="str">
            <v>CE1</v>
          </cell>
          <cell r="E427">
            <v>6.39</v>
          </cell>
        </row>
        <row r="428">
          <cell r="D428" t="str">
            <v>CLL1</v>
          </cell>
          <cell r="E428">
            <v>6.9</v>
          </cell>
        </row>
        <row r="429">
          <cell r="D429" t="str">
            <v>CLR1</v>
          </cell>
          <cell r="E429">
            <v>6.9</v>
          </cell>
        </row>
        <row r="430">
          <cell r="D430" t="str">
            <v>CT1</v>
          </cell>
          <cell r="E430">
            <v>7.9</v>
          </cell>
        </row>
        <row r="431">
          <cell r="D431" t="str">
            <v>CX1</v>
          </cell>
          <cell r="E431">
            <v>8.1999999999999993</v>
          </cell>
        </row>
        <row r="432">
          <cell r="D432" t="str">
            <v>CLL11/4</v>
          </cell>
          <cell r="E432">
            <v>14.1</v>
          </cell>
        </row>
        <row r="433">
          <cell r="D433" t="str">
            <v>CLR11/4</v>
          </cell>
          <cell r="E433">
            <v>14.1</v>
          </cell>
        </row>
        <row r="434">
          <cell r="D434" t="str">
            <v>CT11/4</v>
          </cell>
          <cell r="E434">
            <v>15.35</v>
          </cell>
        </row>
        <row r="435">
          <cell r="D435" t="str">
            <v>CE11/4</v>
          </cell>
          <cell r="E435">
            <v>13.84</v>
          </cell>
        </row>
        <row r="436">
          <cell r="D436" t="str">
            <v>CX11/4</v>
          </cell>
          <cell r="E436">
            <v>17.100000000000001</v>
          </cell>
        </row>
        <row r="437">
          <cell r="D437" t="str">
            <v>CLL11/2</v>
          </cell>
          <cell r="E437">
            <v>15.45</v>
          </cell>
        </row>
        <row r="438">
          <cell r="D438" t="str">
            <v>CE3/4</v>
          </cell>
          <cell r="E438">
            <v>4.8</v>
          </cell>
        </row>
        <row r="439">
          <cell r="D439" t="str">
            <v>CLL3/4</v>
          </cell>
          <cell r="E439">
            <v>4.49</v>
          </cell>
        </row>
        <row r="440">
          <cell r="D440" t="str">
            <v>CLR3/4</v>
          </cell>
          <cell r="E440">
            <v>4.49</v>
          </cell>
        </row>
        <row r="441">
          <cell r="D441" t="str">
            <v>CT3/4</v>
          </cell>
          <cell r="E441">
            <v>4.9400000000000004</v>
          </cell>
        </row>
        <row r="442">
          <cell r="D442" t="str">
            <v>CX3/4</v>
          </cell>
          <cell r="E442">
            <v>5.94</v>
          </cell>
        </row>
        <row r="443">
          <cell r="D443" t="str">
            <v>CLL3</v>
          </cell>
          <cell r="E443">
            <v>21.14</v>
          </cell>
        </row>
        <row r="444">
          <cell r="D444" t="str">
            <v>CLL3</v>
          </cell>
          <cell r="E444">
            <v>22.96</v>
          </cell>
        </row>
        <row r="445">
          <cell r="D445" t="str">
            <v>CLL3</v>
          </cell>
          <cell r="E445">
            <v>48.72</v>
          </cell>
        </row>
        <row r="446">
          <cell r="D446" t="str">
            <v>CT3</v>
          </cell>
          <cell r="E446">
            <v>54.81</v>
          </cell>
        </row>
        <row r="447">
          <cell r="D447" t="str">
            <v>CLL4</v>
          </cell>
          <cell r="E447">
            <v>91.37</v>
          </cell>
        </row>
        <row r="448">
          <cell r="D448" t="str">
            <v>CSTE1/2</v>
          </cell>
          <cell r="E448">
            <v>5.0999999999999996</v>
          </cell>
        </row>
        <row r="450">
          <cell r="D450" t="str">
            <v>CSTC1/2</v>
          </cell>
          <cell r="E450">
            <v>4.0999999999999996</v>
          </cell>
        </row>
        <row r="451">
          <cell r="D451" t="str">
            <v>CSTE1/2</v>
          </cell>
          <cell r="E451">
            <v>5.0999999999999996</v>
          </cell>
        </row>
        <row r="452">
          <cell r="D452" t="str">
            <v>CSTC3/4</v>
          </cell>
          <cell r="E452">
            <v>3.84</v>
          </cell>
        </row>
        <row r="453">
          <cell r="D453" t="str">
            <v>CSTE3/4</v>
          </cell>
          <cell r="E453">
            <v>3.44</v>
          </cell>
        </row>
        <row r="454">
          <cell r="D454" t="str">
            <v>CSTC3/4</v>
          </cell>
          <cell r="E454">
            <v>5.59</v>
          </cell>
        </row>
        <row r="455">
          <cell r="D455" t="str">
            <v>CSTE3/4</v>
          </cell>
          <cell r="E455">
            <v>5.0999999999999996</v>
          </cell>
        </row>
        <row r="456">
          <cell r="D456" t="str">
            <v>CTOM3/4</v>
          </cell>
          <cell r="E456">
            <v>5.13</v>
          </cell>
        </row>
        <row r="458">
          <cell r="D458" t="str">
            <v>E2RJ45-D</v>
          </cell>
          <cell r="E458">
            <v>0.8</v>
          </cell>
        </row>
        <row r="459">
          <cell r="D459" t="str">
            <v>S2RJ45-D</v>
          </cell>
          <cell r="E459">
            <v>1.05</v>
          </cell>
        </row>
        <row r="460">
          <cell r="D460" t="str">
            <v>E2RJ45-W</v>
          </cell>
          <cell r="E460">
            <v>2.35</v>
          </cell>
        </row>
        <row r="461">
          <cell r="D461" t="str">
            <v>S2RJ45-W</v>
          </cell>
          <cell r="E461">
            <v>0.7</v>
          </cell>
        </row>
        <row r="462">
          <cell r="D462" t="str">
            <v>E2453/4-W</v>
          </cell>
          <cell r="E462">
            <v>1.25</v>
          </cell>
        </row>
        <row r="463">
          <cell r="D463" t="str">
            <v>S2J453/4-W</v>
          </cell>
          <cell r="E463">
            <v>0.7</v>
          </cell>
        </row>
        <row r="465">
          <cell r="D465" t="str">
            <v>T1 1TC</v>
          </cell>
          <cell r="E465">
            <v>1.34</v>
          </cell>
        </row>
        <row r="466">
          <cell r="D466" t="str">
            <v>T1 1TC</v>
          </cell>
          <cell r="E466">
            <v>1.34</v>
          </cell>
        </row>
        <row r="467">
          <cell r="D467" t="str">
            <v>TA1 2TC</v>
          </cell>
          <cell r="E467">
            <v>1.97</v>
          </cell>
        </row>
        <row r="468">
          <cell r="D468" t="str">
            <v>TA3/4 2TC</v>
          </cell>
          <cell r="E468">
            <v>0.82</v>
          </cell>
        </row>
        <row r="469">
          <cell r="D469" t="str">
            <v>TA3/4TC</v>
          </cell>
          <cell r="E469">
            <v>0.82</v>
          </cell>
        </row>
        <row r="470">
          <cell r="D470" t="str">
            <v>T3/41T</v>
          </cell>
          <cell r="E470">
            <v>1.28</v>
          </cell>
        </row>
        <row r="471">
          <cell r="D471" t="str">
            <v>T1/21T</v>
          </cell>
          <cell r="E471">
            <v>1.28</v>
          </cell>
        </row>
        <row r="472">
          <cell r="D472" t="str">
            <v>TA3/4 1TC</v>
          </cell>
          <cell r="E472">
            <v>0.82</v>
          </cell>
        </row>
        <row r="474">
          <cell r="D474" t="str">
            <v>CP10ACO</v>
          </cell>
          <cell r="E474">
            <v>4</v>
          </cell>
        </row>
        <row r="475">
          <cell r="D475" t="str">
            <v>CP20ACO</v>
          </cell>
          <cell r="E475">
            <v>9.23</v>
          </cell>
        </row>
        <row r="476">
          <cell r="D476" t="str">
            <v>CPAL4X2</v>
          </cell>
          <cell r="E476">
            <v>4.82</v>
          </cell>
        </row>
        <row r="477">
          <cell r="D477" t="str">
            <v>CPAL4X4</v>
          </cell>
          <cell r="E477">
            <v>5.63</v>
          </cell>
        </row>
        <row r="478">
          <cell r="D478" t="str">
            <v>CP4X2</v>
          </cell>
          <cell r="E478">
            <v>5.65</v>
          </cell>
        </row>
        <row r="479">
          <cell r="D479" t="str">
            <v>CP4X4</v>
          </cell>
          <cell r="E479">
            <v>7.2</v>
          </cell>
        </row>
        <row r="481">
          <cell r="D481" t="str">
            <v>CP10ALU</v>
          </cell>
          <cell r="E481">
            <v>34.380000000000003</v>
          </cell>
        </row>
        <row r="485">
          <cell r="D485" t="str">
            <v>ELGE5050</v>
          </cell>
          <cell r="E485">
            <v>13.44</v>
          </cell>
        </row>
        <row r="486">
          <cell r="D486" t="str">
            <v>ELGE50100</v>
          </cell>
          <cell r="E486">
            <v>17.940000000000001</v>
          </cell>
        </row>
        <row r="487">
          <cell r="D487" t="str">
            <v>ELGE50150</v>
          </cell>
          <cell r="E487">
            <v>22.44</v>
          </cell>
        </row>
        <row r="488">
          <cell r="D488" t="str">
            <v>ELGE50200</v>
          </cell>
          <cell r="E488">
            <v>26.91</v>
          </cell>
        </row>
        <row r="489">
          <cell r="D489" t="str">
            <v>ELGE50250</v>
          </cell>
          <cell r="E489">
            <v>39.6</v>
          </cell>
        </row>
        <row r="490">
          <cell r="D490" t="str">
            <v>ELGE50300</v>
          </cell>
          <cell r="E490">
            <v>45.24</v>
          </cell>
        </row>
        <row r="491">
          <cell r="D491" t="str">
            <v>ELGE50350</v>
          </cell>
          <cell r="E491">
            <v>50.91</v>
          </cell>
        </row>
        <row r="492">
          <cell r="D492" t="str">
            <v>ELGE50400</v>
          </cell>
          <cell r="E492">
            <v>56.58</v>
          </cell>
        </row>
        <row r="493">
          <cell r="D493" t="str">
            <v>ELGE50450</v>
          </cell>
          <cell r="E493">
            <v>81.87</v>
          </cell>
        </row>
        <row r="494">
          <cell r="D494" t="str">
            <v>ELGE50500</v>
          </cell>
          <cell r="E494">
            <v>89.31</v>
          </cell>
        </row>
        <row r="496">
          <cell r="D496" t="str">
            <v>ELGE100100</v>
          </cell>
          <cell r="E496">
            <v>33.93</v>
          </cell>
        </row>
        <row r="497">
          <cell r="D497" t="str">
            <v>ELGE100150</v>
          </cell>
          <cell r="E497">
            <v>31.41</v>
          </cell>
        </row>
        <row r="498">
          <cell r="D498" t="str">
            <v>ELGE100200</v>
          </cell>
          <cell r="E498">
            <v>35.880000000000003</v>
          </cell>
        </row>
        <row r="499">
          <cell r="D499" t="str">
            <v>ELGE100250</v>
          </cell>
          <cell r="E499">
            <v>40.35</v>
          </cell>
        </row>
        <row r="500">
          <cell r="D500" t="str">
            <v>ELGE100300</v>
          </cell>
          <cell r="E500">
            <v>56.58</v>
          </cell>
        </row>
        <row r="501">
          <cell r="D501" t="str">
            <v>ELGE100350</v>
          </cell>
          <cell r="E501">
            <v>62.22</v>
          </cell>
        </row>
        <row r="502">
          <cell r="D502" t="str">
            <v>ELGE100400</v>
          </cell>
          <cell r="E502">
            <v>67.89</v>
          </cell>
        </row>
        <row r="503">
          <cell r="D503" t="str">
            <v>ELGE100450</v>
          </cell>
          <cell r="E503">
            <v>96.75</v>
          </cell>
        </row>
        <row r="504">
          <cell r="D504" t="str">
            <v>ELGE100500</v>
          </cell>
          <cell r="E504">
            <v>104.19</v>
          </cell>
        </row>
        <row r="506">
          <cell r="D506" t="str">
            <v>ELGF5050</v>
          </cell>
          <cell r="E506">
            <v>29.19</v>
          </cell>
        </row>
        <row r="507">
          <cell r="D507" t="str">
            <v>ELGF50100</v>
          </cell>
          <cell r="E507">
            <v>38.94</v>
          </cell>
        </row>
        <row r="508">
          <cell r="D508" t="str">
            <v>ELGF50150</v>
          </cell>
          <cell r="E508">
            <v>48.66</v>
          </cell>
        </row>
        <row r="509">
          <cell r="D509" t="str">
            <v>ELGF50200</v>
          </cell>
          <cell r="E509">
            <v>58.38</v>
          </cell>
        </row>
        <row r="510">
          <cell r="D510" t="str">
            <v>ELGF50250</v>
          </cell>
          <cell r="E510">
            <v>68.099999999999994</v>
          </cell>
        </row>
        <row r="511">
          <cell r="D511" t="str">
            <v>ELGF50300</v>
          </cell>
          <cell r="E511">
            <v>77.849999999999994</v>
          </cell>
        </row>
        <row r="512">
          <cell r="D512" t="str">
            <v>ELGF50350</v>
          </cell>
          <cell r="E512">
            <v>100.17</v>
          </cell>
        </row>
        <row r="513">
          <cell r="D513" t="str">
            <v>ELGF50400</v>
          </cell>
          <cell r="E513">
            <v>111.39</v>
          </cell>
        </row>
        <row r="514">
          <cell r="D514" t="str">
            <v>ELGF50450</v>
          </cell>
          <cell r="E514">
            <v>122.76</v>
          </cell>
        </row>
        <row r="515">
          <cell r="D515" t="str">
            <v>ELGF50500</v>
          </cell>
          <cell r="E515">
            <v>133.65</v>
          </cell>
        </row>
        <row r="517">
          <cell r="D517" t="str">
            <v>ELGF100200</v>
          </cell>
          <cell r="E517">
            <v>89.13</v>
          </cell>
        </row>
        <row r="518">
          <cell r="D518" t="str">
            <v>ELGF100250</v>
          </cell>
          <cell r="E518">
            <v>100.17</v>
          </cell>
        </row>
        <row r="519">
          <cell r="D519" t="str">
            <v>ELGF100300</v>
          </cell>
          <cell r="E519">
            <v>111.39</v>
          </cell>
        </row>
        <row r="520">
          <cell r="D520" t="str">
            <v>ELGF100350</v>
          </cell>
          <cell r="E520">
            <v>122.52</v>
          </cell>
        </row>
        <row r="521">
          <cell r="D521" t="str">
            <v>ELGF100400</v>
          </cell>
          <cell r="E521">
            <v>133.65</v>
          </cell>
        </row>
        <row r="522">
          <cell r="D522" t="str">
            <v>ELGF100450</v>
          </cell>
          <cell r="E522">
            <v>130.68</v>
          </cell>
        </row>
        <row r="523">
          <cell r="D523" t="str">
            <v>ELGF100500</v>
          </cell>
          <cell r="E523">
            <v>155.88</v>
          </cell>
        </row>
        <row r="525">
          <cell r="D525" t="str">
            <v>EPGE5050</v>
          </cell>
        </row>
        <row r="526">
          <cell r="D526" t="str">
            <v>EPGE50100</v>
          </cell>
        </row>
        <row r="527">
          <cell r="D527" t="str">
            <v>EPGE50150</v>
          </cell>
        </row>
        <row r="528">
          <cell r="D528" t="str">
            <v>EPGE50200</v>
          </cell>
        </row>
        <row r="529">
          <cell r="D529" t="str">
            <v>EPGE50250</v>
          </cell>
        </row>
        <row r="530">
          <cell r="D530" t="str">
            <v>EPGE50300</v>
          </cell>
        </row>
        <row r="531">
          <cell r="D531" t="str">
            <v>EPGE50350</v>
          </cell>
        </row>
        <row r="532">
          <cell r="D532" t="str">
            <v>EPGE50400</v>
          </cell>
        </row>
        <row r="533">
          <cell r="D533" t="str">
            <v>EPGE50450</v>
          </cell>
        </row>
        <row r="534">
          <cell r="D534" t="str">
            <v>EPGE50500</v>
          </cell>
        </row>
        <row r="536">
          <cell r="D536" t="str">
            <v>EPGE100200</v>
          </cell>
        </row>
        <row r="537">
          <cell r="D537" t="str">
            <v>EPGE100250</v>
          </cell>
        </row>
        <row r="538">
          <cell r="D538" t="str">
            <v>EPGE100300</v>
          </cell>
        </row>
        <row r="539">
          <cell r="D539" t="str">
            <v>EPGE100350</v>
          </cell>
        </row>
        <row r="540">
          <cell r="D540" t="str">
            <v>EPGE100400</v>
          </cell>
        </row>
        <row r="541">
          <cell r="D541" t="str">
            <v>EPGE100450</v>
          </cell>
        </row>
        <row r="542">
          <cell r="D542" t="str">
            <v>EPGE100500</v>
          </cell>
        </row>
        <row r="543">
          <cell r="D543" t="str">
            <v>EPGE100800</v>
          </cell>
        </row>
        <row r="545">
          <cell r="D545" t="str">
            <v>TAGE100100</v>
          </cell>
          <cell r="E545">
            <v>10.08</v>
          </cell>
        </row>
        <row r="546">
          <cell r="D546" t="str">
            <v>TAGE50150</v>
          </cell>
          <cell r="E546">
            <v>14.07</v>
          </cell>
        </row>
        <row r="547">
          <cell r="D547" t="str">
            <v>TCVI50150</v>
          </cell>
          <cell r="E547">
            <v>18.3</v>
          </cell>
        </row>
        <row r="549">
          <cell r="D549" t="str">
            <v>CHLGF5050</v>
          </cell>
          <cell r="E549">
            <v>11.01</v>
          </cell>
        </row>
        <row r="550">
          <cell r="D550" t="str">
            <v>CHLGE5050</v>
          </cell>
          <cell r="E550">
            <v>5.3760000000000003</v>
          </cell>
        </row>
        <row r="551">
          <cell r="D551" t="str">
            <v>CHLGE50100</v>
          </cell>
          <cell r="E551">
            <v>7.1760000000000002</v>
          </cell>
        </row>
        <row r="552">
          <cell r="D552" t="str">
            <v>CHLGE50150</v>
          </cell>
          <cell r="E552">
            <v>8.9760000000000009</v>
          </cell>
        </row>
        <row r="553">
          <cell r="D553" t="str">
            <v>CHLGE50200</v>
          </cell>
          <cell r="E553">
            <v>10.763999999999999</v>
          </cell>
        </row>
        <row r="554">
          <cell r="D554" t="str">
            <v>CHLGE50250</v>
          </cell>
          <cell r="E554">
            <v>15.84</v>
          </cell>
        </row>
        <row r="555">
          <cell r="D555" t="str">
            <v>CHLGE50300</v>
          </cell>
          <cell r="E555">
            <v>8.0960000000000001</v>
          </cell>
        </row>
        <row r="556">
          <cell r="D556" t="str">
            <v>CHLGE50350</v>
          </cell>
          <cell r="E556">
            <v>20.36</v>
          </cell>
        </row>
        <row r="557">
          <cell r="D557" t="str">
            <v>CHLGE50400</v>
          </cell>
          <cell r="E557">
            <v>22.632000000000001</v>
          </cell>
        </row>
        <row r="558">
          <cell r="D558" t="str">
            <v>CHLGE50450</v>
          </cell>
          <cell r="E558">
            <v>32.75</v>
          </cell>
        </row>
        <row r="559">
          <cell r="D559" t="str">
            <v>CHLGE50500</v>
          </cell>
          <cell r="E559">
            <v>35.72</v>
          </cell>
        </row>
        <row r="561">
          <cell r="D561" t="str">
            <v>CHLGE10050</v>
          </cell>
        </row>
        <row r="562">
          <cell r="D562" t="str">
            <v>CHLGE100100</v>
          </cell>
        </row>
        <row r="563">
          <cell r="D563" t="str">
            <v>CHLGE100150</v>
          </cell>
        </row>
        <row r="564">
          <cell r="D564" t="str">
            <v>CHLGE100200</v>
          </cell>
        </row>
        <row r="565">
          <cell r="D565" t="str">
            <v>CHLGE100250</v>
          </cell>
        </row>
        <row r="566">
          <cell r="D566" t="str">
            <v>CHLGE100300</v>
          </cell>
        </row>
        <row r="567">
          <cell r="D567" t="str">
            <v>CHLGE100350</v>
          </cell>
        </row>
        <row r="568">
          <cell r="D568" t="str">
            <v>CHLGE100400</v>
          </cell>
        </row>
        <row r="569">
          <cell r="D569" t="str">
            <v>CHLGE100450</v>
          </cell>
        </row>
        <row r="570">
          <cell r="D570" t="str">
            <v>CHLGE100500</v>
          </cell>
        </row>
        <row r="572">
          <cell r="D572" t="str">
            <v>CVLGE5050</v>
          </cell>
          <cell r="E572">
            <v>5.82</v>
          </cell>
        </row>
        <row r="573">
          <cell r="D573" t="str">
            <v>CVLGE50100</v>
          </cell>
          <cell r="E573">
            <v>7.774</v>
          </cell>
        </row>
        <row r="574">
          <cell r="D574" t="str">
            <v>CVLGE50150</v>
          </cell>
          <cell r="E574">
            <v>9.7200000000000006</v>
          </cell>
        </row>
        <row r="575">
          <cell r="D575" t="str">
            <v>CVLGE50200</v>
          </cell>
          <cell r="E575">
            <v>11.66</v>
          </cell>
        </row>
        <row r="576">
          <cell r="D576" t="str">
            <v>CVLGE50250</v>
          </cell>
          <cell r="E576">
            <v>17.16</v>
          </cell>
        </row>
        <row r="577">
          <cell r="D577" t="str">
            <v>CVLGE50300</v>
          </cell>
          <cell r="E577">
            <v>19.600000000000001</v>
          </cell>
        </row>
        <row r="578">
          <cell r="D578" t="str">
            <v>CVLGE50350</v>
          </cell>
          <cell r="E578">
            <v>22.06</v>
          </cell>
        </row>
        <row r="579">
          <cell r="D579" t="str">
            <v>CVLGE50400</v>
          </cell>
          <cell r="E579">
            <v>24.51</v>
          </cell>
        </row>
        <row r="580">
          <cell r="D580" t="str">
            <v>CVLGE50450</v>
          </cell>
          <cell r="E580">
            <v>35.476999999999997</v>
          </cell>
        </row>
        <row r="581">
          <cell r="D581" t="str">
            <v>CVLGE50500</v>
          </cell>
          <cell r="E581">
            <v>38.701000000000001</v>
          </cell>
        </row>
        <row r="583">
          <cell r="D583" t="str">
            <v>CVLGF5050</v>
          </cell>
          <cell r="E583">
            <v>12</v>
          </cell>
        </row>
        <row r="584">
          <cell r="D584" t="str">
            <v>CVLGE10050</v>
          </cell>
        </row>
        <row r="585">
          <cell r="D585" t="str">
            <v>CVLGE100100</v>
          </cell>
        </row>
        <row r="586">
          <cell r="D586" t="str">
            <v>CVIGE100150</v>
          </cell>
          <cell r="E586">
            <v>13.611000000000001</v>
          </cell>
        </row>
        <row r="587">
          <cell r="D587" t="str">
            <v>CVLGE100200</v>
          </cell>
        </row>
        <row r="588">
          <cell r="D588" t="str">
            <v>CVLGE100250</v>
          </cell>
        </row>
        <row r="589">
          <cell r="D589" t="str">
            <v>CVLGE100300</v>
          </cell>
        </row>
        <row r="590">
          <cell r="D590" t="str">
            <v>CVLGE100350</v>
          </cell>
        </row>
        <row r="591">
          <cell r="D591" t="str">
            <v>CVLGE100400</v>
          </cell>
        </row>
        <row r="592">
          <cell r="D592" t="str">
            <v>CVLGE100450</v>
          </cell>
        </row>
        <row r="593">
          <cell r="D593" t="str">
            <v>CVLGE100500</v>
          </cell>
        </row>
        <row r="595">
          <cell r="D595" t="str">
            <v>CORGE5050</v>
          </cell>
        </row>
        <row r="596">
          <cell r="D596" t="str">
            <v>CORGE50100</v>
          </cell>
        </row>
        <row r="597">
          <cell r="D597" t="str">
            <v>CORGE50150</v>
          </cell>
        </row>
        <row r="598">
          <cell r="D598" t="str">
            <v>CORGE50200</v>
          </cell>
        </row>
        <row r="599">
          <cell r="D599" t="str">
            <v>CORGE50250</v>
          </cell>
        </row>
        <row r="600">
          <cell r="D600" t="str">
            <v>CORGE50300</v>
          </cell>
        </row>
        <row r="601">
          <cell r="D601" t="str">
            <v>CORGE50350</v>
          </cell>
        </row>
        <row r="602">
          <cell r="D602" t="str">
            <v>CORGE50400</v>
          </cell>
        </row>
        <row r="603">
          <cell r="D603" t="str">
            <v>CORGE50450</v>
          </cell>
        </row>
        <row r="604">
          <cell r="D604" t="str">
            <v>CORGE50500</v>
          </cell>
        </row>
        <row r="606">
          <cell r="D606" t="str">
            <v>CORGE5050</v>
          </cell>
        </row>
        <row r="607">
          <cell r="D607" t="str">
            <v>CORGE100100</v>
          </cell>
        </row>
        <row r="608">
          <cell r="D608" t="str">
            <v>CORGE100150</v>
          </cell>
        </row>
        <row r="609">
          <cell r="D609" t="str">
            <v>CORGE100200</v>
          </cell>
        </row>
        <row r="610">
          <cell r="D610" t="str">
            <v>CORGE100250</v>
          </cell>
        </row>
        <row r="611">
          <cell r="D611" t="str">
            <v>CORGE100300</v>
          </cell>
        </row>
        <row r="612">
          <cell r="D612" t="str">
            <v>CORGE100350</v>
          </cell>
        </row>
        <row r="613">
          <cell r="D613" t="str">
            <v>CORGE100400</v>
          </cell>
        </row>
        <row r="614">
          <cell r="D614" t="str">
            <v>CORGE100450</v>
          </cell>
        </row>
        <row r="615">
          <cell r="D615" t="str">
            <v>CORGE100500</v>
          </cell>
        </row>
        <row r="617">
          <cell r="D617" t="str">
            <v>THGE5050</v>
          </cell>
          <cell r="E617">
            <v>6.72</v>
          </cell>
        </row>
        <row r="618">
          <cell r="D618" t="str">
            <v>THGE50100</v>
          </cell>
          <cell r="E618">
            <v>8.9700000000000006</v>
          </cell>
        </row>
        <row r="619">
          <cell r="D619" t="str">
            <v>THGE50150</v>
          </cell>
          <cell r="E619">
            <v>11.22</v>
          </cell>
        </row>
        <row r="620">
          <cell r="D620" t="str">
            <v>THGE50200</v>
          </cell>
          <cell r="E620">
            <v>13.46</v>
          </cell>
        </row>
        <row r="621">
          <cell r="D621" t="str">
            <v>THGE50250</v>
          </cell>
          <cell r="E621">
            <v>19.8</v>
          </cell>
        </row>
        <row r="622">
          <cell r="D622" t="str">
            <v>THGE50300</v>
          </cell>
          <cell r="E622">
            <v>22.62</v>
          </cell>
        </row>
        <row r="623">
          <cell r="D623" t="str">
            <v>THGE50350</v>
          </cell>
          <cell r="E623">
            <v>25.46</v>
          </cell>
        </row>
        <row r="624">
          <cell r="D624" t="str">
            <v>THGE50400</v>
          </cell>
          <cell r="E624">
            <v>28.29</v>
          </cell>
        </row>
        <row r="625">
          <cell r="D625" t="str">
            <v>THGE50450</v>
          </cell>
          <cell r="E625">
            <v>40.94</v>
          </cell>
        </row>
        <row r="626">
          <cell r="D626" t="str">
            <v>THGE50500</v>
          </cell>
          <cell r="E626">
            <v>44.66</v>
          </cell>
        </row>
        <row r="628">
          <cell r="D628" t="str">
            <v>THGE10050</v>
          </cell>
        </row>
        <row r="629">
          <cell r="D629" t="str">
            <v>THGE100100</v>
          </cell>
        </row>
        <row r="630">
          <cell r="D630" t="str">
            <v>THGE100150</v>
          </cell>
        </row>
        <row r="631">
          <cell r="D631" t="str">
            <v>THGE100200</v>
          </cell>
        </row>
        <row r="632">
          <cell r="D632" t="str">
            <v>THGE100250</v>
          </cell>
        </row>
        <row r="633">
          <cell r="D633" t="str">
            <v>THGE100300</v>
          </cell>
        </row>
        <row r="634">
          <cell r="D634" t="str">
            <v>THGE100350</v>
          </cell>
        </row>
        <row r="635">
          <cell r="D635" t="str">
            <v>THGE100400</v>
          </cell>
        </row>
        <row r="636">
          <cell r="D636" t="str">
            <v>THGE100450</v>
          </cell>
        </row>
        <row r="637">
          <cell r="D637" t="str">
            <v>THGE100500</v>
          </cell>
        </row>
        <row r="639">
          <cell r="D639" t="str">
            <v>TVGE5050</v>
          </cell>
          <cell r="E639">
            <v>7.17</v>
          </cell>
        </row>
        <row r="640">
          <cell r="D640" t="str">
            <v>TVGE50100</v>
          </cell>
          <cell r="E640">
            <v>9.57</v>
          </cell>
        </row>
        <row r="641">
          <cell r="D641" t="str">
            <v>TVGE50150</v>
          </cell>
          <cell r="E641">
            <v>11.97</v>
          </cell>
        </row>
        <row r="642">
          <cell r="D642" t="str">
            <v>TVGE50200</v>
          </cell>
          <cell r="E642">
            <v>14.35</v>
          </cell>
        </row>
        <row r="643">
          <cell r="D643" t="str">
            <v>TVGE50250</v>
          </cell>
          <cell r="E643">
            <v>21.12</v>
          </cell>
        </row>
        <row r="644">
          <cell r="D644" t="str">
            <v>TVGE50300</v>
          </cell>
          <cell r="E644">
            <v>24.13</v>
          </cell>
        </row>
        <row r="645">
          <cell r="D645" t="str">
            <v>TVGE50350</v>
          </cell>
          <cell r="E645">
            <v>27.15</v>
          </cell>
        </row>
        <row r="646">
          <cell r="D646" t="str">
            <v>TVGE50400</v>
          </cell>
          <cell r="E646">
            <v>30.18</v>
          </cell>
        </row>
        <row r="647">
          <cell r="D647" t="str">
            <v>TVGE50450</v>
          </cell>
          <cell r="E647">
            <v>43.66</v>
          </cell>
        </row>
        <row r="648">
          <cell r="D648" t="str">
            <v>TVGE50500</v>
          </cell>
          <cell r="E648">
            <v>47.63</v>
          </cell>
        </row>
        <row r="650">
          <cell r="D650" t="str">
            <v>TVGE10050</v>
          </cell>
        </row>
        <row r="651">
          <cell r="D651" t="str">
            <v>TVGE100100</v>
          </cell>
        </row>
        <row r="652">
          <cell r="D652" t="str">
            <v>TVGE100150</v>
          </cell>
        </row>
        <row r="653">
          <cell r="D653" t="str">
            <v>TVGE100200</v>
          </cell>
        </row>
        <row r="654">
          <cell r="D654" t="str">
            <v>TVGE100250</v>
          </cell>
        </row>
        <row r="655">
          <cell r="D655" t="str">
            <v>TVGE100300</v>
          </cell>
        </row>
        <row r="656">
          <cell r="D656" t="str">
            <v>TVGE100350</v>
          </cell>
        </row>
        <row r="657">
          <cell r="D657" t="str">
            <v>TVGE100400</v>
          </cell>
        </row>
        <row r="658">
          <cell r="D658" t="str">
            <v>TVGE100450</v>
          </cell>
        </row>
        <row r="659">
          <cell r="D659" t="str">
            <v>TVGE100500</v>
          </cell>
        </row>
        <row r="661">
          <cell r="D661" t="str">
            <v>CRHGE5050</v>
          </cell>
          <cell r="E661">
            <v>7.62</v>
          </cell>
        </row>
        <row r="662">
          <cell r="D662" t="str">
            <v>CRHGE50100</v>
          </cell>
          <cell r="E662">
            <v>10.17</v>
          </cell>
        </row>
        <row r="663">
          <cell r="D663" t="str">
            <v>CRHGE50150</v>
          </cell>
          <cell r="E663">
            <v>12.72</v>
          </cell>
        </row>
        <row r="664">
          <cell r="D664" t="str">
            <v>CRHGE50200</v>
          </cell>
          <cell r="E664">
            <v>15.25</v>
          </cell>
        </row>
        <row r="665">
          <cell r="D665" t="str">
            <v>CRHGE50250</v>
          </cell>
          <cell r="E665">
            <v>22.44</v>
          </cell>
        </row>
        <row r="666">
          <cell r="D666" t="str">
            <v>CRHGE50300</v>
          </cell>
          <cell r="E666">
            <v>25.64</v>
          </cell>
        </row>
        <row r="667">
          <cell r="D667" t="str">
            <v>CRHGE50350</v>
          </cell>
          <cell r="E667">
            <v>28.85</v>
          </cell>
        </row>
        <row r="668">
          <cell r="D668" t="str">
            <v>CRHGE50400</v>
          </cell>
          <cell r="E668">
            <v>32.06</v>
          </cell>
        </row>
        <row r="669">
          <cell r="D669" t="str">
            <v>CRHGE50450</v>
          </cell>
          <cell r="E669">
            <v>46.39</v>
          </cell>
        </row>
        <row r="670">
          <cell r="D670" t="str">
            <v>CRHGE50500</v>
          </cell>
          <cell r="E670">
            <v>50.61</v>
          </cell>
        </row>
        <row r="672">
          <cell r="D672" t="str">
            <v>CRHGE10050</v>
          </cell>
        </row>
        <row r="673">
          <cell r="D673" t="str">
            <v>CRHGE100100</v>
          </cell>
        </row>
        <row r="674">
          <cell r="D674" t="str">
            <v>CRHGE100150</v>
          </cell>
        </row>
        <row r="675">
          <cell r="D675" t="str">
            <v>CRHGE100200</v>
          </cell>
        </row>
        <row r="676">
          <cell r="D676" t="str">
            <v>CRHGE100250</v>
          </cell>
        </row>
        <row r="677">
          <cell r="D677" t="str">
            <v>CRHGE100300</v>
          </cell>
        </row>
        <row r="678">
          <cell r="D678" t="str">
            <v>CRHGE100350</v>
          </cell>
        </row>
        <row r="679">
          <cell r="D679" t="str">
            <v>CRHGE100400</v>
          </cell>
        </row>
        <row r="680">
          <cell r="D680" t="str">
            <v>CRHGE100450</v>
          </cell>
        </row>
        <row r="681">
          <cell r="D681" t="str">
            <v>CRHGE100500</v>
          </cell>
        </row>
        <row r="683">
          <cell r="D683" t="str">
            <v>FLGE5050</v>
          </cell>
        </row>
        <row r="684">
          <cell r="D684" t="str">
            <v>FLGE50100</v>
          </cell>
        </row>
        <row r="685">
          <cell r="D685" t="str">
            <v>FLGE50150</v>
          </cell>
        </row>
        <row r="686">
          <cell r="D686" t="str">
            <v>FLGE50200</v>
          </cell>
        </row>
        <row r="687">
          <cell r="D687" t="str">
            <v>FLGE50250</v>
          </cell>
        </row>
        <row r="688">
          <cell r="D688" t="str">
            <v>FLGE50300</v>
          </cell>
        </row>
        <row r="689">
          <cell r="D689" t="str">
            <v>FLGE50350</v>
          </cell>
        </row>
        <row r="690">
          <cell r="D690" t="str">
            <v>FLGE50400</v>
          </cell>
        </row>
        <row r="691">
          <cell r="D691" t="str">
            <v>FLGE50450</v>
          </cell>
        </row>
        <row r="692">
          <cell r="D692" t="str">
            <v>FLGE50500</v>
          </cell>
        </row>
        <row r="694">
          <cell r="D694" t="str">
            <v>FLGE10050</v>
          </cell>
        </row>
        <row r="695">
          <cell r="D695" t="str">
            <v>FLGE100100</v>
          </cell>
          <cell r="E695">
            <v>2.69</v>
          </cell>
        </row>
        <row r="696">
          <cell r="D696" t="str">
            <v>FLGE100150</v>
          </cell>
          <cell r="E696">
            <v>3.14</v>
          </cell>
        </row>
        <row r="697">
          <cell r="D697" t="str">
            <v>FLGE100200</v>
          </cell>
          <cell r="E697">
            <v>3.59</v>
          </cell>
        </row>
        <row r="698">
          <cell r="D698" t="str">
            <v>FLGE100250</v>
          </cell>
          <cell r="E698">
            <v>4.04</v>
          </cell>
        </row>
        <row r="699">
          <cell r="D699" t="str">
            <v>FLGE100300</v>
          </cell>
          <cell r="E699">
            <v>5.66</v>
          </cell>
        </row>
        <row r="700">
          <cell r="D700" t="str">
            <v>FLGE100350</v>
          </cell>
          <cell r="E700">
            <v>6.22</v>
          </cell>
        </row>
        <row r="701">
          <cell r="D701" t="str">
            <v>FLGE100400</v>
          </cell>
          <cell r="E701">
            <v>6.79</v>
          </cell>
        </row>
        <row r="702">
          <cell r="D702" t="str">
            <v>FLGE100450</v>
          </cell>
          <cell r="E702">
            <v>9.68</v>
          </cell>
        </row>
        <row r="703">
          <cell r="D703" t="str">
            <v>FLGE100500</v>
          </cell>
          <cell r="E703">
            <v>10.42</v>
          </cell>
        </row>
        <row r="705">
          <cell r="D705" t="str">
            <v>TALA50</v>
          </cell>
          <cell r="E705">
            <v>0.62</v>
          </cell>
        </row>
        <row r="706">
          <cell r="D706" t="str">
            <v>TALA100</v>
          </cell>
          <cell r="E706">
            <v>1.31</v>
          </cell>
        </row>
        <row r="708">
          <cell r="D708" t="str">
            <v>EMU100100</v>
          </cell>
          <cell r="E708">
            <v>1.57</v>
          </cell>
        </row>
        <row r="709">
          <cell r="D709" t="str">
            <v>EMU100200</v>
          </cell>
        </row>
        <row r="711">
          <cell r="D711" t="str">
            <v>GVGE50</v>
          </cell>
          <cell r="E711">
            <v>1.23</v>
          </cell>
        </row>
        <row r="712">
          <cell r="D712" t="str">
            <v>GVGE100</v>
          </cell>
          <cell r="E712">
            <v>2.0699999999999998</v>
          </cell>
        </row>
        <row r="713">
          <cell r="D713" t="str">
            <v>GVGE150</v>
          </cell>
          <cell r="E713">
            <v>2.4900000000000002</v>
          </cell>
        </row>
        <row r="714">
          <cell r="D714" t="str">
            <v>GVGE200</v>
          </cell>
          <cell r="E714">
            <v>2.88</v>
          </cell>
        </row>
        <row r="715">
          <cell r="D715" t="str">
            <v>GVGE250</v>
          </cell>
          <cell r="E715">
            <v>4.22</v>
          </cell>
        </row>
        <row r="716">
          <cell r="D716" t="str">
            <v>GVGE300</v>
          </cell>
          <cell r="E716">
            <v>4.74</v>
          </cell>
        </row>
        <row r="717">
          <cell r="D717" t="str">
            <v>GVGE350</v>
          </cell>
          <cell r="E717">
            <v>5.27</v>
          </cell>
        </row>
        <row r="718">
          <cell r="D718" t="str">
            <v>GVGE400</v>
          </cell>
          <cell r="E718">
            <v>5.79</v>
          </cell>
        </row>
        <row r="719">
          <cell r="D719" t="str">
            <v>GVGE450</v>
          </cell>
        </row>
        <row r="720">
          <cell r="D720" t="str">
            <v>GVGE500</v>
          </cell>
          <cell r="E720">
            <v>7.26</v>
          </cell>
        </row>
        <row r="722">
          <cell r="D722" t="str">
            <v>PAFLEN1/4</v>
          </cell>
        </row>
        <row r="723">
          <cell r="D723" t="str">
            <v>PAFLEN5/16</v>
          </cell>
          <cell r="E723">
            <v>0.26</v>
          </cell>
        </row>
        <row r="725">
          <cell r="D725" t="str">
            <v>ARRLI5/16</v>
          </cell>
          <cell r="E725">
            <v>4.3999999999999997E-2</v>
          </cell>
        </row>
        <row r="726">
          <cell r="D726" t="str">
            <v>ARRLI1/4</v>
          </cell>
          <cell r="E726">
            <v>3.5999999999999997E-2</v>
          </cell>
        </row>
        <row r="727">
          <cell r="D727" t="str">
            <v>PCSEXT1/4</v>
          </cell>
          <cell r="E727">
            <v>0.11</v>
          </cell>
        </row>
        <row r="728">
          <cell r="D728" t="str">
            <v>PCSEXT5/16</v>
          </cell>
          <cell r="E728">
            <v>0.08</v>
          </cell>
        </row>
        <row r="729">
          <cell r="D729" t="str">
            <v>CHUMB1/4</v>
          </cell>
          <cell r="E729">
            <v>1.4350000000000001</v>
          </cell>
        </row>
        <row r="731">
          <cell r="D731" t="str">
            <v>VRGE1/4</v>
          </cell>
          <cell r="E731">
            <v>0.96</v>
          </cell>
        </row>
        <row r="732">
          <cell r="D732" t="str">
            <v>VRT1/4CD</v>
          </cell>
          <cell r="E732">
            <v>2.16</v>
          </cell>
        </row>
        <row r="733">
          <cell r="D733" t="str">
            <v>CZZGF</v>
          </cell>
          <cell r="E733">
            <v>0.83</v>
          </cell>
        </row>
        <row r="734">
          <cell r="D734" t="str">
            <v>CZZGE</v>
          </cell>
          <cell r="E734">
            <v>0.75</v>
          </cell>
        </row>
        <row r="736">
          <cell r="D736" t="str">
            <v>DV1/2</v>
          </cell>
          <cell r="E736">
            <v>1.06</v>
          </cell>
        </row>
        <row r="737">
          <cell r="D737" t="str">
            <v>DV3/4</v>
          </cell>
          <cell r="E737">
            <v>1.06</v>
          </cell>
        </row>
        <row r="738">
          <cell r="D738" t="str">
            <v>DV1</v>
          </cell>
          <cell r="E738">
            <v>1.06</v>
          </cell>
        </row>
        <row r="739">
          <cell r="D739" t="str">
            <v>DV11/2</v>
          </cell>
          <cell r="E739">
            <v>1.06</v>
          </cell>
        </row>
        <row r="740">
          <cell r="D740" t="str">
            <v>DV2</v>
          </cell>
          <cell r="E740">
            <v>2.46</v>
          </cell>
        </row>
        <row r="741">
          <cell r="D741" t="str">
            <v>DV21/2</v>
          </cell>
          <cell r="E741">
            <v>2.46</v>
          </cell>
        </row>
        <row r="742">
          <cell r="D742" t="str">
            <v>DV3</v>
          </cell>
          <cell r="E742">
            <v>2.46</v>
          </cell>
        </row>
        <row r="743">
          <cell r="D743" t="str">
            <v>DV4</v>
          </cell>
          <cell r="E743">
            <v>2.46</v>
          </cell>
        </row>
        <row r="745">
          <cell r="D745" t="str">
            <v>DVPERF</v>
          </cell>
          <cell r="E745">
            <v>1.52</v>
          </cell>
        </row>
        <row r="747">
          <cell r="D747" t="str">
            <v>LGEM100100</v>
          </cell>
        </row>
        <row r="748">
          <cell r="D748" t="str">
            <v>LGEM100200</v>
          </cell>
        </row>
        <row r="749">
          <cell r="D749" t="str">
            <v>LGEM100300</v>
          </cell>
        </row>
        <row r="750">
          <cell r="D750" t="str">
            <v>LGEM100400</v>
          </cell>
        </row>
        <row r="751">
          <cell r="D751" t="str">
            <v>LGEM100500</v>
          </cell>
        </row>
        <row r="752">
          <cell r="D752" t="str">
            <v>LGEM100600</v>
          </cell>
        </row>
        <row r="753">
          <cell r="D753" t="str">
            <v>LGEM100700</v>
          </cell>
        </row>
        <row r="754">
          <cell r="D754" t="str">
            <v>LGEM100800</v>
          </cell>
        </row>
        <row r="756">
          <cell r="D756" t="str">
            <v>CRL100100</v>
          </cell>
        </row>
        <row r="757">
          <cell r="D757" t="str">
            <v>CRL100200</v>
          </cell>
        </row>
        <row r="758">
          <cell r="D758" t="str">
            <v>CRL100300</v>
          </cell>
        </row>
        <row r="759">
          <cell r="D759" t="str">
            <v>CRL100400</v>
          </cell>
        </row>
        <row r="760">
          <cell r="D760" t="str">
            <v>CRL100500</v>
          </cell>
        </row>
        <row r="761">
          <cell r="D761" t="str">
            <v>CRL100600</v>
          </cell>
        </row>
        <row r="762">
          <cell r="D762" t="str">
            <v>CRL100700</v>
          </cell>
        </row>
        <row r="763">
          <cell r="D763" t="str">
            <v>CRL100800</v>
          </cell>
        </row>
        <row r="765">
          <cell r="D765" t="str">
            <v>CHLEI100100</v>
          </cell>
        </row>
        <row r="766">
          <cell r="D766" t="str">
            <v>CHLEI100200</v>
          </cell>
        </row>
        <row r="767">
          <cell r="D767" t="str">
            <v>CHLEI100300</v>
          </cell>
        </row>
        <row r="768">
          <cell r="D768" t="str">
            <v>CHLE100400</v>
          </cell>
        </row>
        <row r="769">
          <cell r="D769" t="str">
            <v>CHLEI100500</v>
          </cell>
        </row>
        <row r="770">
          <cell r="D770" t="str">
            <v>CHLEI100600</v>
          </cell>
        </row>
        <row r="771">
          <cell r="D771" t="str">
            <v>CHLEI100700</v>
          </cell>
        </row>
        <row r="772">
          <cell r="D772" t="str">
            <v>CHLEI100800</v>
          </cell>
        </row>
        <row r="774">
          <cell r="D774" t="str">
            <v>CVILEI100100</v>
          </cell>
        </row>
        <row r="775">
          <cell r="D775" t="str">
            <v>CVILEI100200</v>
          </cell>
        </row>
        <row r="776">
          <cell r="D776" t="str">
            <v>CVILEI100300</v>
          </cell>
        </row>
        <row r="777">
          <cell r="D777" t="str">
            <v>CVILEI100400</v>
          </cell>
        </row>
        <row r="778">
          <cell r="D778" t="str">
            <v>CVILEI100500</v>
          </cell>
        </row>
        <row r="779">
          <cell r="D779" t="str">
            <v>CVILEI100600</v>
          </cell>
        </row>
        <row r="780">
          <cell r="D780" t="str">
            <v>CVILEI100700</v>
          </cell>
        </row>
        <row r="781">
          <cell r="D781" t="str">
            <v>CVILEI100800</v>
          </cell>
        </row>
        <row r="783">
          <cell r="D783" t="str">
            <v>CILEI100100</v>
          </cell>
        </row>
        <row r="784">
          <cell r="D784" t="str">
            <v>CILEI100200</v>
          </cell>
        </row>
        <row r="785">
          <cell r="D785" t="str">
            <v>CILEI100300</v>
          </cell>
        </row>
        <row r="786">
          <cell r="D786" t="str">
            <v>CILEI100400</v>
          </cell>
        </row>
        <row r="787">
          <cell r="D787" t="str">
            <v>CILEI100500</v>
          </cell>
        </row>
        <row r="788">
          <cell r="D788" t="str">
            <v>CILEI100600</v>
          </cell>
        </row>
        <row r="789">
          <cell r="D789" t="str">
            <v>CILEI100700</v>
          </cell>
        </row>
        <row r="790">
          <cell r="D790" t="str">
            <v>CILEI100800</v>
          </cell>
        </row>
        <row r="792">
          <cell r="D792" t="str">
            <v>CRLEI100100</v>
          </cell>
        </row>
        <row r="793">
          <cell r="D793" t="str">
            <v>CRLEI100200</v>
          </cell>
        </row>
        <row r="794">
          <cell r="D794" t="str">
            <v>CRLEI100300</v>
          </cell>
        </row>
        <row r="795">
          <cell r="D795" t="str">
            <v>CRLEI100400</v>
          </cell>
        </row>
        <row r="796">
          <cell r="D796" t="str">
            <v>CRLEI100500</v>
          </cell>
        </row>
        <row r="797">
          <cell r="D797" t="str">
            <v>CRLEI100600</v>
          </cell>
        </row>
        <row r="798">
          <cell r="D798" t="str">
            <v>CRLEI100700</v>
          </cell>
        </row>
        <row r="799">
          <cell r="D799" t="str">
            <v>CRLEI100800</v>
          </cell>
        </row>
        <row r="801">
          <cell r="D801" t="str">
            <v>THLEI100100</v>
          </cell>
        </row>
        <row r="802">
          <cell r="D802" t="str">
            <v>THLEI100200</v>
          </cell>
        </row>
        <row r="803">
          <cell r="D803" t="str">
            <v>THLEI100300</v>
          </cell>
        </row>
        <row r="804">
          <cell r="D804" t="str">
            <v>THLEI100400</v>
          </cell>
        </row>
        <row r="805">
          <cell r="D805" t="str">
            <v>THLEI100500</v>
          </cell>
        </row>
        <row r="806">
          <cell r="D806" t="str">
            <v>THLEI100600</v>
          </cell>
        </row>
        <row r="807">
          <cell r="D807" t="str">
            <v>THLEI100700</v>
          </cell>
        </row>
        <row r="808">
          <cell r="D808" t="str">
            <v>THLEI100800</v>
          </cell>
        </row>
        <row r="810">
          <cell r="D810" t="str">
            <v>TRLEI100100</v>
          </cell>
        </row>
        <row r="811">
          <cell r="D811" t="str">
            <v>TRLEI100200</v>
          </cell>
        </row>
        <row r="812">
          <cell r="D812" t="str">
            <v>TRLEI100300</v>
          </cell>
        </row>
        <row r="813">
          <cell r="D813" t="str">
            <v>TRLEI100400</v>
          </cell>
        </row>
        <row r="814">
          <cell r="D814" t="str">
            <v>TRLEI100500</v>
          </cell>
        </row>
        <row r="815">
          <cell r="D815" t="str">
            <v>TRLEI100600</v>
          </cell>
        </row>
        <row r="816">
          <cell r="D816" t="str">
            <v>TRLEI100700</v>
          </cell>
        </row>
        <row r="817">
          <cell r="D817" t="str">
            <v>TRLEI100800</v>
          </cell>
        </row>
        <row r="819">
          <cell r="D819" t="str">
            <v>TVDLEI100100</v>
          </cell>
        </row>
        <row r="820">
          <cell r="D820" t="str">
            <v>TVDLEI100200</v>
          </cell>
        </row>
        <row r="821">
          <cell r="D821" t="str">
            <v>TVDLEI100300</v>
          </cell>
        </row>
        <row r="822">
          <cell r="D822" t="str">
            <v>TVDLEI100400</v>
          </cell>
        </row>
        <row r="823">
          <cell r="D823" t="str">
            <v>TVDLEI100500</v>
          </cell>
        </row>
        <row r="824">
          <cell r="D824" t="str">
            <v>TVDLEI100600</v>
          </cell>
        </row>
        <row r="825">
          <cell r="D825" t="str">
            <v>TVDLEI100700</v>
          </cell>
        </row>
        <row r="826">
          <cell r="D826" t="str">
            <v>TVDLEI100800</v>
          </cell>
        </row>
        <row r="828">
          <cell r="D828" t="str">
            <v>CZLEI100100</v>
          </cell>
        </row>
        <row r="829">
          <cell r="D829" t="str">
            <v>CZLEI100200</v>
          </cell>
        </row>
        <row r="830">
          <cell r="D830" t="str">
            <v>CZLEI100300</v>
          </cell>
        </row>
        <row r="831">
          <cell r="D831" t="str">
            <v>CZLEI100400</v>
          </cell>
        </row>
        <row r="832">
          <cell r="D832" t="str">
            <v>CZLEI100500</v>
          </cell>
        </row>
        <row r="833">
          <cell r="D833" t="str">
            <v>CZLEI100600</v>
          </cell>
        </row>
        <row r="834">
          <cell r="D834" t="str">
            <v>CZLEI100700</v>
          </cell>
        </row>
        <row r="835">
          <cell r="D835" t="str">
            <v>CZLEI100800</v>
          </cell>
        </row>
        <row r="837">
          <cell r="D837" t="str">
            <v>CZRLEI100100</v>
          </cell>
        </row>
        <row r="838">
          <cell r="D838" t="str">
            <v>CZRLEI100200</v>
          </cell>
        </row>
        <row r="839">
          <cell r="D839" t="str">
            <v>CZRLEI100300</v>
          </cell>
        </row>
        <row r="840">
          <cell r="D840" t="str">
            <v>CZRLEI100400</v>
          </cell>
        </row>
        <row r="841">
          <cell r="D841" t="str">
            <v>CZRLEI100500</v>
          </cell>
        </row>
        <row r="842">
          <cell r="D842" t="str">
            <v>CZRLEI100600</v>
          </cell>
        </row>
        <row r="843">
          <cell r="D843" t="str">
            <v>CZRLEI100700</v>
          </cell>
        </row>
        <row r="844">
          <cell r="D844" t="str">
            <v>CZRLEI100800</v>
          </cell>
        </row>
        <row r="846">
          <cell r="D846" t="str">
            <v>TFLEI100100</v>
          </cell>
        </row>
        <row r="847">
          <cell r="D847" t="str">
            <v>TFLEI100200</v>
          </cell>
        </row>
        <row r="848">
          <cell r="D848" t="str">
            <v>TFLEI100300</v>
          </cell>
        </row>
        <row r="849">
          <cell r="D849" t="str">
            <v>TFLEI100400</v>
          </cell>
        </row>
        <row r="850">
          <cell r="D850" t="str">
            <v>TFLEI100500</v>
          </cell>
        </row>
        <row r="851">
          <cell r="D851" t="str">
            <v>TFLEI100600</v>
          </cell>
        </row>
        <row r="852">
          <cell r="D852" t="str">
            <v>TFLEI100700</v>
          </cell>
        </row>
        <row r="853">
          <cell r="D853" t="str">
            <v>TFLEI100800</v>
          </cell>
        </row>
        <row r="855">
          <cell r="D855" t="str">
            <v>SL100GE</v>
          </cell>
          <cell r="E855">
            <v>12.27</v>
          </cell>
        </row>
        <row r="859">
          <cell r="D859" t="str">
            <v>ESTGF38200</v>
          </cell>
          <cell r="E859">
            <v>133.83000000000001</v>
          </cell>
        </row>
        <row r="860">
          <cell r="D860" t="str">
            <v>ESTGF38300</v>
          </cell>
          <cell r="E860">
            <v>164.43</v>
          </cell>
        </row>
        <row r="861">
          <cell r="D861" t="str">
            <v>ESTGF38500</v>
          </cell>
          <cell r="E861">
            <v>179.73</v>
          </cell>
        </row>
        <row r="862">
          <cell r="D862" t="str">
            <v>ESTGF38600</v>
          </cell>
          <cell r="E862">
            <v>195.03</v>
          </cell>
        </row>
        <row r="864">
          <cell r="D864" t="str">
            <v>TESTGF200400</v>
          </cell>
          <cell r="E864">
            <v>87.695999999999998</v>
          </cell>
        </row>
        <row r="865">
          <cell r="D865" t="str">
            <v>TESTGF400</v>
          </cell>
          <cell r="E865">
            <v>87.695999999999998</v>
          </cell>
        </row>
        <row r="866">
          <cell r="D866" t="str">
            <v>TESTGF200600</v>
          </cell>
          <cell r="E866">
            <v>104.01600000000001</v>
          </cell>
        </row>
        <row r="868">
          <cell r="D868" t="str">
            <v>CHESTGF400</v>
          </cell>
          <cell r="E868">
            <v>82.215000000000003</v>
          </cell>
        </row>
        <row r="869">
          <cell r="D869" t="str">
            <v>CHESTGF600</v>
          </cell>
          <cell r="E869">
            <v>97.515000000000001</v>
          </cell>
        </row>
        <row r="871">
          <cell r="D871" t="str">
            <v>CVEGF200</v>
          </cell>
          <cell r="E871">
            <v>71.376000000000005</v>
          </cell>
        </row>
        <row r="872">
          <cell r="D872" t="str">
            <v>CVEGF400</v>
          </cell>
          <cell r="E872">
            <v>87.695999999999998</v>
          </cell>
        </row>
        <row r="873">
          <cell r="D873" t="str">
            <v>CVEGF500</v>
          </cell>
          <cell r="E873">
            <v>95.855999999999995</v>
          </cell>
        </row>
        <row r="874">
          <cell r="D874" t="str">
            <v>CVEGF600</v>
          </cell>
          <cell r="E874">
            <v>104.01600000000001</v>
          </cell>
        </row>
        <row r="876">
          <cell r="D876" t="str">
            <v>CZRGF400</v>
          </cell>
          <cell r="E876">
            <v>87.695999999999998</v>
          </cell>
        </row>
        <row r="877">
          <cell r="D877" t="str">
            <v>CZRGF400/600</v>
          </cell>
          <cell r="E877">
            <v>104.01600000000001</v>
          </cell>
        </row>
        <row r="879">
          <cell r="D879" t="str">
            <v>TALAARTGF</v>
          </cell>
          <cell r="E879">
            <v>5.58</v>
          </cell>
        </row>
        <row r="880">
          <cell r="D880" t="str">
            <v>TALAEMEGF</v>
          </cell>
          <cell r="E880">
            <v>2.83</v>
          </cell>
        </row>
        <row r="884">
          <cell r="D884" t="str">
            <v>PGF14</v>
          </cell>
          <cell r="E884">
            <v>28.35</v>
          </cell>
        </row>
        <row r="885">
          <cell r="D885" t="str">
            <v>PGE20</v>
          </cell>
          <cell r="E885">
            <v>11.94</v>
          </cell>
        </row>
        <row r="886">
          <cell r="D886" t="str">
            <v>PGE18</v>
          </cell>
          <cell r="E886">
            <v>15.12</v>
          </cell>
        </row>
        <row r="887">
          <cell r="D887" t="str">
            <v>PGE16</v>
          </cell>
          <cell r="E887">
            <v>19.16</v>
          </cell>
        </row>
        <row r="888">
          <cell r="D888" t="str">
            <v>TPGF</v>
          </cell>
          <cell r="E888">
            <v>7.8</v>
          </cell>
        </row>
        <row r="889">
          <cell r="D889" t="str">
            <v>JELGF</v>
          </cell>
          <cell r="E889">
            <v>2.16</v>
          </cell>
        </row>
        <row r="890">
          <cell r="D890" t="str">
            <v>JELGE</v>
          </cell>
          <cell r="E890">
            <v>1.98</v>
          </cell>
        </row>
        <row r="891">
          <cell r="D891" t="str">
            <v>JEIGE</v>
          </cell>
          <cell r="E891">
            <v>1.1000000000000001</v>
          </cell>
        </row>
        <row r="892">
          <cell r="D892" t="str">
            <v>JEIGF</v>
          </cell>
          <cell r="E892">
            <v>1.24</v>
          </cell>
        </row>
        <row r="893">
          <cell r="D893" t="str">
            <v>JETGE</v>
          </cell>
          <cell r="E893">
            <v>2.37</v>
          </cell>
        </row>
        <row r="894">
          <cell r="D894" t="str">
            <v>JETGF</v>
          </cell>
          <cell r="E894">
            <v>2.59</v>
          </cell>
        </row>
        <row r="895">
          <cell r="D895" t="str">
            <v>SE4FGF</v>
          </cell>
          <cell r="E895">
            <v>2.76</v>
          </cell>
        </row>
        <row r="896">
          <cell r="D896" t="str">
            <v>SL3/4GF</v>
          </cell>
          <cell r="E896">
            <v>1.19</v>
          </cell>
        </row>
        <row r="897">
          <cell r="D897" t="str">
            <v>VRT1/4CD</v>
          </cell>
          <cell r="E897">
            <v>2.16</v>
          </cell>
        </row>
        <row r="898">
          <cell r="D898" t="str">
            <v>VRT1/4GE</v>
          </cell>
          <cell r="E898">
            <v>1.02</v>
          </cell>
        </row>
        <row r="899">
          <cell r="D899" t="str">
            <v>CZZGF</v>
          </cell>
          <cell r="E899">
            <v>0.83</v>
          </cell>
        </row>
        <row r="900">
          <cell r="D900" t="str">
            <v>CZZGE</v>
          </cell>
          <cell r="E900">
            <v>0.75</v>
          </cell>
        </row>
        <row r="901">
          <cell r="D901" t="str">
            <v>CTPGE</v>
          </cell>
          <cell r="E901">
            <v>1.26</v>
          </cell>
        </row>
        <row r="902">
          <cell r="D902" t="str">
            <v>CTPGF</v>
          </cell>
          <cell r="E902">
            <v>1.36</v>
          </cell>
        </row>
        <row r="903">
          <cell r="D903" t="str">
            <v>GCGE</v>
          </cell>
          <cell r="E903">
            <v>0.71</v>
          </cell>
        </row>
        <row r="904">
          <cell r="D904" t="str">
            <v>GCGF</v>
          </cell>
          <cell r="E904">
            <v>0.8</v>
          </cell>
        </row>
        <row r="905">
          <cell r="D905" t="str">
            <v>CDI</v>
          </cell>
          <cell r="E905">
            <v>6.96</v>
          </cell>
        </row>
        <row r="906">
          <cell r="D906" t="str">
            <v>GRAMCB</v>
          </cell>
          <cell r="E906">
            <v>3.27</v>
          </cell>
        </row>
        <row r="908">
          <cell r="D908" t="str">
            <v>RM3VMG</v>
          </cell>
          <cell r="E908">
            <v>33.020000000000003</v>
          </cell>
        </row>
        <row r="909">
          <cell r="D909" t="str">
            <v>TA MG</v>
          </cell>
          <cell r="E909">
            <v>31.04</v>
          </cell>
        </row>
        <row r="910">
          <cell r="D910" t="str">
            <v>T INT 3VMG</v>
          </cell>
          <cell r="E910">
            <v>28.18</v>
          </cell>
        </row>
        <row r="911">
          <cell r="D911" t="str">
            <v>CU2V</v>
          </cell>
          <cell r="E911">
            <v>23.32</v>
          </cell>
        </row>
        <row r="912">
          <cell r="D912" t="str">
            <v>CX INT2VMG</v>
          </cell>
          <cell r="E912">
            <v>24.87</v>
          </cell>
        </row>
        <row r="913">
          <cell r="D913" t="str">
            <v>CXTOMG</v>
          </cell>
          <cell r="E913">
            <v>7.37</v>
          </cell>
        </row>
        <row r="914">
          <cell r="D914" t="str">
            <v>SUPRJ45MG</v>
          </cell>
          <cell r="E914">
            <v>0.1</v>
          </cell>
        </row>
        <row r="915">
          <cell r="D915" t="str">
            <v>TAMPMG</v>
          </cell>
          <cell r="E915">
            <v>0.1</v>
          </cell>
        </row>
        <row r="919">
          <cell r="D919" t="str">
            <v>2P+T-10</v>
          </cell>
          <cell r="E919">
            <v>2.89</v>
          </cell>
        </row>
        <row r="920">
          <cell r="D920" t="str">
            <v>2P+T-30P</v>
          </cell>
          <cell r="E920">
            <v>24</v>
          </cell>
        </row>
        <row r="921">
          <cell r="D921" t="str">
            <v>2P+T-10P</v>
          </cell>
          <cell r="E921">
            <v>7.3</v>
          </cell>
        </row>
        <row r="922">
          <cell r="D922">
            <v>0</v>
          </cell>
        </row>
        <row r="923">
          <cell r="D923" t="str">
            <v>PLUG</v>
          </cell>
          <cell r="E923">
            <v>3.36</v>
          </cell>
        </row>
        <row r="925">
          <cell r="D925" t="str">
            <v>INTPUL</v>
          </cell>
          <cell r="E925">
            <v>8.42</v>
          </cell>
        </row>
        <row r="926">
          <cell r="D926" t="str">
            <v>REL</v>
          </cell>
          <cell r="E926">
            <v>129</v>
          </cell>
        </row>
        <row r="927">
          <cell r="D927" t="str">
            <v>INTSIM</v>
          </cell>
          <cell r="E927">
            <v>9.65</v>
          </cell>
        </row>
        <row r="928">
          <cell r="D928" t="str">
            <v>INTBIS</v>
          </cell>
          <cell r="E928">
            <v>11.6</v>
          </cell>
        </row>
        <row r="929">
          <cell r="D929" t="str">
            <v>INTBIPP</v>
          </cell>
          <cell r="E929">
            <v>15.4</v>
          </cell>
        </row>
        <row r="933">
          <cell r="D933" t="str">
            <v>RE400VS</v>
          </cell>
          <cell r="E933">
            <v>76</v>
          </cell>
        </row>
        <row r="934">
          <cell r="D934" t="str">
            <v>RI400VM</v>
          </cell>
          <cell r="E934">
            <v>65</v>
          </cell>
        </row>
        <row r="935">
          <cell r="D935" t="str">
            <v>RE400VM</v>
          </cell>
          <cell r="E935">
            <v>65</v>
          </cell>
        </row>
        <row r="936">
          <cell r="D936" t="str">
            <v>RI400VS</v>
          </cell>
          <cell r="E936">
            <v>69</v>
          </cell>
        </row>
        <row r="937">
          <cell r="D937" t="str">
            <v>R1X32</v>
          </cell>
          <cell r="E937">
            <v>7.78</v>
          </cell>
        </row>
        <row r="938">
          <cell r="D938" t="str">
            <v>R2X32</v>
          </cell>
          <cell r="E938">
            <v>13.7</v>
          </cell>
        </row>
        <row r="939">
          <cell r="D939" t="str">
            <v>R2X26</v>
          </cell>
          <cell r="E939">
            <v>10.8</v>
          </cell>
        </row>
        <row r="941">
          <cell r="D941" t="str">
            <v>L400VME</v>
          </cell>
          <cell r="E941">
            <v>64</v>
          </cell>
        </row>
        <row r="942">
          <cell r="D942" t="str">
            <v>L400VMI</v>
          </cell>
          <cell r="E942">
            <v>27</v>
          </cell>
        </row>
        <row r="943">
          <cell r="D943" t="str">
            <v>L400VSO</v>
          </cell>
          <cell r="E943">
            <v>30</v>
          </cell>
        </row>
        <row r="944">
          <cell r="D944" t="str">
            <v>L32FT</v>
          </cell>
          <cell r="E944">
            <v>3.12</v>
          </cell>
        </row>
        <row r="945">
          <cell r="D945" t="str">
            <v>L26FC</v>
          </cell>
          <cell r="E945">
            <v>5.7</v>
          </cell>
        </row>
        <row r="946">
          <cell r="D946" t="str">
            <v>L100INC</v>
          </cell>
          <cell r="E946">
            <v>0.78</v>
          </cell>
        </row>
        <row r="950">
          <cell r="D950" t="str">
            <v>DM16S</v>
          </cell>
          <cell r="E950">
            <v>5.7</v>
          </cell>
        </row>
        <row r="951">
          <cell r="D951" t="str">
            <v>DM16SX</v>
          </cell>
          <cell r="E951">
            <v>4.0999999999999996</v>
          </cell>
        </row>
        <row r="952">
          <cell r="D952" t="str">
            <v>DM20S</v>
          </cell>
          <cell r="E952">
            <v>5.3</v>
          </cell>
        </row>
        <row r="953">
          <cell r="D953" t="str">
            <v>DM20E</v>
          </cell>
          <cell r="E953">
            <v>4.5999999999999996</v>
          </cell>
        </row>
        <row r="954">
          <cell r="D954" t="str">
            <v>DM20ST</v>
          </cell>
          <cell r="E954">
            <v>4.5999999999999996</v>
          </cell>
        </row>
        <row r="955">
          <cell r="D955" t="str">
            <v>DM20G</v>
          </cell>
          <cell r="E955">
            <v>4.6399999999999997</v>
          </cell>
        </row>
        <row r="956">
          <cell r="D956" t="str">
            <v>DB15E</v>
          </cell>
          <cell r="E956">
            <v>26.02</v>
          </cell>
        </row>
        <row r="957">
          <cell r="D957" t="str">
            <v>DB15ST</v>
          </cell>
          <cell r="E957">
            <v>14.4</v>
          </cell>
        </row>
        <row r="958">
          <cell r="D958" t="str">
            <v>DB15G</v>
          </cell>
          <cell r="E958">
            <v>23.9</v>
          </cell>
        </row>
        <row r="959">
          <cell r="D959" t="str">
            <v>DB16S</v>
          </cell>
          <cell r="E959">
            <v>137</v>
          </cell>
        </row>
        <row r="960">
          <cell r="D960" t="str">
            <v>DB20G</v>
          </cell>
          <cell r="E960">
            <v>24.34</v>
          </cell>
        </row>
        <row r="961">
          <cell r="D961" t="str">
            <v>DB20ST</v>
          </cell>
          <cell r="E961">
            <v>14.4</v>
          </cell>
        </row>
        <row r="962">
          <cell r="D962" t="str">
            <v>DT20ST</v>
          </cell>
          <cell r="E962">
            <v>20.100000000000001</v>
          </cell>
        </row>
        <row r="963">
          <cell r="D963" t="str">
            <v>DT20G</v>
          </cell>
          <cell r="E963">
            <v>31.23</v>
          </cell>
        </row>
        <row r="964">
          <cell r="D964" t="str">
            <v>DT25S</v>
          </cell>
          <cell r="E964">
            <v>36.72</v>
          </cell>
        </row>
        <row r="965">
          <cell r="D965" t="str">
            <v>DT30ST</v>
          </cell>
          <cell r="E965">
            <v>20.100000000000001</v>
          </cell>
        </row>
        <row r="966">
          <cell r="D966" t="str">
            <v>DT30G</v>
          </cell>
          <cell r="E966">
            <v>21.7</v>
          </cell>
        </row>
        <row r="967">
          <cell r="D967" t="str">
            <v>DT40S</v>
          </cell>
          <cell r="E967">
            <v>166.14</v>
          </cell>
        </row>
        <row r="968">
          <cell r="D968" t="str">
            <v>DT50E</v>
          </cell>
          <cell r="E968">
            <v>847.74</v>
          </cell>
        </row>
        <row r="969">
          <cell r="D969" t="str">
            <v>DT50S</v>
          </cell>
          <cell r="E969">
            <v>33</v>
          </cell>
        </row>
        <row r="970">
          <cell r="D970" t="str">
            <v>DT100E</v>
          </cell>
          <cell r="E970">
            <v>629.1</v>
          </cell>
        </row>
        <row r="971">
          <cell r="D971" t="str">
            <v>DT125G</v>
          </cell>
          <cell r="E971">
            <v>219.67</v>
          </cell>
        </row>
        <row r="972">
          <cell r="D972" t="str">
            <v>DT125ST</v>
          </cell>
          <cell r="E972">
            <v>240</v>
          </cell>
        </row>
        <row r="973">
          <cell r="D973" t="str">
            <v>DT200S</v>
          </cell>
          <cell r="E973">
            <v>191.4</v>
          </cell>
        </row>
        <row r="974">
          <cell r="D974" t="str">
            <v>DT200SC</v>
          </cell>
          <cell r="E974">
            <v>652.46</v>
          </cell>
        </row>
        <row r="975">
          <cell r="D975" t="str">
            <v>DT200G</v>
          </cell>
          <cell r="E975">
            <v>874</v>
          </cell>
        </row>
        <row r="976">
          <cell r="D976" t="str">
            <v>DT200ST</v>
          </cell>
          <cell r="E976">
            <v>838</v>
          </cell>
        </row>
        <row r="977">
          <cell r="D977" t="str">
            <v>DT250S33K</v>
          </cell>
          <cell r="E977">
            <v>722.48</v>
          </cell>
        </row>
        <row r="978">
          <cell r="D978" t="str">
            <v>DT250S</v>
          </cell>
          <cell r="E978">
            <v>1265</v>
          </cell>
        </row>
        <row r="979">
          <cell r="D979" t="str">
            <v>DT300E</v>
          </cell>
          <cell r="E979">
            <v>1238.82</v>
          </cell>
        </row>
        <row r="980">
          <cell r="D980" t="str">
            <v>DT125S</v>
          </cell>
          <cell r="E980">
            <v>168</v>
          </cell>
        </row>
        <row r="981">
          <cell r="D981" t="str">
            <v>DT160P</v>
          </cell>
          <cell r="E981">
            <v>456.22</v>
          </cell>
        </row>
        <row r="982">
          <cell r="D982" t="str">
            <v>DT63P</v>
          </cell>
          <cell r="E982">
            <v>296.55</v>
          </cell>
        </row>
        <row r="983">
          <cell r="D983" t="str">
            <v>DT63MG</v>
          </cell>
          <cell r="E983">
            <v>444.27949999999993</v>
          </cell>
        </row>
        <row r="984">
          <cell r="D984" t="str">
            <v>DT100MG</v>
          </cell>
          <cell r="E984">
            <v>444.27949999999993</v>
          </cell>
        </row>
        <row r="985">
          <cell r="D985" t="str">
            <v>DT160P</v>
          </cell>
          <cell r="E985">
            <v>802.48149999999987</v>
          </cell>
        </row>
        <row r="986">
          <cell r="D986" t="str">
            <v>DT300E</v>
          </cell>
          <cell r="E986">
            <v>1221.05</v>
          </cell>
        </row>
        <row r="987">
          <cell r="D987" t="str">
            <v>DT250M</v>
          </cell>
          <cell r="E987">
            <v>699</v>
          </cell>
        </row>
        <row r="988">
          <cell r="D988" t="str">
            <v>DT250M</v>
          </cell>
          <cell r="E988">
            <v>2300</v>
          </cell>
        </row>
        <row r="989">
          <cell r="D989" t="str">
            <v>DR2P20ST</v>
          </cell>
          <cell r="E989">
            <v>60.5</v>
          </cell>
        </row>
        <row r="990">
          <cell r="D990" t="str">
            <v>DR2P20S</v>
          </cell>
          <cell r="E990">
            <v>86.56</v>
          </cell>
        </row>
        <row r="991">
          <cell r="D991" t="str">
            <v>DR2P20G</v>
          </cell>
          <cell r="E991">
            <v>91</v>
          </cell>
        </row>
        <row r="992">
          <cell r="D992" t="str">
            <v>CSF125E</v>
          </cell>
          <cell r="E992">
            <v>69.5</v>
          </cell>
        </row>
        <row r="993">
          <cell r="D993" t="str">
            <v>CSF125S</v>
          </cell>
          <cell r="E993">
            <v>367.71</v>
          </cell>
        </row>
        <row r="994">
          <cell r="D994" t="str">
            <v>CSF250S</v>
          </cell>
          <cell r="E994">
            <v>245</v>
          </cell>
        </row>
        <row r="995">
          <cell r="D995" t="str">
            <v>FNH250</v>
          </cell>
          <cell r="E995">
            <v>35</v>
          </cell>
        </row>
        <row r="997">
          <cell r="D997" t="str">
            <v>C606020CE</v>
          </cell>
          <cell r="E997">
            <v>174.6</v>
          </cell>
        </row>
        <row r="998">
          <cell r="D998" t="str">
            <v>C804030CE</v>
          </cell>
          <cell r="E998">
            <v>498.76</v>
          </cell>
        </row>
        <row r="999">
          <cell r="D999" t="str">
            <v>C806020CE</v>
          </cell>
          <cell r="E999">
            <v>214.83</v>
          </cell>
        </row>
        <row r="1000">
          <cell r="D1000" t="str">
            <v>C1208020CE</v>
          </cell>
          <cell r="E1000">
            <v>426</v>
          </cell>
        </row>
        <row r="1001">
          <cell r="D1001" t="str">
            <v>C1208025MB</v>
          </cell>
          <cell r="E1001">
            <v>291</v>
          </cell>
        </row>
        <row r="1002">
          <cell r="D1002" t="str">
            <v>C1605020MB</v>
          </cell>
          <cell r="E1002">
            <v>115</v>
          </cell>
        </row>
        <row r="1003">
          <cell r="D1003" t="str">
            <v>C503025CE</v>
          </cell>
          <cell r="E1003">
            <v>110.03</v>
          </cell>
        </row>
        <row r="1004">
          <cell r="D1004" t="str">
            <v>C504025CE</v>
          </cell>
          <cell r="E1004">
            <v>126.63</v>
          </cell>
        </row>
        <row r="1006">
          <cell r="D1006" t="str">
            <v>BC3418</v>
          </cell>
          <cell r="E1006">
            <v>32</v>
          </cell>
        </row>
        <row r="1007">
          <cell r="D1007" t="str">
            <v>BC34116</v>
          </cell>
          <cell r="E1007">
            <v>30.5</v>
          </cell>
        </row>
        <row r="1008">
          <cell r="D1008" t="str">
            <v>BC3218</v>
          </cell>
          <cell r="E1008">
            <v>30.5</v>
          </cell>
        </row>
        <row r="1009">
          <cell r="D1009" t="str">
            <v>BNT14</v>
          </cell>
          <cell r="E1009">
            <v>7.16</v>
          </cell>
        </row>
        <row r="1011">
          <cell r="D1011" t="str">
            <v>FI20M3M</v>
          </cell>
          <cell r="E1011">
            <v>2.27</v>
          </cell>
        </row>
        <row r="1012">
          <cell r="D1012" t="str">
            <v>RELE</v>
          </cell>
          <cell r="E1012">
            <v>26.7</v>
          </cell>
        </row>
        <row r="1013">
          <cell r="D1013" t="str">
            <v>K3Ø</v>
          </cell>
          <cell r="E1013">
            <v>131</v>
          </cell>
        </row>
        <row r="1014">
          <cell r="D1014" t="str">
            <v>COMUT</v>
          </cell>
          <cell r="E1014">
            <v>60</v>
          </cell>
        </row>
        <row r="1015">
          <cell r="D1015" t="str">
            <v>SOQUETE</v>
          </cell>
          <cell r="E1015">
            <v>0.62</v>
          </cell>
        </row>
        <row r="1016">
          <cell r="D1016" t="str">
            <v>CXtipo E</v>
          </cell>
          <cell r="E1016">
            <v>91</v>
          </cell>
        </row>
        <row r="1017">
          <cell r="D1017" t="str">
            <v>HO-50</v>
          </cell>
          <cell r="E1017">
            <v>12</v>
          </cell>
        </row>
        <row r="1018">
          <cell r="D1018" t="str">
            <v>HO-85</v>
          </cell>
          <cell r="E1018">
            <v>0.26</v>
          </cell>
        </row>
        <row r="1019">
          <cell r="D1019" t="str">
            <v>CXtipo E</v>
          </cell>
          <cell r="E1019">
            <v>91</v>
          </cell>
        </row>
        <row r="1020">
          <cell r="D1020" t="str">
            <v>HO-50</v>
          </cell>
          <cell r="E1020">
            <v>12</v>
          </cell>
        </row>
        <row r="1021">
          <cell r="D1021" t="str">
            <v>HO-85</v>
          </cell>
          <cell r="E1021">
            <v>0.26</v>
          </cell>
        </row>
        <row r="1022">
          <cell r="D1022" t="str">
            <v>CP5050H</v>
          </cell>
          <cell r="E1022">
            <v>7.81</v>
          </cell>
        </row>
        <row r="1023">
          <cell r="D1023" t="str">
            <v>CP2020H</v>
          </cell>
          <cell r="E1023">
            <v>6.71</v>
          </cell>
        </row>
        <row r="1024">
          <cell r="D1024" t="str">
            <v>DIN35</v>
          </cell>
          <cell r="E1024">
            <v>4.88</v>
          </cell>
        </row>
        <row r="1026">
          <cell r="D1026" t="str">
            <v>300 08</v>
          </cell>
          <cell r="E1026">
            <v>5.12</v>
          </cell>
        </row>
        <row r="1027">
          <cell r="D1027" t="str">
            <v>6487 94</v>
          </cell>
          <cell r="E1027">
            <v>20.2</v>
          </cell>
        </row>
        <row r="1028">
          <cell r="D1028" t="str">
            <v>6890 24</v>
          </cell>
          <cell r="E1028">
            <v>2.1800000000000002</v>
          </cell>
        </row>
        <row r="1029">
          <cell r="D1029" t="str">
            <v>6890 25</v>
          </cell>
          <cell r="E1029">
            <v>3.84</v>
          </cell>
        </row>
        <row r="1030">
          <cell r="D1030" t="str">
            <v>6890 14</v>
          </cell>
          <cell r="E1030">
            <v>1.56</v>
          </cell>
        </row>
        <row r="1032">
          <cell r="D1032" t="str">
            <v xml:space="preserve">510 25 </v>
          </cell>
          <cell r="E1032">
            <v>4.1900000000000004</v>
          </cell>
        </row>
        <row r="1033">
          <cell r="D1033" t="str">
            <v xml:space="preserve">510 24 </v>
          </cell>
          <cell r="E1033">
            <v>2.77</v>
          </cell>
        </row>
        <row r="1034">
          <cell r="D1034" t="str">
            <v>543 14</v>
          </cell>
          <cell r="E1034">
            <v>7.3</v>
          </cell>
        </row>
        <row r="1035">
          <cell r="D1035" t="str">
            <v>6750 11</v>
          </cell>
          <cell r="E1035">
            <v>7.33</v>
          </cell>
        </row>
        <row r="1036">
          <cell r="D1036" t="str">
            <v>6150 24</v>
          </cell>
          <cell r="E1036">
            <v>6.67</v>
          </cell>
        </row>
        <row r="1037">
          <cell r="D1037" t="str">
            <v>6151 24</v>
          </cell>
          <cell r="E1037">
            <v>9.41</v>
          </cell>
        </row>
        <row r="1038">
          <cell r="D1038" t="str">
            <v>6150 14</v>
          </cell>
          <cell r="E1038">
            <v>6.67</v>
          </cell>
        </row>
        <row r="1039">
          <cell r="D1039" t="str">
            <v>6150 14</v>
          </cell>
          <cell r="E1039">
            <v>9.44</v>
          </cell>
        </row>
        <row r="1041">
          <cell r="D1041" t="str">
            <v>6506 62</v>
          </cell>
          <cell r="E1041">
            <v>6.52</v>
          </cell>
        </row>
        <row r="1042">
          <cell r="D1042" t="str">
            <v>543 13</v>
          </cell>
          <cell r="E1042">
            <v>6.1</v>
          </cell>
        </row>
        <row r="1044">
          <cell r="D1044" t="str">
            <v>6185 01</v>
          </cell>
          <cell r="E1044">
            <v>1.52</v>
          </cell>
        </row>
        <row r="1045">
          <cell r="D1045" t="str">
            <v>6185 02</v>
          </cell>
          <cell r="E1045">
            <v>1.52</v>
          </cell>
        </row>
        <row r="1046">
          <cell r="D1046" t="str">
            <v>6185 11</v>
          </cell>
          <cell r="E1046">
            <v>3.36</v>
          </cell>
        </row>
        <row r="1048">
          <cell r="D1048" t="str">
            <v>6121 21</v>
          </cell>
          <cell r="E1048">
            <v>0.48</v>
          </cell>
        </row>
        <row r="1049">
          <cell r="D1049" t="str">
            <v>6121 22</v>
          </cell>
          <cell r="E1049">
            <v>0.48</v>
          </cell>
        </row>
        <row r="1050">
          <cell r="D1050" t="str">
            <v>6121 24</v>
          </cell>
          <cell r="E1050">
            <v>0.84</v>
          </cell>
        </row>
        <row r="1052">
          <cell r="D1052" t="str">
            <v xml:space="preserve"> 6111 00</v>
          </cell>
          <cell r="E1052">
            <v>5.91</v>
          </cell>
        </row>
        <row r="1053">
          <cell r="D1053" t="str">
            <v xml:space="preserve"> 6111 01</v>
          </cell>
          <cell r="E1053">
            <v>6.15</v>
          </cell>
        </row>
        <row r="1054">
          <cell r="D1054" t="str">
            <v>6120 08</v>
          </cell>
          <cell r="E1054">
            <v>24.05</v>
          </cell>
        </row>
        <row r="1055">
          <cell r="D1055" t="str">
            <v>6120 05</v>
          </cell>
          <cell r="E1055">
            <v>16.32</v>
          </cell>
        </row>
        <row r="1056">
          <cell r="D1056" t="str">
            <v>6121 00</v>
          </cell>
          <cell r="E1056">
            <v>10.53</v>
          </cell>
        </row>
        <row r="1057">
          <cell r="D1057" t="str">
            <v>6131 00</v>
          </cell>
          <cell r="E1057">
            <v>14.75</v>
          </cell>
        </row>
        <row r="1058">
          <cell r="D1058" t="str">
            <v>6110 00</v>
          </cell>
          <cell r="E1058">
            <v>4.24</v>
          </cell>
        </row>
        <row r="1060">
          <cell r="D1060" t="str">
            <v>6111 39</v>
          </cell>
          <cell r="E1060">
            <v>165.31</v>
          </cell>
        </row>
        <row r="1061">
          <cell r="D1061" t="str">
            <v>6815 80</v>
          </cell>
          <cell r="E1061">
            <v>2.2599999999999998</v>
          </cell>
        </row>
        <row r="1062">
          <cell r="D1062" t="str">
            <v>6815 99</v>
          </cell>
          <cell r="E1062">
            <v>0.67</v>
          </cell>
        </row>
        <row r="1063">
          <cell r="D1063" t="str">
            <v>6850 48</v>
          </cell>
          <cell r="E1063">
            <v>10.46</v>
          </cell>
        </row>
        <row r="1064">
          <cell r="D1064" t="str">
            <v>6815 83</v>
          </cell>
          <cell r="E1064">
            <v>2.2599999999999998</v>
          </cell>
        </row>
        <row r="1065">
          <cell r="D1065" t="str">
            <v>6815 82</v>
          </cell>
          <cell r="E1065">
            <v>2.2599999999999998</v>
          </cell>
        </row>
        <row r="1066">
          <cell r="D1066" t="str">
            <v>6816 81</v>
          </cell>
          <cell r="E1066">
            <v>2.2599999999999998</v>
          </cell>
        </row>
        <row r="1067">
          <cell r="D1067" t="str">
            <v>6850 01</v>
          </cell>
          <cell r="E1067">
            <v>6.26</v>
          </cell>
        </row>
        <row r="1068">
          <cell r="D1068" t="str">
            <v>6850 07</v>
          </cell>
          <cell r="E1068">
            <v>8.8800000000000008</v>
          </cell>
        </row>
        <row r="1070">
          <cell r="D1070" t="str">
            <v>104 32</v>
          </cell>
          <cell r="E1070">
            <v>88.48</v>
          </cell>
        </row>
        <row r="1071">
          <cell r="D1071" t="str">
            <v>104 11</v>
          </cell>
          <cell r="E1071">
            <v>40.9</v>
          </cell>
        </row>
        <row r="1072">
          <cell r="D1072" t="str">
            <v>105 21</v>
          </cell>
          <cell r="E1072">
            <v>12.05</v>
          </cell>
        </row>
        <row r="1073">
          <cell r="D1073" t="str">
            <v>105 24</v>
          </cell>
          <cell r="E1073">
            <v>30.55</v>
          </cell>
        </row>
        <row r="1074">
          <cell r="D1074" t="str">
            <v>104 72</v>
          </cell>
          <cell r="E1074">
            <v>32.15</v>
          </cell>
        </row>
        <row r="1075">
          <cell r="D1075" t="str">
            <v>106 11</v>
          </cell>
          <cell r="E1075">
            <v>13.77</v>
          </cell>
        </row>
        <row r="1076">
          <cell r="D1076" t="str">
            <v>106 02</v>
          </cell>
          <cell r="E1076">
            <v>32.090000000000003</v>
          </cell>
        </row>
        <row r="1077">
          <cell r="D1077" t="str">
            <v>106 01</v>
          </cell>
          <cell r="E1077">
            <v>28.64</v>
          </cell>
        </row>
        <row r="1078">
          <cell r="D1078" t="str">
            <v xml:space="preserve"> 106 22</v>
          </cell>
          <cell r="E1078">
            <v>32.090000000000003</v>
          </cell>
        </row>
        <row r="1079">
          <cell r="D1079" t="str">
            <v>106 21</v>
          </cell>
          <cell r="E1079">
            <v>28.67</v>
          </cell>
        </row>
        <row r="1080">
          <cell r="D1080" t="str">
            <v>106 55</v>
          </cell>
          <cell r="E1080">
            <v>53.55</v>
          </cell>
        </row>
        <row r="1081">
          <cell r="D1081" t="str">
            <v>106 51</v>
          </cell>
          <cell r="E1081">
            <v>28.67</v>
          </cell>
        </row>
        <row r="1082">
          <cell r="D1082" t="str">
            <v>107 32</v>
          </cell>
          <cell r="E1082">
            <v>32.49</v>
          </cell>
        </row>
        <row r="1083">
          <cell r="D1083" t="str">
            <v>105 82</v>
          </cell>
          <cell r="E1083">
            <v>14.58</v>
          </cell>
        </row>
        <row r="1084">
          <cell r="D1084" t="str">
            <v>105 84</v>
          </cell>
          <cell r="E1084">
            <v>12.72</v>
          </cell>
        </row>
        <row r="1085">
          <cell r="D1085" t="str">
            <v>107 06</v>
          </cell>
          <cell r="E1085">
            <v>9.17</v>
          </cell>
        </row>
        <row r="1086">
          <cell r="D1086" t="str">
            <v>107 22</v>
          </cell>
          <cell r="E1086">
            <v>6.52</v>
          </cell>
        </row>
        <row r="1087">
          <cell r="D1087" t="str">
            <v>6487 90</v>
          </cell>
          <cell r="E1087">
            <v>12.84</v>
          </cell>
        </row>
        <row r="1088">
          <cell r="D1088" t="str">
            <v>6487 32</v>
          </cell>
          <cell r="E1088">
            <v>11.09</v>
          </cell>
        </row>
        <row r="1089">
          <cell r="D1089" t="str">
            <v>106 91</v>
          </cell>
          <cell r="E1089">
            <v>2.9</v>
          </cell>
        </row>
        <row r="1090">
          <cell r="D1090" t="str">
            <v xml:space="preserve"> 108 01</v>
          </cell>
          <cell r="E1090">
            <v>8.77</v>
          </cell>
        </row>
        <row r="1091">
          <cell r="D1091" t="str">
            <v>106 86</v>
          </cell>
          <cell r="E1091">
            <v>3.53</v>
          </cell>
        </row>
        <row r="1092">
          <cell r="D1092" t="str">
            <v>308 99</v>
          </cell>
          <cell r="E1092">
            <v>0.47</v>
          </cell>
        </row>
        <row r="1093">
          <cell r="D1093" t="str">
            <v>108 81</v>
          </cell>
          <cell r="E1093">
            <v>4.68</v>
          </cell>
        </row>
        <row r="1094">
          <cell r="D1094" t="str">
            <v>108 82</v>
          </cell>
          <cell r="E1094">
            <v>4.68</v>
          </cell>
        </row>
        <row r="1096">
          <cell r="D1096" t="str">
            <v>615 25</v>
          </cell>
          <cell r="E1096">
            <v>700</v>
          </cell>
        </row>
        <row r="1097">
          <cell r="D1097" t="str">
            <v>615 78</v>
          </cell>
          <cell r="E1097">
            <v>56.96</v>
          </cell>
        </row>
        <row r="1098">
          <cell r="D1098" t="str">
            <v>609 77</v>
          </cell>
          <cell r="E1098">
            <v>13.96</v>
          </cell>
        </row>
        <row r="1099">
          <cell r="D1099" t="str">
            <v>615 79</v>
          </cell>
          <cell r="E1099">
            <v>55</v>
          </cell>
        </row>
        <row r="1103">
          <cell r="D1103" t="str">
            <v>LES232DAU</v>
          </cell>
          <cell r="E1103">
            <v>16.329999999999998</v>
          </cell>
        </row>
        <row r="1104">
          <cell r="D1104" t="str">
            <v>LES232LC</v>
          </cell>
          <cell r="E1104">
            <v>55.27</v>
          </cell>
        </row>
        <row r="1105">
          <cell r="D1105" t="str">
            <v>LEE232DAU</v>
          </cell>
          <cell r="E1105">
            <v>35.33</v>
          </cell>
        </row>
        <row r="1106">
          <cell r="D1106" t="str">
            <v>LE232LC</v>
          </cell>
          <cell r="E1106">
            <v>48.23</v>
          </cell>
        </row>
        <row r="1107">
          <cell r="D1107" t="str">
            <v>LE232LC</v>
          </cell>
          <cell r="E1107">
            <v>77.62</v>
          </cell>
        </row>
        <row r="1108">
          <cell r="D1108" t="str">
            <v>RE2X32</v>
          </cell>
          <cell r="E1108">
            <v>16</v>
          </cell>
        </row>
        <row r="1109">
          <cell r="D1109" t="str">
            <v>LFT32V</v>
          </cell>
          <cell r="E1109">
            <v>5.56</v>
          </cell>
        </row>
        <row r="1110">
          <cell r="D1110" t="str">
            <v>LE4116LC</v>
          </cell>
          <cell r="E1110">
            <v>81.94</v>
          </cell>
        </row>
        <row r="1111">
          <cell r="D1111" t="str">
            <v>RE2X16</v>
          </cell>
          <cell r="E1111">
            <v>16</v>
          </cell>
        </row>
        <row r="1112">
          <cell r="D1112" t="str">
            <v>LFT16O</v>
          </cell>
          <cell r="E1112">
            <v>5.56</v>
          </cell>
        </row>
        <row r="1113">
          <cell r="D1113" t="str">
            <v>LE236LC</v>
          </cell>
          <cell r="E1113">
            <v>154.91999999999999</v>
          </cell>
        </row>
        <row r="1114">
          <cell r="D1114" t="str">
            <v>RE2X36</v>
          </cell>
          <cell r="E1114">
            <v>52.01</v>
          </cell>
        </row>
        <row r="1115">
          <cell r="D1115" t="str">
            <v>LFCL36O</v>
          </cell>
          <cell r="E1115">
            <v>17.96</v>
          </cell>
        </row>
        <row r="1116">
          <cell r="D1116" t="str">
            <v>LCE1DICLC</v>
          </cell>
          <cell r="E1116">
            <v>15.95</v>
          </cell>
        </row>
        <row r="1117">
          <cell r="D1117" t="str">
            <v>TE50WP</v>
          </cell>
          <cell r="E1117">
            <v>17.13</v>
          </cell>
        </row>
        <row r="1118">
          <cell r="D1118" t="str">
            <v>LD50WO</v>
          </cell>
          <cell r="E1118">
            <v>3.29</v>
          </cell>
        </row>
        <row r="1119">
          <cell r="D1119" t="str">
            <v>LCE126LC</v>
          </cell>
          <cell r="E1119">
            <v>27.31</v>
          </cell>
        </row>
        <row r="1120">
          <cell r="D1120" t="str">
            <v>LCE226LC</v>
          </cell>
          <cell r="E1120">
            <v>30.13</v>
          </cell>
        </row>
        <row r="1121">
          <cell r="D1121" t="str">
            <v>LE3DICLC</v>
          </cell>
          <cell r="E1121">
            <v>70.36</v>
          </cell>
        </row>
        <row r="1122">
          <cell r="D1122" t="str">
            <v>TE50WP</v>
          </cell>
          <cell r="E1122">
            <v>17.13</v>
          </cell>
        </row>
        <row r="1123">
          <cell r="E1123">
            <v>3.29</v>
          </cell>
        </row>
        <row r="1124">
          <cell r="D1124" t="str">
            <v>LCS226LC</v>
          </cell>
          <cell r="E1124">
            <v>44.5</v>
          </cell>
        </row>
        <row r="1125">
          <cell r="D1125" t="str">
            <v>AR1FLULC</v>
          </cell>
          <cell r="E1125">
            <v>27.31</v>
          </cell>
        </row>
        <row r="1126">
          <cell r="D1126" t="str">
            <v>RE1X26H</v>
          </cell>
          <cell r="E1126">
            <v>19.579999999999998</v>
          </cell>
        </row>
        <row r="1127">
          <cell r="D1127" t="str">
            <v>LFCL26O</v>
          </cell>
          <cell r="E1127">
            <v>8.41</v>
          </cell>
        </row>
        <row r="1128">
          <cell r="D1128" t="str">
            <v>LI400W</v>
          </cell>
          <cell r="E1128">
            <v>58.65</v>
          </cell>
        </row>
        <row r="1129">
          <cell r="D1129" t="str">
            <v>LI400WFTL</v>
          </cell>
          <cell r="E1129">
            <v>65.55</v>
          </cell>
        </row>
        <row r="1130">
          <cell r="D1130" t="str">
            <v>LI400WVID</v>
          </cell>
          <cell r="E1130">
            <v>79.349999999999994</v>
          </cell>
        </row>
        <row r="1131">
          <cell r="D1131" t="str">
            <v>LI400WEQU</v>
          </cell>
          <cell r="E1131">
            <v>117</v>
          </cell>
        </row>
        <row r="1132">
          <cell r="D1132" t="str">
            <v>LI400WML</v>
          </cell>
          <cell r="E1132">
            <v>101</v>
          </cell>
        </row>
        <row r="1133">
          <cell r="D1133" t="str">
            <v>LI400WLC</v>
          </cell>
          <cell r="E1133">
            <v>117.78</v>
          </cell>
        </row>
        <row r="1134">
          <cell r="D1134" t="str">
            <v>PLAF</v>
          </cell>
          <cell r="E1134">
            <v>2.5</v>
          </cell>
        </row>
        <row r="1139">
          <cell r="D1139" t="str">
            <v>NB40-7M-APC</v>
          </cell>
          <cell r="E1139">
            <v>39830</v>
          </cell>
        </row>
        <row r="1142">
          <cell r="D1142" t="str">
            <v>SYM30APC</v>
          </cell>
          <cell r="E1142">
            <v>106446.82</v>
          </cell>
        </row>
        <row r="1143">
          <cell r="D1143" t="str">
            <v>MOD30M</v>
          </cell>
          <cell r="E1143">
            <v>4038.54</v>
          </cell>
        </row>
        <row r="1144">
          <cell r="D1144" t="str">
            <v>SW3K120V</v>
          </cell>
          <cell r="E1144">
            <v>1590.79</v>
          </cell>
        </row>
        <row r="1145">
          <cell r="D1145" t="str">
            <v>SER-START</v>
          </cell>
          <cell r="E1145">
            <v>29426.11</v>
          </cell>
        </row>
        <row r="1146">
          <cell r="D1146" t="str">
            <v>MODPOT10K</v>
          </cell>
          <cell r="E1146">
            <v>14173</v>
          </cell>
        </row>
        <row r="1148">
          <cell r="D1148" t="str">
            <v>MEDEL2,5</v>
          </cell>
          <cell r="E1148">
            <v>1290</v>
          </cell>
        </row>
        <row r="1149">
          <cell r="D1149">
            <v>0</v>
          </cell>
        </row>
        <row r="1150">
          <cell r="D1150" t="str">
            <v>ESTV150K</v>
          </cell>
          <cell r="E1150">
            <v>41097</v>
          </cell>
        </row>
        <row r="1153">
          <cell r="D1153" t="str">
            <v>CHS15K</v>
          </cell>
          <cell r="E1153">
            <v>470</v>
          </cell>
        </row>
        <row r="1154">
          <cell r="D1154" t="str">
            <v>CHS15K-BF</v>
          </cell>
          <cell r="E1154">
            <v>661</v>
          </cell>
        </row>
        <row r="1155">
          <cell r="D1155" t="str">
            <v>BP15K-EX</v>
          </cell>
          <cell r="E1155">
            <v>126</v>
          </cell>
        </row>
        <row r="1156">
          <cell r="D1156" t="str">
            <v>BP15K-IN</v>
          </cell>
          <cell r="E1156">
            <v>116.8</v>
          </cell>
        </row>
        <row r="1157">
          <cell r="D1157" t="str">
            <v>CXA3</v>
          </cell>
          <cell r="E1157">
            <v>443</v>
          </cell>
        </row>
        <row r="1158">
          <cell r="D1158" t="str">
            <v>CXINSP250</v>
          </cell>
          <cell r="E1158">
            <v>21</v>
          </cell>
        </row>
        <row r="1159">
          <cell r="D1159" t="str">
            <v>CXPROT</v>
          </cell>
          <cell r="E1159">
            <v>31.87</v>
          </cell>
        </row>
        <row r="1160">
          <cell r="D1160" t="str">
            <v>CHPAS15K</v>
          </cell>
          <cell r="E1160">
            <v>295</v>
          </cell>
        </row>
        <row r="1161">
          <cell r="D1161" t="str">
            <v>CHINC50X40</v>
          </cell>
          <cell r="E1161">
            <v>117</v>
          </cell>
        </row>
        <row r="1162">
          <cell r="D1162" t="str">
            <v>DETCV0T/BT</v>
          </cell>
          <cell r="E1162">
            <v>257</v>
          </cell>
        </row>
        <row r="1163">
          <cell r="D1163" t="str">
            <v>ESTR1X1m</v>
          </cell>
          <cell r="E1163">
            <v>115</v>
          </cell>
        </row>
        <row r="1164">
          <cell r="D1164" t="str">
            <v>EXTINCO2</v>
          </cell>
          <cell r="E1164">
            <v>303</v>
          </cell>
        </row>
        <row r="1165">
          <cell r="D1165" t="str">
            <v>GRAMP ATERR</v>
          </cell>
          <cell r="E1165">
            <v>0.93</v>
          </cell>
        </row>
        <row r="1166">
          <cell r="D1166" t="str">
            <v>HCOPER5/8</v>
          </cell>
          <cell r="E1166">
            <v>12.65</v>
          </cell>
        </row>
        <row r="1167">
          <cell r="D1167" t="str">
            <v>ILEMER2X8</v>
          </cell>
          <cell r="E1167">
            <v>45</v>
          </cell>
        </row>
        <row r="1168">
          <cell r="D1168" t="str">
            <v>ISOLPEDE15K</v>
          </cell>
          <cell r="E1168">
            <v>15</v>
          </cell>
        </row>
        <row r="1169">
          <cell r="D1169" t="str">
            <v>LÂMINC100</v>
          </cell>
          <cell r="E1169">
            <v>1.62</v>
          </cell>
        </row>
        <row r="1170">
          <cell r="D1170" t="str">
            <v>ARAN45PT</v>
          </cell>
          <cell r="E1170">
            <v>52</v>
          </cell>
        </row>
        <row r="1171">
          <cell r="D1171" t="str">
            <v>LUVA PELI</v>
          </cell>
          <cell r="E1171">
            <v>21</v>
          </cell>
        </row>
        <row r="1172">
          <cell r="D1172" t="str">
            <v>LUVA ISOL</v>
          </cell>
          <cell r="E1172">
            <v>299</v>
          </cell>
        </row>
        <row r="1173">
          <cell r="D1173" t="str">
            <v>PLACA-N</v>
          </cell>
          <cell r="E1173">
            <v>3</v>
          </cell>
        </row>
        <row r="1174">
          <cell r="D1174" t="str">
            <v>PLACA-T</v>
          </cell>
          <cell r="E1174">
            <v>3</v>
          </cell>
        </row>
        <row r="1175">
          <cell r="D1175" t="str">
            <v>PLACA-ADV1</v>
          </cell>
          <cell r="E1175">
            <v>7.1</v>
          </cell>
        </row>
        <row r="1176">
          <cell r="D1176" t="str">
            <v>PLACA-ADV2</v>
          </cell>
          <cell r="E1176">
            <v>7.1</v>
          </cell>
        </row>
        <row r="1177">
          <cell r="D1177" t="str">
            <v>PLAFE27</v>
          </cell>
          <cell r="E1177">
            <v>13.1</v>
          </cell>
        </row>
        <row r="1178">
          <cell r="D1178" t="str">
            <v>PORTACH</v>
          </cell>
          <cell r="E1178">
            <v>765.12</v>
          </cell>
        </row>
        <row r="1179">
          <cell r="D1179" t="str">
            <v>PORT-TELA</v>
          </cell>
          <cell r="E1179">
            <v>285.3</v>
          </cell>
        </row>
        <row r="1180">
          <cell r="D1180" t="str">
            <v>PORTLUV</v>
          </cell>
          <cell r="E1180">
            <v>21</v>
          </cell>
        </row>
        <row r="1181">
          <cell r="D1181" t="str">
            <v>PORTLAM100</v>
          </cell>
          <cell r="E1181">
            <v>23.4</v>
          </cell>
        </row>
        <row r="1182">
          <cell r="D1182" t="str">
            <v>PROL-CHSEC</v>
          </cell>
          <cell r="E1182">
            <v>29</v>
          </cell>
        </row>
        <row r="1183">
          <cell r="D1183" t="str">
            <v>SPT-1ISOL</v>
          </cell>
          <cell r="E1183">
            <v>7.12</v>
          </cell>
        </row>
        <row r="1184">
          <cell r="D1184" t="str">
            <v>SPT-VARA</v>
          </cell>
          <cell r="E1184">
            <v>12.2</v>
          </cell>
        </row>
        <row r="1185">
          <cell r="D1185" t="str">
            <v>VARA</v>
          </cell>
          <cell r="E1185">
            <v>180</v>
          </cell>
        </row>
        <row r="1186">
          <cell r="D1186" t="str">
            <v>VITRO1X1</v>
          </cell>
          <cell r="E1186">
            <v>129.99</v>
          </cell>
        </row>
        <row r="1187">
          <cell r="D1187" t="str">
            <v>PR-EXT15K</v>
          </cell>
          <cell r="E1187">
            <v>110</v>
          </cell>
        </row>
        <row r="1188">
          <cell r="D1188" t="str">
            <v>PR-INT15K</v>
          </cell>
          <cell r="E1188">
            <v>110</v>
          </cell>
        </row>
        <row r="1189">
          <cell r="D1189" t="str">
            <v>VERG3/8</v>
          </cell>
          <cell r="E1189">
            <v>73.099999999999994</v>
          </cell>
        </row>
        <row r="1190">
          <cell r="D1190" t="str">
            <v>T-VERG3/8</v>
          </cell>
          <cell r="E1190">
            <v>6.6</v>
          </cell>
        </row>
        <row r="1191">
          <cell r="D1191" t="str">
            <v>TERM ANG3/8</v>
          </cell>
          <cell r="E1191">
            <v>4.1900000000000004</v>
          </cell>
        </row>
        <row r="1192">
          <cell r="D1192" t="str">
            <v>TERM CEN3/8</v>
          </cell>
          <cell r="E1192">
            <v>4.1900000000000004</v>
          </cell>
        </row>
        <row r="1193">
          <cell r="D1193" t="str">
            <v>TERM LAT3/8</v>
          </cell>
          <cell r="E1193">
            <v>4.3</v>
          </cell>
        </row>
        <row r="1194">
          <cell r="D1194" t="str">
            <v>T PROT#13-1m</v>
          </cell>
          <cell r="E1194">
            <v>105</v>
          </cell>
        </row>
        <row r="1195">
          <cell r="D1195" t="str">
            <v>T PROT#25-2,2m</v>
          </cell>
          <cell r="E1195">
            <v>419.1</v>
          </cell>
        </row>
        <row r="1196">
          <cell r="D1196" t="str">
            <v>T PROT#25-2,5m</v>
          </cell>
          <cell r="E1196">
            <v>508</v>
          </cell>
        </row>
        <row r="1198">
          <cell r="D1198" t="str">
            <v>SUP2TFO15K</v>
          </cell>
          <cell r="E1198">
            <v>56</v>
          </cell>
        </row>
        <row r="1199">
          <cell r="D1199" t="str">
            <v>TF POTC/FUS</v>
          </cell>
          <cell r="E1199">
            <v>965</v>
          </cell>
        </row>
        <row r="1200">
          <cell r="D1200" t="str">
            <v>SUP P/ TRAF15K</v>
          </cell>
          <cell r="E1200">
            <v>47</v>
          </cell>
        </row>
        <row r="1201">
          <cell r="D1201" t="str">
            <v>TFC15K</v>
          </cell>
          <cell r="E1201">
            <v>575</v>
          </cell>
        </row>
        <row r="1202">
          <cell r="D1202" t="str">
            <v>DISJ-PLC 15KV</v>
          </cell>
          <cell r="E1202">
            <v>13152.95</v>
          </cell>
        </row>
        <row r="1203">
          <cell r="D1203" t="str">
            <v>PAIPRT-IND</v>
          </cell>
          <cell r="E1203">
            <v>3800</v>
          </cell>
        </row>
        <row r="1204">
          <cell r="E1204">
            <v>11.5</v>
          </cell>
        </row>
        <row r="1205">
          <cell r="E1205">
            <v>5.3</v>
          </cell>
        </row>
        <row r="1206">
          <cell r="E1206">
            <v>5.3</v>
          </cell>
        </row>
        <row r="1207">
          <cell r="E1207">
            <v>0.65</v>
          </cell>
        </row>
        <row r="1208">
          <cell r="D1208" t="str">
            <v>FIO#2,5</v>
          </cell>
          <cell r="E1208">
            <v>0.65</v>
          </cell>
        </row>
        <row r="1210">
          <cell r="E1210">
            <v>56</v>
          </cell>
        </row>
        <row r="1211">
          <cell r="D1211" t="str">
            <v>CAV MED15K</v>
          </cell>
          <cell r="E1211">
            <v>331</v>
          </cell>
        </row>
        <row r="1212">
          <cell r="E1212">
            <v>11.5</v>
          </cell>
        </row>
        <row r="1213">
          <cell r="E1213">
            <v>5.3</v>
          </cell>
        </row>
        <row r="1214">
          <cell r="E1214">
            <v>5.3</v>
          </cell>
        </row>
        <row r="1215">
          <cell r="E1215">
            <v>0.65</v>
          </cell>
        </row>
        <row r="1216">
          <cell r="E1216">
            <v>0.65</v>
          </cell>
        </row>
        <row r="1218">
          <cell r="E1218">
            <v>56</v>
          </cell>
        </row>
        <row r="1219">
          <cell r="E1219">
            <v>965</v>
          </cell>
        </row>
        <row r="1220">
          <cell r="E1220">
            <v>47</v>
          </cell>
        </row>
        <row r="1221">
          <cell r="E1221">
            <v>575</v>
          </cell>
        </row>
        <row r="1222">
          <cell r="E1222">
            <v>13152.95</v>
          </cell>
        </row>
        <row r="1223">
          <cell r="E1223">
            <v>3800</v>
          </cell>
        </row>
        <row r="1224">
          <cell r="E1224">
            <v>11.5</v>
          </cell>
        </row>
        <row r="1225">
          <cell r="E1225">
            <v>5.3</v>
          </cell>
        </row>
        <row r="1226">
          <cell r="E1226">
            <v>5.3</v>
          </cell>
        </row>
        <row r="1227">
          <cell r="E1227">
            <v>0.65</v>
          </cell>
        </row>
        <row r="1228">
          <cell r="E1228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s Apresentação"/>
      <sheetName val="Ind Empresas"/>
      <sheetName val="Cover"/>
      <sheetName val="Consolidado"/>
      <sheetName val="Aquisição"/>
      <sheetName val="Volumes"/>
      <sheetName val="Prices"/>
      <sheetName val="Outros Inputs"/>
      <sheetName val="Petroflex"/>
      <sheetName val="Braskem"/>
      <sheetName val="Copesul"/>
      <sheetName val="Ipiranga"/>
      <sheetName val="Triunfo"/>
      <sheetName val="Politeno"/>
      <sheetName val="Paulinia"/>
      <sheetName val="PPCam"/>
      <sheetName val="Sinergias"/>
      <sheetName val="Gasbol"/>
      <sheetName val="Petroken"/>
      <sheetName val="PPVen"/>
      <sheetName val="PTA"/>
      <sheetName val="QUEBRAS"/>
      <sheetName val="Pinnacle"/>
      <sheetName val="Huntsman"/>
      <sheetName val="BP"/>
      <sheetName val="EDC"/>
      <sheetName val="Innova"/>
      <sheetName val="Petco"/>
      <sheetName val="Indelpro"/>
      <sheetName val="Primex"/>
      <sheetName val="PVCVen"/>
      <sheetName val="Basell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Output CB"/>
      <sheetName val="Outputs"/>
      <sheetName val="Análise Receita e Custo MP"/>
      <sheetName val="Plan1"/>
      <sheetName val="Summary CMAI (PIRA)"/>
      <sheetName val="Prods_mês"/>
      <sheetName val="FLUXO_ENDIVIDA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Menu"/>
      <sheetName val="Indicadores_ME"/>
      <sheetName val="Volume_Venda"/>
      <sheetName val="Preco_Venda"/>
      <sheetName val="Custos"/>
      <sheetName val="Coef_Tecnico"/>
      <sheetName val="Calculo_Custos"/>
      <sheetName val="Resumo_Receita"/>
      <sheetName val="Despesas_Custos"/>
      <sheetName val="Calculo_Resultado"/>
      <sheetName val="Resultado"/>
      <sheetName val="Margem"/>
      <sheetName val="DRE_Des.Negócios"/>
      <sheetName val="DRE_Insumos Básicos"/>
      <sheetName val="DRE_Poliolefinas"/>
      <sheetName val="DRE_Vinílicos"/>
      <sheetName val="DRE_Consolidado"/>
      <sheetName val="E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K10" t="str">
            <v>Ano</v>
          </cell>
        </row>
        <row r="11">
          <cell r="K11">
            <v>2005</v>
          </cell>
        </row>
        <row r="12">
          <cell r="K12">
            <v>2006</v>
          </cell>
        </row>
        <row r="13">
          <cell r="K13">
            <v>2007</v>
          </cell>
        </row>
        <row r="14">
          <cell r="K14">
            <v>2008</v>
          </cell>
        </row>
        <row r="15">
          <cell r="K15">
            <v>2009</v>
          </cell>
        </row>
        <row r="16">
          <cell r="K16">
            <v>2005</v>
          </cell>
        </row>
        <row r="17">
          <cell r="K17">
            <v>2006</v>
          </cell>
        </row>
        <row r="18">
          <cell r="K18">
            <v>2007</v>
          </cell>
        </row>
        <row r="19">
          <cell r="K19">
            <v>2008</v>
          </cell>
        </row>
        <row r="20">
          <cell r="K20">
            <v>2009</v>
          </cell>
        </row>
        <row r="21">
          <cell r="K21">
            <v>2005</v>
          </cell>
        </row>
        <row r="22">
          <cell r="K22">
            <v>2006</v>
          </cell>
        </row>
        <row r="23">
          <cell r="K23">
            <v>2007</v>
          </cell>
        </row>
        <row r="24">
          <cell r="K24">
            <v>2008</v>
          </cell>
        </row>
        <row r="25">
          <cell r="K25">
            <v>2009</v>
          </cell>
        </row>
        <row r="26">
          <cell r="K26">
            <v>2005</v>
          </cell>
        </row>
        <row r="27">
          <cell r="K27">
            <v>2006</v>
          </cell>
        </row>
        <row r="28">
          <cell r="K28">
            <v>2007</v>
          </cell>
        </row>
        <row r="29">
          <cell r="K29">
            <v>2008</v>
          </cell>
        </row>
        <row r="30">
          <cell r="K30">
            <v>2009</v>
          </cell>
        </row>
        <row r="31">
          <cell r="K31">
            <v>2005</v>
          </cell>
        </row>
        <row r="32">
          <cell r="K32">
            <v>2006</v>
          </cell>
        </row>
        <row r="33">
          <cell r="K33">
            <v>2007</v>
          </cell>
        </row>
        <row r="34">
          <cell r="K34">
            <v>2008</v>
          </cell>
        </row>
        <row r="35">
          <cell r="K35">
            <v>2009</v>
          </cell>
        </row>
        <row r="36">
          <cell r="K36">
            <v>2005</v>
          </cell>
        </row>
        <row r="37">
          <cell r="K37">
            <v>2006</v>
          </cell>
        </row>
        <row r="38">
          <cell r="K38">
            <v>2007</v>
          </cell>
        </row>
        <row r="39">
          <cell r="K39">
            <v>2008</v>
          </cell>
        </row>
        <row r="40">
          <cell r="K40">
            <v>2009</v>
          </cell>
        </row>
        <row r="41">
          <cell r="K41">
            <v>2005</v>
          </cell>
        </row>
        <row r="42">
          <cell r="K42">
            <v>2006</v>
          </cell>
        </row>
        <row r="43">
          <cell r="K43">
            <v>2007</v>
          </cell>
        </row>
        <row r="44">
          <cell r="K44">
            <v>2008</v>
          </cell>
        </row>
        <row r="45">
          <cell r="K45">
            <v>2009</v>
          </cell>
        </row>
        <row r="46">
          <cell r="K46">
            <v>2005</v>
          </cell>
        </row>
        <row r="47">
          <cell r="K47">
            <v>2006</v>
          </cell>
        </row>
        <row r="48">
          <cell r="K48">
            <v>2007</v>
          </cell>
        </row>
        <row r="49">
          <cell r="K49">
            <v>2008</v>
          </cell>
        </row>
        <row r="50">
          <cell r="K50">
            <v>2009</v>
          </cell>
        </row>
        <row r="51">
          <cell r="K51">
            <v>2005</v>
          </cell>
        </row>
        <row r="52">
          <cell r="K52">
            <v>2006</v>
          </cell>
        </row>
        <row r="53">
          <cell r="K53">
            <v>2007</v>
          </cell>
        </row>
        <row r="54">
          <cell r="K54">
            <v>2008</v>
          </cell>
        </row>
        <row r="55">
          <cell r="K55">
            <v>2009</v>
          </cell>
        </row>
        <row r="56">
          <cell r="K56">
            <v>2005</v>
          </cell>
        </row>
        <row r="57">
          <cell r="K57">
            <v>2006</v>
          </cell>
        </row>
        <row r="58">
          <cell r="K58">
            <v>2007</v>
          </cell>
        </row>
        <row r="59">
          <cell r="K59">
            <v>2008</v>
          </cell>
        </row>
        <row r="60">
          <cell r="K60">
            <v>2009</v>
          </cell>
        </row>
        <row r="61">
          <cell r="K61">
            <v>2005</v>
          </cell>
        </row>
        <row r="62">
          <cell r="K62">
            <v>2006</v>
          </cell>
        </row>
        <row r="63">
          <cell r="K63">
            <v>2007</v>
          </cell>
        </row>
        <row r="64">
          <cell r="K64">
            <v>2008</v>
          </cell>
        </row>
        <row r="65">
          <cell r="K65">
            <v>2009</v>
          </cell>
        </row>
        <row r="66">
          <cell r="K66">
            <v>2005</v>
          </cell>
        </row>
        <row r="67">
          <cell r="K67">
            <v>2006</v>
          </cell>
        </row>
        <row r="68">
          <cell r="K68">
            <v>2007</v>
          </cell>
        </row>
        <row r="69">
          <cell r="K69">
            <v>2008</v>
          </cell>
        </row>
        <row r="70">
          <cell r="K70">
            <v>2009</v>
          </cell>
        </row>
        <row r="71">
          <cell r="K71">
            <v>2005</v>
          </cell>
        </row>
        <row r="72">
          <cell r="K72">
            <v>2006</v>
          </cell>
        </row>
        <row r="73">
          <cell r="K73">
            <v>2007</v>
          </cell>
        </row>
        <row r="74">
          <cell r="K74">
            <v>2008</v>
          </cell>
        </row>
        <row r="75">
          <cell r="K75">
            <v>2009</v>
          </cell>
        </row>
        <row r="76">
          <cell r="K76">
            <v>2005</v>
          </cell>
        </row>
        <row r="77">
          <cell r="K77">
            <v>2006</v>
          </cell>
        </row>
        <row r="78">
          <cell r="K78">
            <v>2007</v>
          </cell>
        </row>
        <row r="79">
          <cell r="K79">
            <v>2008</v>
          </cell>
        </row>
        <row r="80">
          <cell r="K80">
            <v>2009</v>
          </cell>
        </row>
        <row r="81">
          <cell r="K81">
            <v>2005</v>
          </cell>
        </row>
        <row r="82">
          <cell r="K82">
            <v>2006</v>
          </cell>
        </row>
        <row r="83">
          <cell r="K83">
            <v>2007</v>
          </cell>
        </row>
        <row r="84">
          <cell r="K84">
            <v>2008</v>
          </cell>
        </row>
        <row r="85">
          <cell r="K85">
            <v>2009</v>
          </cell>
        </row>
        <row r="86">
          <cell r="K86">
            <v>2005</v>
          </cell>
        </row>
        <row r="87">
          <cell r="K87">
            <v>2006</v>
          </cell>
        </row>
        <row r="88">
          <cell r="K88">
            <v>2007</v>
          </cell>
        </row>
        <row r="89">
          <cell r="K89">
            <v>2008</v>
          </cell>
        </row>
        <row r="90">
          <cell r="K90">
            <v>2009</v>
          </cell>
        </row>
        <row r="91">
          <cell r="K91">
            <v>2005</v>
          </cell>
        </row>
        <row r="92">
          <cell r="K92">
            <v>2006</v>
          </cell>
        </row>
        <row r="93">
          <cell r="K93">
            <v>2007</v>
          </cell>
        </row>
        <row r="94">
          <cell r="K94">
            <v>2008</v>
          </cell>
        </row>
        <row r="95">
          <cell r="K95">
            <v>2009</v>
          </cell>
        </row>
        <row r="96">
          <cell r="K96">
            <v>2005</v>
          </cell>
        </row>
        <row r="97">
          <cell r="K97">
            <v>2006</v>
          </cell>
        </row>
        <row r="98">
          <cell r="K98">
            <v>2007</v>
          </cell>
        </row>
        <row r="99">
          <cell r="K99">
            <v>2008</v>
          </cell>
        </row>
        <row r="100">
          <cell r="K100">
            <v>2009</v>
          </cell>
        </row>
        <row r="101">
          <cell r="K101">
            <v>2005</v>
          </cell>
        </row>
        <row r="102">
          <cell r="K102">
            <v>2006</v>
          </cell>
        </row>
        <row r="103">
          <cell r="K103">
            <v>2007</v>
          </cell>
        </row>
        <row r="104">
          <cell r="K104">
            <v>2008</v>
          </cell>
        </row>
        <row r="105">
          <cell r="K105">
            <v>2009</v>
          </cell>
        </row>
        <row r="106">
          <cell r="K106">
            <v>2005</v>
          </cell>
        </row>
        <row r="107">
          <cell r="K107">
            <v>2006</v>
          </cell>
        </row>
        <row r="108">
          <cell r="K108">
            <v>2007</v>
          </cell>
        </row>
        <row r="109">
          <cell r="K109">
            <v>2008</v>
          </cell>
        </row>
        <row r="110">
          <cell r="K110">
            <v>2009</v>
          </cell>
        </row>
        <row r="111">
          <cell r="K111">
            <v>2005</v>
          </cell>
        </row>
        <row r="112">
          <cell r="K112">
            <v>2006</v>
          </cell>
        </row>
        <row r="113">
          <cell r="K113">
            <v>2007</v>
          </cell>
        </row>
        <row r="114">
          <cell r="K114">
            <v>2008</v>
          </cell>
        </row>
        <row r="115">
          <cell r="K115">
            <v>2009</v>
          </cell>
        </row>
        <row r="116">
          <cell r="K116">
            <v>2005</v>
          </cell>
        </row>
        <row r="117">
          <cell r="K117">
            <v>2006</v>
          </cell>
        </row>
        <row r="118">
          <cell r="K118">
            <v>2007</v>
          </cell>
        </row>
        <row r="119">
          <cell r="K119">
            <v>2008</v>
          </cell>
        </row>
        <row r="120">
          <cell r="K120">
            <v>2009</v>
          </cell>
        </row>
        <row r="121">
          <cell r="K121">
            <v>2005</v>
          </cell>
        </row>
        <row r="122">
          <cell r="K122">
            <v>2006</v>
          </cell>
        </row>
        <row r="123">
          <cell r="K123">
            <v>2007</v>
          </cell>
        </row>
        <row r="124">
          <cell r="K124">
            <v>2008</v>
          </cell>
        </row>
        <row r="125">
          <cell r="K125">
            <v>2009</v>
          </cell>
        </row>
        <row r="126">
          <cell r="K126">
            <v>2005</v>
          </cell>
        </row>
        <row r="127">
          <cell r="K127">
            <v>2006</v>
          </cell>
        </row>
        <row r="128">
          <cell r="K128">
            <v>2007</v>
          </cell>
        </row>
        <row r="129">
          <cell r="K129">
            <v>2008</v>
          </cell>
        </row>
        <row r="130">
          <cell r="K130">
            <v>2009</v>
          </cell>
        </row>
        <row r="131">
          <cell r="K131">
            <v>2005</v>
          </cell>
        </row>
        <row r="132">
          <cell r="K132">
            <v>2006</v>
          </cell>
        </row>
        <row r="133">
          <cell r="K133">
            <v>2007</v>
          </cell>
        </row>
        <row r="134">
          <cell r="K134">
            <v>2008</v>
          </cell>
        </row>
        <row r="135">
          <cell r="K135">
            <v>2009</v>
          </cell>
        </row>
        <row r="136">
          <cell r="K136">
            <v>2005</v>
          </cell>
        </row>
        <row r="137">
          <cell r="K137">
            <v>2006</v>
          </cell>
        </row>
        <row r="138">
          <cell r="K138">
            <v>2007</v>
          </cell>
        </row>
        <row r="139">
          <cell r="K139">
            <v>2008</v>
          </cell>
        </row>
        <row r="140">
          <cell r="K140">
            <v>2009</v>
          </cell>
        </row>
        <row r="141">
          <cell r="K141">
            <v>2005</v>
          </cell>
        </row>
        <row r="142">
          <cell r="K142">
            <v>2006</v>
          </cell>
        </row>
        <row r="143">
          <cell r="K143">
            <v>2007</v>
          </cell>
        </row>
        <row r="144">
          <cell r="K144">
            <v>2008</v>
          </cell>
        </row>
        <row r="145">
          <cell r="K145">
            <v>2009</v>
          </cell>
        </row>
        <row r="146">
          <cell r="K146">
            <v>2005</v>
          </cell>
        </row>
        <row r="147">
          <cell r="K147">
            <v>2006</v>
          </cell>
        </row>
        <row r="148">
          <cell r="K148">
            <v>2007</v>
          </cell>
        </row>
        <row r="149">
          <cell r="K149">
            <v>2008</v>
          </cell>
        </row>
        <row r="150">
          <cell r="K150">
            <v>2009</v>
          </cell>
        </row>
        <row r="151">
          <cell r="K151">
            <v>2005</v>
          </cell>
        </row>
        <row r="152">
          <cell r="K152">
            <v>2006</v>
          </cell>
        </row>
        <row r="153">
          <cell r="K153">
            <v>2007</v>
          </cell>
        </row>
        <row r="154">
          <cell r="K154">
            <v>2008</v>
          </cell>
        </row>
        <row r="155">
          <cell r="K155">
            <v>2009</v>
          </cell>
        </row>
        <row r="156">
          <cell r="K156">
            <v>2005</v>
          </cell>
        </row>
        <row r="157">
          <cell r="K157">
            <v>2006</v>
          </cell>
        </row>
        <row r="158">
          <cell r="K158">
            <v>2007</v>
          </cell>
        </row>
        <row r="159">
          <cell r="K159">
            <v>2008</v>
          </cell>
        </row>
        <row r="160">
          <cell r="K160">
            <v>2009</v>
          </cell>
        </row>
        <row r="161">
          <cell r="K161">
            <v>2005</v>
          </cell>
        </row>
        <row r="162">
          <cell r="K162">
            <v>2006</v>
          </cell>
        </row>
        <row r="163">
          <cell r="K163">
            <v>2007</v>
          </cell>
        </row>
        <row r="164">
          <cell r="K164">
            <v>2008</v>
          </cell>
        </row>
        <row r="165">
          <cell r="K165">
            <v>2009</v>
          </cell>
        </row>
        <row r="166">
          <cell r="K166">
            <v>2005</v>
          </cell>
        </row>
        <row r="167">
          <cell r="K167">
            <v>2006</v>
          </cell>
        </row>
        <row r="168">
          <cell r="K168">
            <v>2007</v>
          </cell>
        </row>
        <row r="169">
          <cell r="K169">
            <v>2008</v>
          </cell>
        </row>
        <row r="170">
          <cell r="K170">
            <v>2009</v>
          </cell>
        </row>
        <row r="171">
          <cell r="K171">
            <v>2005</v>
          </cell>
        </row>
        <row r="172">
          <cell r="K172">
            <v>2006</v>
          </cell>
        </row>
        <row r="173">
          <cell r="K173">
            <v>2007</v>
          </cell>
        </row>
        <row r="174">
          <cell r="K174">
            <v>2008</v>
          </cell>
        </row>
        <row r="175">
          <cell r="K175">
            <v>2009</v>
          </cell>
        </row>
        <row r="176">
          <cell r="K176">
            <v>2005</v>
          </cell>
        </row>
        <row r="177">
          <cell r="K177">
            <v>2006</v>
          </cell>
        </row>
        <row r="178">
          <cell r="K178">
            <v>2007</v>
          </cell>
        </row>
        <row r="179">
          <cell r="K179">
            <v>2008</v>
          </cell>
        </row>
        <row r="180">
          <cell r="K180">
            <v>2009</v>
          </cell>
        </row>
        <row r="181">
          <cell r="K181">
            <v>2005</v>
          </cell>
        </row>
        <row r="182">
          <cell r="K182">
            <v>2006</v>
          </cell>
        </row>
        <row r="183">
          <cell r="K183">
            <v>2007</v>
          </cell>
        </row>
        <row r="184">
          <cell r="K184">
            <v>2008</v>
          </cell>
        </row>
        <row r="185">
          <cell r="K185">
            <v>2009</v>
          </cell>
        </row>
        <row r="186">
          <cell r="K186">
            <v>2005</v>
          </cell>
        </row>
        <row r="187">
          <cell r="K187">
            <v>2006</v>
          </cell>
        </row>
        <row r="188">
          <cell r="K188">
            <v>2007</v>
          </cell>
        </row>
        <row r="189">
          <cell r="K189">
            <v>2008</v>
          </cell>
        </row>
        <row r="190">
          <cell r="K190">
            <v>2009</v>
          </cell>
        </row>
        <row r="191">
          <cell r="K191">
            <v>2005</v>
          </cell>
        </row>
        <row r="192">
          <cell r="K192">
            <v>2006</v>
          </cell>
        </row>
        <row r="193">
          <cell r="K193">
            <v>2007</v>
          </cell>
        </row>
        <row r="194">
          <cell r="K194">
            <v>2008</v>
          </cell>
        </row>
        <row r="195">
          <cell r="K195">
            <v>2009</v>
          </cell>
        </row>
        <row r="196">
          <cell r="K196">
            <v>2005</v>
          </cell>
        </row>
        <row r="197">
          <cell r="K197">
            <v>2006</v>
          </cell>
        </row>
        <row r="198">
          <cell r="K198">
            <v>2007</v>
          </cell>
        </row>
        <row r="199">
          <cell r="K199">
            <v>2008</v>
          </cell>
        </row>
        <row r="200">
          <cell r="K200">
            <v>2009</v>
          </cell>
        </row>
        <row r="201">
          <cell r="K201">
            <v>2005</v>
          </cell>
        </row>
        <row r="202">
          <cell r="K202">
            <v>2006</v>
          </cell>
        </row>
        <row r="203">
          <cell r="K203">
            <v>2007</v>
          </cell>
        </row>
        <row r="204">
          <cell r="K204">
            <v>2008</v>
          </cell>
        </row>
        <row r="205">
          <cell r="K205">
            <v>2009</v>
          </cell>
        </row>
        <row r="206">
          <cell r="K206">
            <v>2005</v>
          </cell>
        </row>
        <row r="207">
          <cell r="K207">
            <v>2006</v>
          </cell>
        </row>
        <row r="208">
          <cell r="K208">
            <v>2007</v>
          </cell>
        </row>
        <row r="209">
          <cell r="K209">
            <v>2008</v>
          </cell>
        </row>
        <row r="210">
          <cell r="K210">
            <v>2009</v>
          </cell>
        </row>
        <row r="211">
          <cell r="K211">
            <v>2005</v>
          </cell>
        </row>
        <row r="212">
          <cell r="K212">
            <v>2006</v>
          </cell>
        </row>
        <row r="213">
          <cell r="K213">
            <v>2007</v>
          </cell>
        </row>
        <row r="214">
          <cell r="K214">
            <v>2008</v>
          </cell>
        </row>
        <row r="215">
          <cell r="K215">
            <v>2009</v>
          </cell>
        </row>
        <row r="216">
          <cell r="K216">
            <v>2005</v>
          </cell>
        </row>
        <row r="217">
          <cell r="K217">
            <v>2006</v>
          </cell>
        </row>
        <row r="218">
          <cell r="K218">
            <v>2007</v>
          </cell>
        </row>
        <row r="219">
          <cell r="K219">
            <v>2008</v>
          </cell>
        </row>
        <row r="220">
          <cell r="K220">
            <v>2009</v>
          </cell>
        </row>
        <row r="221">
          <cell r="K221">
            <v>2005</v>
          </cell>
        </row>
        <row r="222">
          <cell r="K222">
            <v>2006</v>
          </cell>
        </row>
        <row r="223">
          <cell r="K223">
            <v>2007</v>
          </cell>
        </row>
        <row r="224">
          <cell r="K224">
            <v>2008</v>
          </cell>
        </row>
        <row r="225">
          <cell r="K225">
            <v>2009</v>
          </cell>
        </row>
        <row r="226">
          <cell r="K226">
            <v>2005</v>
          </cell>
        </row>
        <row r="227">
          <cell r="K227">
            <v>2006</v>
          </cell>
        </row>
        <row r="228">
          <cell r="K228">
            <v>2007</v>
          </cell>
        </row>
        <row r="229">
          <cell r="K229">
            <v>2008</v>
          </cell>
        </row>
        <row r="230">
          <cell r="K230">
            <v>2009</v>
          </cell>
        </row>
        <row r="231">
          <cell r="K231">
            <v>2005</v>
          </cell>
        </row>
        <row r="232">
          <cell r="K232">
            <v>2006</v>
          </cell>
        </row>
        <row r="233">
          <cell r="K233">
            <v>2007</v>
          </cell>
        </row>
        <row r="234">
          <cell r="K234">
            <v>2008</v>
          </cell>
        </row>
        <row r="235">
          <cell r="K235">
            <v>2009</v>
          </cell>
        </row>
        <row r="236">
          <cell r="K236">
            <v>2005</v>
          </cell>
        </row>
        <row r="237">
          <cell r="K237">
            <v>2006</v>
          </cell>
        </row>
        <row r="238">
          <cell r="K238">
            <v>2007</v>
          </cell>
        </row>
        <row r="239">
          <cell r="K239">
            <v>2008</v>
          </cell>
        </row>
        <row r="240">
          <cell r="K240">
            <v>2009</v>
          </cell>
        </row>
        <row r="241">
          <cell r="K241">
            <v>2005</v>
          </cell>
        </row>
        <row r="242">
          <cell r="K242">
            <v>2006</v>
          </cell>
        </row>
        <row r="243">
          <cell r="K243">
            <v>2007</v>
          </cell>
        </row>
        <row r="244">
          <cell r="K244">
            <v>2008</v>
          </cell>
        </row>
        <row r="245">
          <cell r="K245">
            <v>2009</v>
          </cell>
        </row>
        <row r="246">
          <cell r="K246">
            <v>2005</v>
          </cell>
        </row>
        <row r="247">
          <cell r="K247">
            <v>2006</v>
          </cell>
        </row>
        <row r="248">
          <cell r="K248">
            <v>2007</v>
          </cell>
        </row>
        <row r="249">
          <cell r="K249">
            <v>2008</v>
          </cell>
        </row>
        <row r="250">
          <cell r="K250">
            <v>2009</v>
          </cell>
        </row>
        <row r="251">
          <cell r="K251">
            <v>2005</v>
          </cell>
        </row>
        <row r="252">
          <cell r="K252">
            <v>2006</v>
          </cell>
        </row>
        <row r="253">
          <cell r="K253">
            <v>2007</v>
          </cell>
        </row>
        <row r="254">
          <cell r="K254">
            <v>2008</v>
          </cell>
        </row>
        <row r="255">
          <cell r="K255">
            <v>2009</v>
          </cell>
        </row>
        <row r="256">
          <cell r="K256">
            <v>2005</v>
          </cell>
        </row>
        <row r="257">
          <cell r="K257">
            <v>2006</v>
          </cell>
        </row>
        <row r="258">
          <cell r="K258">
            <v>2007</v>
          </cell>
        </row>
        <row r="259">
          <cell r="K259">
            <v>2008</v>
          </cell>
        </row>
        <row r="260">
          <cell r="K260">
            <v>2009</v>
          </cell>
        </row>
        <row r="261">
          <cell r="K261">
            <v>2005</v>
          </cell>
        </row>
        <row r="262">
          <cell r="K262">
            <v>2006</v>
          </cell>
        </row>
        <row r="263">
          <cell r="K263">
            <v>2007</v>
          </cell>
        </row>
        <row r="264">
          <cell r="K264">
            <v>2008</v>
          </cell>
        </row>
        <row r="265">
          <cell r="K265">
            <v>2009</v>
          </cell>
        </row>
        <row r="266">
          <cell r="K266">
            <v>2005</v>
          </cell>
        </row>
        <row r="267">
          <cell r="K267">
            <v>2006</v>
          </cell>
        </row>
        <row r="268">
          <cell r="K268">
            <v>2007</v>
          </cell>
        </row>
        <row r="269">
          <cell r="K269">
            <v>2008</v>
          </cell>
        </row>
        <row r="270">
          <cell r="K270">
            <v>2009</v>
          </cell>
        </row>
        <row r="271">
          <cell r="K271">
            <v>2005</v>
          </cell>
        </row>
        <row r="272">
          <cell r="K272">
            <v>2006</v>
          </cell>
        </row>
        <row r="273">
          <cell r="K273">
            <v>2007</v>
          </cell>
        </row>
        <row r="274">
          <cell r="K274">
            <v>2008</v>
          </cell>
        </row>
        <row r="275">
          <cell r="K275">
            <v>2009</v>
          </cell>
        </row>
        <row r="276">
          <cell r="K276">
            <v>2005</v>
          </cell>
        </row>
        <row r="277">
          <cell r="K277">
            <v>2006</v>
          </cell>
        </row>
        <row r="278">
          <cell r="K278">
            <v>2007</v>
          </cell>
        </row>
        <row r="279">
          <cell r="K279">
            <v>2008</v>
          </cell>
        </row>
        <row r="280">
          <cell r="K280">
            <v>2009</v>
          </cell>
        </row>
        <row r="281">
          <cell r="K281">
            <v>2005</v>
          </cell>
        </row>
        <row r="282">
          <cell r="K282">
            <v>2006</v>
          </cell>
        </row>
        <row r="283">
          <cell r="K283">
            <v>2007</v>
          </cell>
        </row>
        <row r="284">
          <cell r="K284">
            <v>2008</v>
          </cell>
        </row>
        <row r="285">
          <cell r="K285">
            <v>2009</v>
          </cell>
        </row>
        <row r="286">
          <cell r="K286">
            <v>2005</v>
          </cell>
        </row>
        <row r="287">
          <cell r="K287">
            <v>2006</v>
          </cell>
        </row>
        <row r="288">
          <cell r="K288">
            <v>2007</v>
          </cell>
        </row>
        <row r="289">
          <cell r="K289">
            <v>2008</v>
          </cell>
        </row>
        <row r="290">
          <cell r="K290">
            <v>2009</v>
          </cell>
        </row>
        <row r="291">
          <cell r="K291">
            <v>2005</v>
          </cell>
        </row>
        <row r="292">
          <cell r="K292">
            <v>2006</v>
          </cell>
        </row>
        <row r="293">
          <cell r="K293">
            <v>2007</v>
          </cell>
        </row>
        <row r="294">
          <cell r="K294">
            <v>2008</v>
          </cell>
        </row>
        <row r="295">
          <cell r="K295">
            <v>2009</v>
          </cell>
        </row>
        <row r="296">
          <cell r="K296">
            <v>2005</v>
          </cell>
        </row>
        <row r="297">
          <cell r="K297">
            <v>2006</v>
          </cell>
        </row>
        <row r="298">
          <cell r="K298">
            <v>2007</v>
          </cell>
        </row>
        <row r="299">
          <cell r="K299">
            <v>2008</v>
          </cell>
        </row>
        <row r="300">
          <cell r="K300">
            <v>2009</v>
          </cell>
        </row>
        <row r="301">
          <cell r="K301">
            <v>2005</v>
          </cell>
        </row>
        <row r="302">
          <cell r="K302">
            <v>2006</v>
          </cell>
        </row>
        <row r="303">
          <cell r="K303">
            <v>2007</v>
          </cell>
        </row>
        <row r="304">
          <cell r="K304">
            <v>2008</v>
          </cell>
        </row>
        <row r="305">
          <cell r="K305">
            <v>2009</v>
          </cell>
        </row>
        <row r="306">
          <cell r="K306">
            <v>2005</v>
          </cell>
        </row>
        <row r="307">
          <cell r="K307">
            <v>2006</v>
          </cell>
        </row>
        <row r="308">
          <cell r="K308">
            <v>2007</v>
          </cell>
        </row>
        <row r="309">
          <cell r="K309">
            <v>2008</v>
          </cell>
        </row>
        <row r="310">
          <cell r="K310">
            <v>2009</v>
          </cell>
        </row>
        <row r="311">
          <cell r="K311">
            <v>2005</v>
          </cell>
        </row>
        <row r="312">
          <cell r="K312">
            <v>2006</v>
          </cell>
        </row>
        <row r="313">
          <cell r="K313">
            <v>2007</v>
          </cell>
        </row>
        <row r="314">
          <cell r="K314">
            <v>2008</v>
          </cell>
        </row>
        <row r="315">
          <cell r="K315">
            <v>2009</v>
          </cell>
        </row>
        <row r="316">
          <cell r="K316">
            <v>2005</v>
          </cell>
        </row>
        <row r="317">
          <cell r="K317">
            <v>2006</v>
          </cell>
        </row>
        <row r="318">
          <cell r="K318">
            <v>2007</v>
          </cell>
        </row>
        <row r="319">
          <cell r="K319">
            <v>2008</v>
          </cell>
        </row>
        <row r="320">
          <cell r="K320">
            <v>2009</v>
          </cell>
        </row>
        <row r="321">
          <cell r="K321">
            <v>2005</v>
          </cell>
        </row>
        <row r="322">
          <cell r="K322">
            <v>2006</v>
          </cell>
        </row>
        <row r="323">
          <cell r="K323">
            <v>2007</v>
          </cell>
        </row>
        <row r="324">
          <cell r="K324">
            <v>2008</v>
          </cell>
        </row>
        <row r="325">
          <cell r="K325">
            <v>2009</v>
          </cell>
        </row>
        <row r="326">
          <cell r="K326">
            <v>2005</v>
          </cell>
        </row>
        <row r="327">
          <cell r="K327">
            <v>2006</v>
          </cell>
        </row>
        <row r="328">
          <cell r="K328">
            <v>2007</v>
          </cell>
        </row>
        <row r="329">
          <cell r="K329">
            <v>2008</v>
          </cell>
        </row>
        <row r="330">
          <cell r="K330">
            <v>2009</v>
          </cell>
        </row>
        <row r="331">
          <cell r="K331">
            <v>2005</v>
          </cell>
        </row>
        <row r="332">
          <cell r="K332">
            <v>2006</v>
          </cell>
        </row>
        <row r="333">
          <cell r="K333">
            <v>2007</v>
          </cell>
        </row>
        <row r="334">
          <cell r="K334">
            <v>2008</v>
          </cell>
        </row>
        <row r="335">
          <cell r="K335">
            <v>2009</v>
          </cell>
        </row>
        <row r="336">
          <cell r="K336">
            <v>2005</v>
          </cell>
        </row>
        <row r="337">
          <cell r="K337">
            <v>2006</v>
          </cell>
        </row>
        <row r="338">
          <cell r="K338">
            <v>2007</v>
          </cell>
        </row>
        <row r="339">
          <cell r="K339">
            <v>2008</v>
          </cell>
        </row>
        <row r="340">
          <cell r="K340">
            <v>2009</v>
          </cell>
        </row>
        <row r="341">
          <cell r="K341">
            <v>2005</v>
          </cell>
        </row>
        <row r="342">
          <cell r="K342">
            <v>2006</v>
          </cell>
        </row>
        <row r="343">
          <cell r="K343">
            <v>2007</v>
          </cell>
        </row>
        <row r="344">
          <cell r="K344">
            <v>2008</v>
          </cell>
        </row>
        <row r="345">
          <cell r="K345">
            <v>2009</v>
          </cell>
        </row>
        <row r="346">
          <cell r="K346">
            <v>2005</v>
          </cell>
        </row>
        <row r="347">
          <cell r="K347">
            <v>2006</v>
          </cell>
        </row>
        <row r="348">
          <cell r="K348">
            <v>2007</v>
          </cell>
        </row>
        <row r="349">
          <cell r="K349">
            <v>2008</v>
          </cell>
        </row>
        <row r="350">
          <cell r="K350">
            <v>2009</v>
          </cell>
        </row>
        <row r="351">
          <cell r="K351">
            <v>2005</v>
          </cell>
        </row>
        <row r="352">
          <cell r="K352">
            <v>2006</v>
          </cell>
        </row>
        <row r="353">
          <cell r="K353">
            <v>2007</v>
          </cell>
        </row>
        <row r="354">
          <cell r="K354">
            <v>2008</v>
          </cell>
        </row>
        <row r="355">
          <cell r="K355">
            <v>2009</v>
          </cell>
        </row>
        <row r="356">
          <cell r="K356">
            <v>2005</v>
          </cell>
        </row>
        <row r="357">
          <cell r="K357">
            <v>2006</v>
          </cell>
        </row>
        <row r="358">
          <cell r="K358">
            <v>2007</v>
          </cell>
        </row>
        <row r="359">
          <cell r="K359">
            <v>2008</v>
          </cell>
        </row>
        <row r="360">
          <cell r="K360">
            <v>2009</v>
          </cell>
        </row>
        <row r="361">
          <cell r="K361">
            <v>2005</v>
          </cell>
        </row>
        <row r="362">
          <cell r="K362">
            <v>2006</v>
          </cell>
        </row>
        <row r="363">
          <cell r="K363">
            <v>2007</v>
          </cell>
        </row>
        <row r="364">
          <cell r="K364">
            <v>2008</v>
          </cell>
        </row>
        <row r="365">
          <cell r="K365">
            <v>2009</v>
          </cell>
        </row>
        <row r="366">
          <cell r="K366">
            <v>2005</v>
          </cell>
        </row>
        <row r="367">
          <cell r="K367">
            <v>2006</v>
          </cell>
        </row>
        <row r="368">
          <cell r="K368">
            <v>2007</v>
          </cell>
        </row>
        <row r="369">
          <cell r="K369">
            <v>2008</v>
          </cell>
        </row>
        <row r="370">
          <cell r="K370">
            <v>2009</v>
          </cell>
        </row>
        <row r="371">
          <cell r="K371">
            <v>2005</v>
          </cell>
        </row>
        <row r="372">
          <cell r="K372">
            <v>2006</v>
          </cell>
        </row>
        <row r="373">
          <cell r="K373">
            <v>2007</v>
          </cell>
        </row>
        <row r="374">
          <cell r="K374">
            <v>2008</v>
          </cell>
        </row>
        <row r="375">
          <cell r="K375">
            <v>2009</v>
          </cell>
        </row>
        <row r="376">
          <cell r="K376">
            <v>2005</v>
          </cell>
        </row>
        <row r="377">
          <cell r="K377">
            <v>2006</v>
          </cell>
        </row>
        <row r="378">
          <cell r="K378">
            <v>2007</v>
          </cell>
        </row>
        <row r="379">
          <cell r="K379">
            <v>2008</v>
          </cell>
        </row>
        <row r="380">
          <cell r="K380">
            <v>2009</v>
          </cell>
        </row>
        <row r="381">
          <cell r="K381">
            <v>2005</v>
          </cell>
        </row>
        <row r="382">
          <cell r="K382">
            <v>2006</v>
          </cell>
        </row>
        <row r="383">
          <cell r="K383">
            <v>2007</v>
          </cell>
        </row>
        <row r="384">
          <cell r="K384">
            <v>2008</v>
          </cell>
        </row>
        <row r="385">
          <cell r="K385">
            <v>2009</v>
          </cell>
        </row>
        <row r="386">
          <cell r="K386">
            <v>2005</v>
          </cell>
        </row>
        <row r="387">
          <cell r="K387">
            <v>2006</v>
          </cell>
        </row>
        <row r="388">
          <cell r="K388">
            <v>2007</v>
          </cell>
        </row>
        <row r="389">
          <cell r="K389">
            <v>2008</v>
          </cell>
        </row>
        <row r="390">
          <cell r="K390">
            <v>2009</v>
          </cell>
        </row>
        <row r="391">
          <cell r="K391">
            <v>2005</v>
          </cell>
        </row>
        <row r="392">
          <cell r="K392">
            <v>2006</v>
          </cell>
        </row>
        <row r="393">
          <cell r="K393">
            <v>2007</v>
          </cell>
        </row>
        <row r="394">
          <cell r="K394">
            <v>2008</v>
          </cell>
        </row>
        <row r="395">
          <cell r="K395">
            <v>2009</v>
          </cell>
        </row>
        <row r="396">
          <cell r="K396">
            <v>2005</v>
          </cell>
        </row>
        <row r="397">
          <cell r="K397">
            <v>2006</v>
          </cell>
        </row>
        <row r="398">
          <cell r="K398">
            <v>2007</v>
          </cell>
        </row>
        <row r="399">
          <cell r="K399">
            <v>2008</v>
          </cell>
        </row>
        <row r="400">
          <cell r="K400">
            <v>2009</v>
          </cell>
        </row>
        <row r="401">
          <cell r="K401">
            <v>2005</v>
          </cell>
        </row>
        <row r="402">
          <cell r="K402">
            <v>2006</v>
          </cell>
        </row>
        <row r="403">
          <cell r="K403">
            <v>2007</v>
          </cell>
        </row>
        <row r="404">
          <cell r="K404">
            <v>2008</v>
          </cell>
        </row>
        <row r="405">
          <cell r="K405">
            <v>2009</v>
          </cell>
        </row>
        <row r="406">
          <cell r="K406">
            <v>2005</v>
          </cell>
        </row>
        <row r="407">
          <cell r="K407">
            <v>2006</v>
          </cell>
        </row>
        <row r="408">
          <cell r="K408">
            <v>2007</v>
          </cell>
        </row>
        <row r="409">
          <cell r="K409">
            <v>2008</v>
          </cell>
        </row>
        <row r="410">
          <cell r="K410">
            <v>2009</v>
          </cell>
        </row>
        <row r="411">
          <cell r="K411">
            <v>2005</v>
          </cell>
        </row>
        <row r="412">
          <cell r="K412">
            <v>2006</v>
          </cell>
        </row>
        <row r="413">
          <cell r="K413">
            <v>2007</v>
          </cell>
        </row>
        <row r="414">
          <cell r="K414">
            <v>2008</v>
          </cell>
        </row>
        <row r="415">
          <cell r="K415">
            <v>2009</v>
          </cell>
        </row>
        <row r="416">
          <cell r="K416">
            <v>2005</v>
          </cell>
        </row>
        <row r="417">
          <cell r="K417">
            <v>2006</v>
          </cell>
        </row>
        <row r="418">
          <cell r="K418">
            <v>2007</v>
          </cell>
        </row>
        <row r="419">
          <cell r="K419">
            <v>2008</v>
          </cell>
        </row>
        <row r="420">
          <cell r="K420">
            <v>2009</v>
          </cell>
        </row>
        <row r="421">
          <cell r="K421">
            <v>2005</v>
          </cell>
        </row>
        <row r="422">
          <cell r="K422">
            <v>2006</v>
          </cell>
        </row>
        <row r="423">
          <cell r="K423">
            <v>2007</v>
          </cell>
        </row>
        <row r="424">
          <cell r="K424">
            <v>2008</v>
          </cell>
        </row>
        <row r="425">
          <cell r="K425">
            <v>2009</v>
          </cell>
        </row>
        <row r="426">
          <cell r="K426">
            <v>2005</v>
          </cell>
        </row>
        <row r="427">
          <cell r="K427">
            <v>2006</v>
          </cell>
        </row>
        <row r="428">
          <cell r="K428">
            <v>2007</v>
          </cell>
        </row>
        <row r="429">
          <cell r="K429">
            <v>2008</v>
          </cell>
        </row>
        <row r="430">
          <cell r="K430">
            <v>2009</v>
          </cell>
        </row>
        <row r="431">
          <cell r="K431">
            <v>2005</v>
          </cell>
        </row>
        <row r="432">
          <cell r="K432">
            <v>2006</v>
          </cell>
        </row>
        <row r="433">
          <cell r="K433">
            <v>2007</v>
          </cell>
        </row>
        <row r="434">
          <cell r="K434">
            <v>2008</v>
          </cell>
        </row>
        <row r="435">
          <cell r="K435">
            <v>2009</v>
          </cell>
        </row>
        <row r="436">
          <cell r="K436">
            <v>2005</v>
          </cell>
        </row>
        <row r="437">
          <cell r="K437">
            <v>2006</v>
          </cell>
        </row>
        <row r="438">
          <cell r="K438">
            <v>2007</v>
          </cell>
        </row>
        <row r="439">
          <cell r="K439">
            <v>2008</v>
          </cell>
        </row>
        <row r="440">
          <cell r="K440">
            <v>2009</v>
          </cell>
        </row>
        <row r="441">
          <cell r="K441">
            <v>2005</v>
          </cell>
        </row>
        <row r="442">
          <cell r="K442">
            <v>2006</v>
          </cell>
        </row>
        <row r="443">
          <cell r="K443">
            <v>2007</v>
          </cell>
        </row>
        <row r="444">
          <cell r="K444">
            <v>2008</v>
          </cell>
        </row>
        <row r="445">
          <cell r="K445">
            <v>2009</v>
          </cell>
        </row>
        <row r="446">
          <cell r="K446">
            <v>2005</v>
          </cell>
        </row>
        <row r="447">
          <cell r="K447">
            <v>2006</v>
          </cell>
        </row>
        <row r="448">
          <cell r="K448">
            <v>2007</v>
          </cell>
        </row>
        <row r="449">
          <cell r="K449">
            <v>2008</v>
          </cell>
        </row>
        <row r="450">
          <cell r="K450">
            <v>2009</v>
          </cell>
        </row>
        <row r="451">
          <cell r="K451">
            <v>2005</v>
          </cell>
        </row>
        <row r="452">
          <cell r="K452">
            <v>2006</v>
          </cell>
        </row>
        <row r="453">
          <cell r="K453">
            <v>2007</v>
          </cell>
        </row>
        <row r="454">
          <cell r="K454">
            <v>2008</v>
          </cell>
        </row>
        <row r="455">
          <cell r="K455">
            <v>2009</v>
          </cell>
        </row>
        <row r="456">
          <cell r="K456">
            <v>2005</v>
          </cell>
        </row>
        <row r="457">
          <cell r="K457">
            <v>2006</v>
          </cell>
        </row>
        <row r="458">
          <cell r="K458">
            <v>2007</v>
          </cell>
        </row>
        <row r="459">
          <cell r="K459">
            <v>2008</v>
          </cell>
        </row>
        <row r="460">
          <cell r="K460">
            <v>2009</v>
          </cell>
        </row>
        <row r="461">
          <cell r="K461">
            <v>2005</v>
          </cell>
        </row>
        <row r="462">
          <cell r="K462">
            <v>2006</v>
          </cell>
        </row>
        <row r="463">
          <cell r="K463">
            <v>2007</v>
          </cell>
        </row>
        <row r="464">
          <cell r="K464">
            <v>2008</v>
          </cell>
        </row>
        <row r="465">
          <cell r="K465">
            <v>2009</v>
          </cell>
        </row>
        <row r="466">
          <cell r="K466">
            <v>2005</v>
          </cell>
        </row>
        <row r="467">
          <cell r="K467">
            <v>2006</v>
          </cell>
        </row>
        <row r="468">
          <cell r="K468">
            <v>2007</v>
          </cell>
        </row>
        <row r="469">
          <cell r="K469">
            <v>2008</v>
          </cell>
        </row>
        <row r="470">
          <cell r="K470">
            <v>2009</v>
          </cell>
        </row>
        <row r="471">
          <cell r="K471">
            <v>2005</v>
          </cell>
        </row>
        <row r="472">
          <cell r="K472">
            <v>2006</v>
          </cell>
        </row>
        <row r="473">
          <cell r="K473">
            <v>2007</v>
          </cell>
        </row>
        <row r="474">
          <cell r="K474">
            <v>2008</v>
          </cell>
        </row>
        <row r="475">
          <cell r="K475">
            <v>2009</v>
          </cell>
        </row>
        <row r="476">
          <cell r="K476">
            <v>2005</v>
          </cell>
        </row>
        <row r="477">
          <cell r="K477">
            <v>2006</v>
          </cell>
        </row>
        <row r="478">
          <cell r="K478">
            <v>2007</v>
          </cell>
        </row>
        <row r="479">
          <cell r="K479">
            <v>2008</v>
          </cell>
        </row>
        <row r="480">
          <cell r="K480">
            <v>2009</v>
          </cell>
        </row>
        <row r="481">
          <cell r="K481">
            <v>2005</v>
          </cell>
        </row>
        <row r="482">
          <cell r="K482">
            <v>2006</v>
          </cell>
        </row>
        <row r="483">
          <cell r="K483">
            <v>2007</v>
          </cell>
        </row>
        <row r="484">
          <cell r="K484">
            <v>2008</v>
          </cell>
        </row>
        <row r="485">
          <cell r="K485">
            <v>2009</v>
          </cell>
        </row>
        <row r="486">
          <cell r="K486">
            <v>2005</v>
          </cell>
        </row>
        <row r="487">
          <cell r="K487">
            <v>2006</v>
          </cell>
        </row>
        <row r="488">
          <cell r="K488">
            <v>2007</v>
          </cell>
        </row>
        <row r="489">
          <cell r="K489">
            <v>2008</v>
          </cell>
        </row>
        <row r="490">
          <cell r="K490">
            <v>2009</v>
          </cell>
        </row>
        <row r="491">
          <cell r="K491">
            <v>2005</v>
          </cell>
        </row>
        <row r="492">
          <cell r="K492">
            <v>2006</v>
          </cell>
        </row>
        <row r="493">
          <cell r="K493">
            <v>2007</v>
          </cell>
        </row>
        <row r="494">
          <cell r="K494">
            <v>2008</v>
          </cell>
        </row>
        <row r="495">
          <cell r="K495">
            <v>2009</v>
          </cell>
        </row>
        <row r="496">
          <cell r="K496">
            <v>2005</v>
          </cell>
        </row>
        <row r="497">
          <cell r="K497">
            <v>2006</v>
          </cell>
        </row>
        <row r="498">
          <cell r="K498">
            <v>2007</v>
          </cell>
        </row>
        <row r="499">
          <cell r="K499">
            <v>2008</v>
          </cell>
        </row>
        <row r="500">
          <cell r="K500">
            <v>2009</v>
          </cell>
        </row>
        <row r="501">
          <cell r="K501">
            <v>2005</v>
          </cell>
        </row>
        <row r="502">
          <cell r="K502">
            <v>2006</v>
          </cell>
        </row>
        <row r="503">
          <cell r="K503">
            <v>2007</v>
          </cell>
        </row>
        <row r="504">
          <cell r="K504">
            <v>2008</v>
          </cell>
        </row>
        <row r="505">
          <cell r="K505">
            <v>2009</v>
          </cell>
        </row>
        <row r="506">
          <cell r="K506">
            <v>2005</v>
          </cell>
        </row>
        <row r="507">
          <cell r="K507">
            <v>2006</v>
          </cell>
        </row>
        <row r="508">
          <cell r="K508">
            <v>2007</v>
          </cell>
        </row>
        <row r="509">
          <cell r="K509">
            <v>2008</v>
          </cell>
        </row>
        <row r="510">
          <cell r="K510">
            <v>2009</v>
          </cell>
        </row>
        <row r="511">
          <cell r="K511">
            <v>2005</v>
          </cell>
        </row>
        <row r="512">
          <cell r="K512">
            <v>2006</v>
          </cell>
        </row>
        <row r="513">
          <cell r="K513">
            <v>2007</v>
          </cell>
        </row>
        <row r="514">
          <cell r="K514">
            <v>2008</v>
          </cell>
        </row>
        <row r="515">
          <cell r="K515">
            <v>2009</v>
          </cell>
        </row>
        <row r="516">
          <cell r="K516">
            <v>2005</v>
          </cell>
        </row>
        <row r="517">
          <cell r="K517">
            <v>2006</v>
          </cell>
        </row>
        <row r="518">
          <cell r="K518">
            <v>2007</v>
          </cell>
        </row>
        <row r="519">
          <cell r="K519">
            <v>2008</v>
          </cell>
        </row>
        <row r="520">
          <cell r="K520">
            <v>2009</v>
          </cell>
        </row>
        <row r="521">
          <cell r="K521">
            <v>2005</v>
          </cell>
        </row>
        <row r="522">
          <cell r="K522">
            <v>2006</v>
          </cell>
        </row>
        <row r="523">
          <cell r="K523">
            <v>2007</v>
          </cell>
        </row>
        <row r="524">
          <cell r="K524">
            <v>2008</v>
          </cell>
        </row>
        <row r="525">
          <cell r="K525">
            <v>2009</v>
          </cell>
        </row>
        <row r="526">
          <cell r="K526">
            <v>2005</v>
          </cell>
        </row>
        <row r="527">
          <cell r="K527">
            <v>2006</v>
          </cell>
        </row>
        <row r="528">
          <cell r="K528">
            <v>2007</v>
          </cell>
        </row>
        <row r="529">
          <cell r="K529">
            <v>2008</v>
          </cell>
        </row>
        <row r="530">
          <cell r="K530">
            <v>2009</v>
          </cell>
        </row>
        <row r="531">
          <cell r="K531">
            <v>2005</v>
          </cell>
        </row>
        <row r="532">
          <cell r="K532">
            <v>2006</v>
          </cell>
        </row>
        <row r="533">
          <cell r="K533">
            <v>2007</v>
          </cell>
        </row>
        <row r="534">
          <cell r="K534">
            <v>2008</v>
          </cell>
        </row>
        <row r="535">
          <cell r="K535">
            <v>2009</v>
          </cell>
        </row>
        <row r="536">
          <cell r="K536">
            <v>2005</v>
          </cell>
        </row>
        <row r="537">
          <cell r="K537">
            <v>2006</v>
          </cell>
        </row>
        <row r="538">
          <cell r="K538">
            <v>2007</v>
          </cell>
        </row>
        <row r="539">
          <cell r="K539">
            <v>2008</v>
          </cell>
        </row>
        <row r="540">
          <cell r="K540">
            <v>2009</v>
          </cell>
        </row>
        <row r="541">
          <cell r="K541">
            <v>2005</v>
          </cell>
        </row>
        <row r="542">
          <cell r="K542">
            <v>2006</v>
          </cell>
        </row>
        <row r="543">
          <cell r="K543">
            <v>2007</v>
          </cell>
        </row>
        <row r="544">
          <cell r="K544">
            <v>2008</v>
          </cell>
        </row>
        <row r="545">
          <cell r="K545">
            <v>2009</v>
          </cell>
        </row>
        <row r="546">
          <cell r="K546">
            <v>2005</v>
          </cell>
        </row>
        <row r="547">
          <cell r="K547">
            <v>2006</v>
          </cell>
        </row>
        <row r="548">
          <cell r="K548">
            <v>2007</v>
          </cell>
        </row>
        <row r="549">
          <cell r="K549">
            <v>2008</v>
          </cell>
        </row>
        <row r="550">
          <cell r="K550">
            <v>2009</v>
          </cell>
        </row>
        <row r="551">
          <cell r="K551">
            <v>2005</v>
          </cell>
        </row>
        <row r="552">
          <cell r="K552">
            <v>2006</v>
          </cell>
        </row>
        <row r="553">
          <cell r="K553">
            <v>2007</v>
          </cell>
        </row>
        <row r="554">
          <cell r="K554">
            <v>2008</v>
          </cell>
        </row>
        <row r="555">
          <cell r="K555">
            <v>2009</v>
          </cell>
        </row>
        <row r="556">
          <cell r="K556">
            <v>2005</v>
          </cell>
        </row>
        <row r="557">
          <cell r="K557">
            <v>2006</v>
          </cell>
        </row>
        <row r="558">
          <cell r="K558">
            <v>2007</v>
          </cell>
        </row>
        <row r="559">
          <cell r="K559">
            <v>2008</v>
          </cell>
        </row>
        <row r="560">
          <cell r="K560">
            <v>2009</v>
          </cell>
        </row>
        <row r="561">
          <cell r="K561">
            <v>2005</v>
          </cell>
        </row>
        <row r="562">
          <cell r="K562">
            <v>2006</v>
          </cell>
        </row>
        <row r="563">
          <cell r="K563">
            <v>2007</v>
          </cell>
        </row>
        <row r="564">
          <cell r="K564">
            <v>2008</v>
          </cell>
        </row>
        <row r="565">
          <cell r="K565">
            <v>2009</v>
          </cell>
        </row>
        <row r="566">
          <cell r="K566">
            <v>2005</v>
          </cell>
        </row>
        <row r="567">
          <cell r="K567">
            <v>2006</v>
          </cell>
        </row>
        <row r="568">
          <cell r="K568">
            <v>2007</v>
          </cell>
        </row>
        <row r="569">
          <cell r="K569">
            <v>2008</v>
          </cell>
        </row>
        <row r="570">
          <cell r="K570">
            <v>2009</v>
          </cell>
        </row>
        <row r="571">
          <cell r="K571">
            <v>2005</v>
          </cell>
        </row>
        <row r="572">
          <cell r="K572">
            <v>2006</v>
          </cell>
        </row>
        <row r="573">
          <cell r="K573">
            <v>2007</v>
          </cell>
        </row>
        <row r="574">
          <cell r="K574">
            <v>2008</v>
          </cell>
        </row>
        <row r="575">
          <cell r="K575">
            <v>2009</v>
          </cell>
        </row>
        <row r="576">
          <cell r="K576">
            <v>2005</v>
          </cell>
        </row>
        <row r="577">
          <cell r="K577">
            <v>2006</v>
          </cell>
        </row>
        <row r="578">
          <cell r="K578">
            <v>2007</v>
          </cell>
        </row>
        <row r="579">
          <cell r="K579">
            <v>2008</v>
          </cell>
        </row>
        <row r="580">
          <cell r="K580">
            <v>2009</v>
          </cell>
        </row>
        <row r="581">
          <cell r="K581">
            <v>2005</v>
          </cell>
        </row>
        <row r="582">
          <cell r="K582">
            <v>2006</v>
          </cell>
        </row>
        <row r="583">
          <cell r="K583">
            <v>2007</v>
          </cell>
        </row>
        <row r="584">
          <cell r="K584">
            <v>2008</v>
          </cell>
        </row>
        <row r="585">
          <cell r="K585">
            <v>2009</v>
          </cell>
        </row>
        <row r="586">
          <cell r="K586">
            <v>2005</v>
          </cell>
        </row>
        <row r="587">
          <cell r="K587">
            <v>2006</v>
          </cell>
        </row>
        <row r="588">
          <cell r="K588">
            <v>2007</v>
          </cell>
        </row>
        <row r="589">
          <cell r="K589">
            <v>2008</v>
          </cell>
        </row>
        <row r="590">
          <cell r="K590">
            <v>2009</v>
          </cell>
        </row>
        <row r="591">
          <cell r="K591">
            <v>2005</v>
          </cell>
        </row>
        <row r="592">
          <cell r="K592">
            <v>2006</v>
          </cell>
        </row>
        <row r="593">
          <cell r="K593">
            <v>2007</v>
          </cell>
        </row>
        <row r="594">
          <cell r="K594">
            <v>2008</v>
          </cell>
        </row>
        <row r="595">
          <cell r="K595">
            <v>2009</v>
          </cell>
        </row>
        <row r="596">
          <cell r="K596">
            <v>2005</v>
          </cell>
        </row>
        <row r="597">
          <cell r="K597">
            <v>2006</v>
          </cell>
        </row>
        <row r="598">
          <cell r="K598">
            <v>2007</v>
          </cell>
        </row>
        <row r="599">
          <cell r="K599">
            <v>2008</v>
          </cell>
        </row>
        <row r="600">
          <cell r="K600">
            <v>2009</v>
          </cell>
        </row>
        <row r="601">
          <cell r="K601">
            <v>2005</v>
          </cell>
        </row>
        <row r="602">
          <cell r="K602">
            <v>2006</v>
          </cell>
        </row>
        <row r="603">
          <cell r="K603">
            <v>2007</v>
          </cell>
        </row>
        <row r="604">
          <cell r="K604">
            <v>2008</v>
          </cell>
        </row>
        <row r="605">
          <cell r="K605">
            <v>2009</v>
          </cell>
        </row>
        <row r="606">
          <cell r="K606">
            <v>2005</v>
          </cell>
        </row>
        <row r="607">
          <cell r="K607">
            <v>2006</v>
          </cell>
        </row>
        <row r="608">
          <cell r="K608">
            <v>2007</v>
          </cell>
        </row>
        <row r="609">
          <cell r="K609">
            <v>2008</v>
          </cell>
        </row>
        <row r="610">
          <cell r="K610">
            <v>2009</v>
          </cell>
        </row>
        <row r="611">
          <cell r="K611">
            <v>2005</v>
          </cell>
        </row>
        <row r="612">
          <cell r="K612">
            <v>2006</v>
          </cell>
        </row>
        <row r="613">
          <cell r="K613">
            <v>2007</v>
          </cell>
        </row>
        <row r="614">
          <cell r="K614">
            <v>2008</v>
          </cell>
        </row>
        <row r="615">
          <cell r="K615">
            <v>2009</v>
          </cell>
        </row>
        <row r="616">
          <cell r="K616">
            <v>2005</v>
          </cell>
        </row>
        <row r="617">
          <cell r="K617">
            <v>2006</v>
          </cell>
        </row>
        <row r="618">
          <cell r="K618">
            <v>2007</v>
          </cell>
        </row>
        <row r="619">
          <cell r="K619">
            <v>2008</v>
          </cell>
        </row>
        <row r="620">
          <cell r="K620">
            <v>2009</v>
          </cell>
        </row>
        <row r="621">
          <cell r="K621">
            <v>2005</v>
          </cell>
        </row>
        <row r="622">
          <cell r="K622">
            <v>2006</v>
          </cell>
        </row>
        <row r="623">
          <cell r="K623">
            <v>2007</v>
          </cell>
        </row>
        <row r="624">
          <cell r="K624">
            <v>2008</v>
          </cell>
        </row>
        <row r="625">
          <cell r="K625">
            <v>2009</v>
          </cell>
        </row>
        <row r="626">
          <cell r="K626">
            <v>2005</v>
          </cell>
        </row>
        <row r="627">
          <cell r="K627">
            <v>2006</v>
          </cell>
        </row>
        <row r="628">
          <cell r="K628">
            <v>2007</v>
          </cell>
        </row>
        <row r="629">
          <cell r="K629">
            <v>2008</v>
          </cell>
        </row>
        <row r="630">
          <cell r="K630">
            <v>2009</v>
          </cell>
        </row>
        <row r="631">
          <cell r="K631">
            <v>2005</v>
          </cell>
        </row>
        <row r="632">
          <cell r="K632">
            <v>2006</v>
          </cell>
        </row>
        <row r="633">
          <cell r="K633">
            <v>2007</v>
          </cell>
        </row>
        <row r="634">
          <cell r="K634">
            <v>2008</v>
          </cell>
        </row>
        <row r="635">
          <cell r="K635">
            <v>2009</v>
          </cell>
        </row>
        <row r="636">
          <cell r="K636">
            <v>2005</v>
          </cell>
        </row>
        <row r="637">
          <cell r="K637">
            <v>2006</v>
          </cell>
        </row>
        <row r="638">
          <cell r="K638">
            <v>2007</v>
          </cell>
        </row>
        <row r="639">
          <cell r="K639">
            <v>2008</v>
          </cell>
        </row>
        <row r="640">
          <cell r="K640">
            <v>2009</v>
          </cell>
        </row>
        <row r="641">
          <cell r="K641">
            <v>2005</v>
          </cell>
        </row>
        <row r="642">
          <cell r="K642">
            <v>2006</v>
          </cell>
        </row>
        <row r="643">
          <cell r="K643">
            <v>2007</v>
          </cell>
        </row>
        <row r="644">
          <cell r="K644">
            <v>2008</v>
          </cell>
        </row>
        <row r="645">
          <cell r="K645">
            <v>2009</v>
          </cell>
        </row>
        <row r="646">
          <cell r="K646">
            <v>2005</v>
          </cell>
        </row>
        <row r="647">
          <cell r="K647">
            <v>2006</v>
          </cell>
        </row>
        <row r="648">
          <cell r="K648">
            <v>2007</v>
          </cell>
        </row>
        <row r="649">
          <cell r="K649">
            <v>2008</v>
          </cell>
        </row>
        <row r="650">
          <cell r="K650">
            <v>2009</v>
          </cell>
        </row>
        <row r="651">
          <cell r="K651">
            <v>2005</v>
          </cell>
        </row>
        <row r="652">
          <cell r="K652">
            <v>2006</v>
          </cell>
        </row>
        <row r="653">
          <cell r="K653">
            <v>2007</v>
          </cell>
        </row>
        <row r="654">
          <cell r="K654">
            <v>2008</v>
          </cell>
        </row>
        <row r="655">
          <cell r="K655">
            <v>2009</v>
          </cell>
        </row>
        <row r="656">
          <cell r="K656">
            <v>2005</v>
          </cell>
        </row>
        <row r="657">
          <cell r="K657">
            <v>2006</v>
          </cell>
        </row>
        <row r="658">
          <cell r="K658">
            <v>2007</v>
          </cell>
        </row>
        <row r="659">
          <cell r="K659">
            <v>2008</v>
          </cell>
        </row>
        <row r="660">
          <cell r="K660">
            <v>2009</v>
          </cell>
        </row>
        <row r="661">
          <cell r="K661">
            <v>2005</v>
          </cell>
        </row>
        <row r="662">
          <cell r="K662">
            <v>2006</v>
          </cell>
        </row>
        <row r="663">
          <cell r="K663">
            <v>2007</v>
          </cell>
        </row>
        <row r="664">
          <cell r="K664">
            <v>2008</v>
          </cell>
        </row>
        <row r="665">
          <cell r="K665">
            <v>2009</v>
          </cell>
        </row>
        <row r="666">
          <cell r="K666">
            <v>2005</v>
          </cell>
        </row>
        <row r="667">
          <cell r="K667">
            <v>2006</v>
          </cell>
        </row>
        <row r="668">
          <cell r="K668">
            <v>2007</v>
          </cell>
        </row>
        <row r="669">
          <cell r="K669">
            <v>2008</v>
          </cell>
        </row>
        <row r="670">
          <cell r="K670">
            <v>2009</v>
          </cell>
        </row>
        <row r="671">
          <cell r="K671">
            <v>2005</v>
          </cell>
        </row>
        <row r="672">
          <cell r="K672">
            <v>2006</v>
          </cell>
        </row>
        <row r="673">
          <cell r="K673">
            <v>2007</v>
          </cell>
        </row>
        <row r="674">
          <cell r="K674">
            <v>2008</v>
          </cell>
        </row>
        <row r="675">
          <cell r="K675">
            <v>2009</v>
          </cell>
        </row>
        <row r="676">
          <cell r="K676">
            <v>2005</v>
          </cell>
        </row>
        <row r="677">
          <cell r="K677">
            <v>2006</v>
          </cell>
        </row>
        <row r="678">
          <cell r="K678">
            <v>2007</v>
          </cell>
        </row>
        <row r="679">
          <cell r="K679">
            <v>2008</v>
          </cell>
        </row>
        <row r="680">
          <cell r="K680">
            <v>2009</v>
          </cell>
        </row>
        <row r="681">
          <cell r="K681">
            <v>2005</v>
          </cell>
        </row>
        <row r="682">
          <cell r="K682">
            <v>2006</v>
          </cell>
        </row>
        <row r="683">
          <cell r="K683">
            <v>2007</v>
          </cell>
        </row>
        <row r="684">
          <cell r="K684">
            <v>2008</v>
          </cell>
        </row>
        <row r="685">
          <cell r="K685">
            <v>2009</v>
          </cell>
        </row>
        <row r="686">
          <cell r="K686">
            <v>2005</v>
          </cell>
        </row>
        <row r="687">
          <cell r="K687">
            <v>2006</v>
          </cell>
        </row>
        <row r="688">
          <cell r="K688">
            <v>2007</v>
          </cell>
        </row>
        <row r="689">
          <cell r="K689">
            <v>2008</v>
          </cell>
        </row>
        <row r="690">
          <cell r="K690">
            <v>2009</v>
          </cell>
        </row>
        <row r="691">
          <cell r="K691">
            <v>2005</v>
          </cell>
        </row>
        <row r="692">
          <cell r="K692">
            <v>2006</v>
          </cell>
        </row>
        <row r="693">
          <cell r="K693">
            <v>2007</v>
          </cell>
        </row>
        <row r="694">
          <cell r="K694">
            <v>2008</v>
          </cell>
        </row>
        <row r="695">
          <cell r="K695">
            <v>2009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Menu"/>
      <sheetName val="Indicadores_ME"/>
      <sheetName val="Volume_Venda"/>
      <sheetName val="Preco_Venda"/>
      <sheetName val="Custos"/>
      <sheetName val="Coef_Tecnico"/>
      <sheetName val="Calculo_Custos"/>
      <sheetName val="Resumo_Receita"/>
      <sheetName val="Despesas_Custos"/>
      <sheetName val="Calculo_Resultado"/>
      <sheetName val="Resultado"/>
      <sheetName val="Margem"/>
      <sheetName val="DRE_Des.Negócios"/>
      <sheetName val="DRE_Insumos Básicos"/>
      <sheetName val="DRE_Poliolefinas"/>
      <sheetName val="DRE_Vinílicos"/>
      <sheetName val="DRE_Consolidado"/>
      <sheetName val="Summary CMAI (PIRA)"/>
      <sheetName val="E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K10" t="str">
            <v>Ano</v>
          </cell>
          <cell r="V10" t="str">
            <v>Ano-Negócio</v>
          </cell>
          <cell r="Z10" t="str">
            <v>ROL_MI</v>
          </cell>
        </row>
        <row r="11">
          <cell r="V11" t="str">
            <v>2005-Desenvolvimento de Negócios</v>
          </cell>
          <cell r="Z11">
            <v>4007822</v>
          </cell>
        </row>
        <row r="12">
          <cell r="V12" t="str">
            <v>2006-Desenvolvimento de Negócios</v>
          </cell>
          <cell r="Z12">
            <v>3425968</v>
          </cell>
        </row>
        <row r="13">
          <cell r="V13" t="str">
            <v>2007-Desenvolvimento de Negócios</v>
          </cell>
          <cell r="Z13">
            <v>2789816</v>
          </cell>
        </row>
        <row r="14">
          <cell r="V14" t="str">
            <v>2008-Desenvolvimento de Negócios</v>
          </cell>
          <cell r="Z14">
            <v>2811168</v>
          </cell>
        </row>
        <row r="15">
          <cell r="V15" t="str">
            <v>2009-Desenvolvimento de Negócios</v>
          </cell>
          <cell r="Z15">
            <v>2991639</v>
          </cell>
        </row>
        <row r="16">
          <cell r="V16" t="str">
            <v>2005-Desenvolvimento de Negócios</v>
          </cell>
          <cell r="Z16">
            <v>88660998</v>
          </cell>
        </row>
        <row r="17">
          <cell r="V17" t="str">
            <v>2006-Desenvolvimento de Negócios</v>
          </cell>
          <cell r="Z17">
            <v>78010849.599999994</v>
          </cell>
        </row>
        <row r="18">
          <cell r="V18" t="str">
            <v>2007-Desenvolvimento de Negócios</v>
          </cell>
          <cell r="Z18">
            <v>66754160</v>
          </cell>
        </row>
        <row r="19">
          <cell r="V19" t="str">
            <v>2008-Desenvolvimento de Negócios</v>
          </cell>
          <cell r="Z19">
            <v>67245577.840000004</v>
          </cell>
        </row>
        <row r="20">
          <cell r="V20" t="str">
            <v>2009-Desenvolvimento de Negócios</v>
          </cell>
          <cell r="Z20">
            <v>70177060.799999997</v>
          </cell>
        </row>
        <row r="21">
          <cell r="V21" t="str">
            <v>2005-Desenvolvimento de Negócios</v>
          </cell>
          <cell r="Z21">
            <v>0</v>
          </cell>
        </row>
        <row r="22">
          <cell r="V22" t="str">
            <v>2006-Desenvolvimento de Negócios</v>
          </cell>
          <cell r="Z22">
            <v>0</v>
          </cell>
        </row>
        <row r="23">
          <cell r="V23" t="str">
            <v>2007-Desenvolvimento de Negócios</v>
          </cell>
          <cell r="Z23">
            <v>0</v>
          </cell>
        </row>
        <row r="24">
          <cell r="V24" t="str">
            <v>2008-Desenvolvimento de Negócios</v>
          </cell>
          <cell r="Z24">
            <v>0</v>
          </cell>
        </row>
        <row r="25">
          <cell r="V25" t="str">
            <v>2009-Desenvolvimento de Negócios</v>
          </cell>
          <cell r="Z25">
            <v>0</v>
          </cell>
        </row>
        <row r="26">
          <cell r="V26" t="str">
            <v>2005-Desenvolvimento de Negócios</v>
          </cell>
          <cell r="Z26">
            <v>7541584</v>
          </cell>
        </row>
        <row r="27">
          <cell r="V27" t="str">
            <v>2006-Desenvolvimento de Negócios</v>
          </cell>
          <cell r="Z27">
            <v>5005116</v>
          </cell>
        </row>
        <row r="28">
          <cell r="V28" t="str">
            <v>2007-Desenvolvimento de Negócios</v>
          </cell>
          <cell r="Z28">
            <v>4808438</v>
          </cell>
        </row>
        <row r="29">
          <cell r="V29" t="str">
            <v>2008-Desenvolvimento de Negócios</v>
          </cell>
          <cell r="Z29">
            <v>4754182</v>
          </cell>
        </row>
        <row r="30">
          <cell r="V30" t="str">
            <v>2009-Desenvolvimento de Negócios</v>
          </cell>
          <cell r="Z30">
            <v>4733836</v>
          </cell>
        </row>
        <row r="31">
          <cell r="V31" t="str">
            <v>2005-Desenvolvimento de Negócios</v>
          </cell>
          <cell r="Z31">
            <v>11717160</v>
          </cell>
        </row>
        <row r="32">
          <cell r="V32" t="str">
            <v>2006-Desenvolvimento de Negócios</v>
          </cell>
          <cell r="Z32">
            <v>11727960</v>
          </cell>
        </row>
        <row r="33">
          <cell r="V33" t="str">
            <v>2007-Desenvolvimento de Negócios</v>
          </cell>
          <cell r="Z33">
            <v>10693200</v>
          </cell>
        </row>
        <row r="34">
          <cell r="V34" t="str">
            <v>2008-Desenvolvimento de Negócios</v>
          </cell>
          <cell r="Z34">
            <v>10693200</v>
          </cell>
        </row>
        <row r="35">
          <cell r="V35" t="str">
            <v>2009-Desenvolvimento de Negócios</v>
          </cell>
          <cell r="Z35">
            <v>10693200</v>
          </cell>
        </row>
        <row r="36">
          <cell r="V36" t="str">
            <v>2005-Desenvolvimento de Negócios</v>
          </cell>
          <cell r="Z36">
            <v>0</v>
          </cell>
        </row>
        <row r="37">
          <cell r="V37" t="str">
            <v>2006-Desenvolvimento de Negócios</v>
          </cell>
          <cell r="Z37">
            <v>750.72</v>
          </cell>
        </row>
        <row r="38">
          <cell r="V38" t="str">
            <v>2007-Desenvolvimento de Negócios</v>
          </cell>
          <cell r="Z38">
            <v>0</v>
          </cell>
        </row>
        <row r="39">
          <cell r="V39" t="str">
            <v>2008-Desenvolvimento de Negócios</v>
          </cell>
          <cell r="Z39">
            <v>0</v>
          </cell>
        </row>
        <row r="40">
          <cell r="V40" t="str">
            <v>2009-Desenvolvimento de Negócios</v>
          </cell>
          <cell r="Z40">
            <v>0</v>
          </cell>
        </row>
        <row r="41">
          <cell r="V41" t="str">
            <v>2005-Desenvolvimento de Negócios</v>
          </cell>
          <cell r="Z41">
            <v>94116000</v>
          </cell>
        </row>
        <row r="42">
          <cell r="V42" t="str">
            <v>2006-Desenvolvimento de Negócios</v>
          </cell>
          <cell r="Z42">
            <v>83265600</v>
          </cell>
        </row>
        <row r="43">
          <cell r="V43" t="str">
            <v>2007-Desenvolvimento de Negócios</v>
          </cell>
          <cell r="Z43">
            <v>76060600</v>
          </cell>
        </row>
        <row r="44">
          <cell r="V44" t="str">
            <v>2008-Desenvolvimento de Negócios</v>
          </cell>
          <cell r="Z44">
            <v>66844800</v>
          </cell>
        </row>
        <row r="45">
          <cell r="V45" t="str">
            <v>2009-Desenvolvimento de Negócios</v>
          </cell>
          <cell r="Z45">
            <v>69841200</v>
          </cell>
        </row>
        <row r="46">
          <cell r="V46" t="str">
            <v>2005-Desenvolvimento de Negócios</v>
          </cell>
          <cell r="Z46">
            <v>0</v>
          </cell>
        </row>
        <row r="47">
          <cell r="V47" t="str">
            <v>2006-Desenvolvimento de Negócios</v>
          </cell>
          <cell r="Z47">
            <v>0</v>
          </cell>
        </row>
        <row r="48">
          <cell r="V48" t="str">
            <v>2007-Desenvolvimento de Negócios</v>
          </cell>
          <cell r="Z48">
            <v>0</v>
          </cell>
        </row>
        <row r="49">
          <cell r="V49" t="str">
            <v>2008-Desenvolvimento de Negócios</v>
          </cell>
          <cell r="Z49">
            <v>0</v>
          </cell>
        </row>
        <row r="50">
          <cell r="V50" t="str">
            <v>2009-Desenvolvimento de Negócios</v>
          </cell>
          <cell r="Z50">
            <v>0</v>
          </cell>
        </row>
        <row r="51">
          <cell r="V51" t="str">
            <v>2005-Desenvolvimento de Negócios</v>
          </cell>
          <cell r="Z51">
            <v>0</v>
          </cell>
        </row>
        <row r="52">
          <cell r="V52" t="str">
            <v>2006-Desenvolvimento de Negócios</v>
          </cell>
          <cell r="Z52">
            <v>0</v>
          </cell>
        </row>
        <row r="53">
          <cell r="V53" t="str">
            <v>2007-Desenvolvimento de Negócios</v>
          </cell>
          <cell r="Z53">
            <v>0</v>
          </cell>
        </row>
        <row r="54">
          <cell r="V54" t="str">
            <v>2008-Desenvolvimento de Negócios</v>
          </cell>
          <cell r="Z54">
            <v>0</v>
          </cell>
        </row>
        <row r="55">
          <cell r="V55" t="str">
            <v>2009-Desenvolvimento de Negócios</v>
          </cell>
          <cell r="Z55">
            <v>0</v>
          </cell>
        </row>
        <row r="56">
          <cell r="V56" t="str">
            <v>2005-Insumos Básicos</v>
          </cell>
          <cell r="Z56">
            <v>21965760</v>
          </cell>
        </row>
        <row r="57">
          <cell r="V57" t="str">
            <v>2006-Insumos Básicos</v>
          </cell>
          <cell r="Z57">
            <v>18139200</v>
          </cell>
        </row>
        <row r="58">
          <cell r="V58" t="str">
            <v>2007-Insumos Básicos</v>
          </cell>
          <cell r="Z58">
            <v>16961280</v>
          </cell>
        </row>
        <row r="59">
          <cell r="V59" t="str">
            <v>2008-Insumos Básicos</v>
          </cell>
          <cell r="Z59">
            <v>16573440</v>
          </cell>
        </row>
        <row r="60">
          <cell r="V60" t="str">
            <v>2009-Insumos Básicos</v>
          </cell>
          <cell r="Z60">
            <v>16478400</v>
          </cell>
        </row>
        <row r="61">
          <cell r="V61" t="str">
            <v>2005-Insumos Básicos</v>
          </cell>
          <cell r="Z61">
            <v>0</v>
          </cell>
        </row>
        <row r="62">
          <cell r="V62" t="str">
            <v>2006-Insumos Básicos</v>
          </cell>
          <cell r="Z62">
            <v>0</v>
          </cell>
        </row>
        <row r="63">
          <cell r="V63" t="str">
            <v>2007-Insumos Básicos</v>
          </cell>
          <cell r="Z63">
            <v>0</v>
          </cell>
        </row>
        <row r="64">
          <cell r="V64" t="str">
            <v>2008-Insumos Básicos</v>
          </cell>
          <cell r="Z64">
            <v>0</v>
          </cell>
        </row>
        <row r="65">
          <cell r="V65" t="str">
            <v>2009-Insumos Básicos</v>
          </cell>
          <cell r="Z65">
            <v>0</v>
          </cell>
        </row>
        <row r="66">
          <cell r="V66" t="str">
            <v>2005-Insumos Básicos</v>
          </cell>
          <cell r="Z66">
            <v>51530400</v>
          </cell>
        </row>
        <row r="67">
          <cell r="V67" t="str">
            <v>2006-Insumos Básicos</v>
          </cell>
          <cell r="Z67">
            <v>50388000</v>
          </cell>
        </row>
        <row r="68">
          <cell r="V68" t="str">
            <v>2007-Insumos Básicos</v>
          </cell>
          <cell r="Z68">
            <v>47114400</v>
          </cell>
        </row>
        <row r="69">
          <cell r="V69" t="str">
            <v>2008-Insumos Básicos</v>
          </cell>
          <cell r="Z69">
            <v>46036800</v>
          </cell>
        </row>
        <row r="70">
          <cell r="V70" t="str">
            <v>2009-Insumos Básicos</v>
          </cell>
          <cell r="Z70">
            <v>45775200</v>
          </cell>
        </row>
        <row r="71">
          <cell r="V71" t="str">
            <v>2005-Insumos Básicos</v>
          </cell>
          <cell r="Z71">
            <v>0</v>
          </cell>
        </row>
        <row r="72">
          <cell r="V72" t="str">
            <v>2006-Insumos Básicos</v>
          </cell>
          <cell r="Z72">
            <v>0</v>
          </cell>
        </row>
        <row r="73">
          <cell r="V73" t="str">
            <v>2007-Insumos Básicos</v>
          </cell>
          <cell r="Z73">
            <v>0</v>
          </cell>
        </row>
        <row r="74">
          <cell r="V74" t="str">
            <v>2008-Insumos Básicos</v>
          </cell>
          <cell r="Z74">
            <v>0</v>
          </cell>
        </row>
        <row r="75">
          <cell r="V75" t="str">
            <v>2009-Insumos Básicos</v>
          </cell>
          <cell r="Z75">
            <v>0</v>
          </cell>
        </row>
        <row r="76">
          <cell r="V76" t="str">
            <v>2005-Insumos Básicos</v>
          </cell>
          <cell r="Z76">
            <v>4992310</v>
          </cell>
        </row>
        <row r="77">
          <cell r="V77" t="str">
            <v>2006-Insumos Básicos</v>
          </cell>
          <cell r="Z77">
            <v>4755852</v>
          </cell>
        </row>
        <row r="78">
          <cell r="V78" t="str">
            <v>2007-Insumos Básicos</v>
          </cell>
          <cell r="Z78">
            <v>4540224</v>
          </cell>
        </row>
        <row r="79">
          <cell r="V79" t="str">
            <v>2008-Insumos Básicos</v>
          </cell>
          <cell r="Z79">
            <v>4525128</v>
          </cell>
        </row>
        <row r="80">
          <cell r="V80" t="str">
            <v>2009-Insumos Básicos</v>
          </cell>
          <cell r="Z80">
            <v>4589184</v>
          </cell>
        </row>
        <row r="81">
          <cell r="V81" t="str">
            <v>2005-Insumos Básicos</v>
          </cell>
          <cell r="Z81">
            <v>0</v>
          </cell>
        </row>
        <row r="82">
          <cell r="V82" t="str">
            <v>2006-Insumos Básicos</v>
          </cell>
          <cell r="Z82">
            <v>0</v>
          </cell>
        </row>
        <row r="83">
          <cell r="V83" t="str">
            <v>2007-Insumos Básicos</v>
          </cell>
          <cell r="Z83">
            <v>0</v>
          </cell>
        </row>
        <row r="84">
          <cell r="V84" t="str">
            <v>2008-Insumos Básicos</v>
          </cell>
          <cell r="Z84">
            <v>0</v>
          </cell>
        </row>
        <row r="85">
          <cell r="V85" t="str">
            <v>2009-Insumos Básicos</v>
          </cell>
          <cell r="Z85">
            <v>0</v>
          </cell>
        </row>
        <row r="86">
          <cell r="V86" t="str">
            <v>2005-Insumos Básicos</v>
          </cell>
          <cell r="Z86">
            <v>0</v>
          </cell>
        </row>
        <row r="87">
          <cell r="V87" t="str">
            <v>2006-Insumos Básicos</v>
          </cell>
          <cell r="Z87">
            <v>0</v>
          </cell>
        </row>
        <row r="88">
          <cell r="V88" t="str">
            <v>2007-Insumos Básicos</v>
          </cell>
          <cell r="Z88">
            <v>0</v>
          </cell>
        </row>
        <row r="89">
          <cell r="V89" t="str">
            <v>2008-Insumos Básicos</v>
          </cell>
          <cell r="Z89">
            <v>0</v>
          </cell>
        </row>
        <row r="90">
          <cell r="V90" t="str">
            <v>2009-Insumos Básicos</v>
          </cell>
          <cell r="Z90">
            <v>0</v>
          </cell>
        </row>
        <row r="91">
          <cell r="V91" t="str">
            <v>2005-Insumos Básicos</v>
          </cell>
          <cell r="Z91">
            <v>0</v>
          </cell>
        </row>
        <row r="92">
          <cell r="V92" t="str">
            <v>2006-Insumos Básicos</v>
          </cell>
          <cell r="Z92">
            <v>0</v>
          </cell>
        </row>
        <row r="93">
          <cell r="V93" t="str">
            <v>2007-Insumos Básicos</v>
          </cell>
          <cell r="Z93">
            <v>0</v>
          </cell>
        </row>
        <row r="94">
          <cell r="V94" t="str">
            <v>2008-Insumos Básicos</v>
          </cell>
          <cell r="Z94">
            <v>0</v>
          </cell>
        </row>
        <row r="95">
          <cell r="V95" t="str">
            <v>2009-Insumos Básicos</v>
          </cell>
          <cell r="Z95">
            <v>0</v>
          </cell>
        </row>
        <row r="96">
          <cell r="V96" t="str">
            <v>2005-Insumos Básicos</v>
          </cell>
          <cell r="Z96">
            <v>55790563.140000001</v>
          </cell>
        </row>
        <row r="97">
          <cell r="V97" t="str">
            <v>2006-Insumos Básicos</v>
          </cell>
          <cell r="Z97">
            <v>37382612.579999998</v>
          </cell>
        </row>
        <row r="98">
          <cell r="V98" t="str">
            <v>2007-Insumos Básicos</v>
          </cell>
          <cell r="Z98">
            <v>24830621.280000001</v>
          </cell>
        </row>
        <row r="99">
          <cell r="V99" t="str">
            <v>2008-Insumos Básicos</v>
          </cell>
          <cell r="Z99">
            <v>24422413.84</v>
          </cell>
        </row>
        <row r="100">
          <cell r="V100" t="str">
            <v>2009-Insumos Básicos</v>
          </cell>
          <cell r="Z100">
            <v>24310464.899999999</v>
          </cell>
        </row>
        <row r="101">
          <cell r="V101" t="str">
            <v>2005-Insumos Básicos</v>
          </cell>
          <cell r="Z101">
            <v>156854067.75999999</v>
          </cell>
        </row>
        <row r="102">
          <cell r="V102" t="str">
            <v>2006-Insumos Básicos</v>
          </cell>
          <cell r="Z102">
            <v>105650067.42</v>
          </cell>
        </row>
        <row r="103">
          <cell r="V103" t="str">
            <v>2007-Insumos Básicos</v>
          </cell>
          <cell r="Z103">
            <v>69881058.719999999</v>
          </cell>
        </row>
        <row r="104">
          <cell r="V104" t="str">
            <v>2008-Insumos Básicos</v>
          </cell>
          <cell r="Z104">
            <v>68424466.159999996</v>
          </cell>
        </row>
        <row r="105">
          <cell r="V105" t="str">
            <v>2009-Insumos Básicos</v>
          </cell>
          <cell r="Z105">
            <v>67782935.099999994</v>
          </cell>
        </row>
        <row r="106">
          <cell r="V106" t="str">
            <v>2005-Insumos Básicos</v>
          </cell>
          <cell r="Z106">
            <v>0</v>
          </cell>
        </row>
        <row r="107">
          <cell r="V107" t="str">
            <v>2006-Insumos Básicos</v>
          </cell>
          <cell r="Z107">
            <v>0</v>
          </cell>
        </row>
        <row r="108">
          <cell r="V108" t="str">
            <v>2007-Insumos Básicos</v>
          </cell>
          <cell r="Z108">
            <v>0</v>
          </cell>
        </row>
        <row r="109">
          <cell r="V109" t="str">
            <v>2008-Insumos Básicos</v>
          </cell>
          <cell r="Z109">
            <v>0</v>
          </cell>
        </row>
        <row r="110">
          <cell r="V110" t="str">
            <v>2009-Insumos Básicos</v>
          </cell>
          <cell r="Z110">
            <v>0</v>
          </cell>
        </row>
        <row r="111">
          <cell r="V111" t="str">
            <v>2005-Insumos Básicos</v>
          </cell>
          <cell r="Z111">
            <v>109511656</v>
          </cell>
        </row>
        <row r="112">
          <cell r="V112" t="str">
            <v>2006-Insumos Básicos</v>
          </cell>
          <cell r="Z112">
            <v>68914440</v>
          </cell>
        </row>
        <row r="113">
          <cell r="V113" t="str">
            <v>2007-Insumos Básicos</v>
          </cell>
          <cell r="Z113">
            <v>72388134</v>
          </cell>
        </row>
        <row r="114">
          <cell r="V114" t="str">
            <v>2008-Insumos Básicos</v>
          </cell>
          <cell r="Z114">
            <v>86190208</v>
          </cell>
        </row>
        <row r="115">
          <cell r="V115" t="str">
            <v>2009-Insumos Básicos</v>
          </cell>
          <cell r="Z115">
            <v>86427560</v>
          </cell>
        </row>
        <row r="116">
          <cell r="V116" t="str">
            <v>2005-Insumos Básicos</v>
          </cell>
          <cell r="Z116">
            <v>8084167</v>
          </cell>
        </row>
        <row r="117">
          <cell r="V117" t="str">
            <v>2006-Insumos Básicos</v>
          </cell>
          <cell r="Z117">
            <v>8629480.9199999999</v>
          </cell>
        </row>
        <row r="118">
          <cell r="V118" t="str">
            <v>2007-Insumos Básicos</v>
          </cell>
          <cell r="Z118">
            <v>8374233.5999999996</v>
          </cell>
        </row>
        <row r="119">
          <cell r="V119" t="str">
            <v>2008-Insumos Básicos</v>
          </cell>
          <cell r="Z119">
            <v>7177224.25</v>
          </cell>
        </row>
        <row r="120">
          <cell r="V120" t="str">
            <v>2009-Insumos Básicos</v>
          </cell>
          <cell r="Z120">
            <v>6687203.96</v>
          </cell>
        </row>
        <row r="121">
          <cell r="V121" t="str">
            <v>2005-Insumos Básicos</v>
          </cell>
          <cell r="Z121">
            <v>7523954.7000000002</v>
          </cell>
        </row>
        <row r="122">
          <cell r="V122" t="str">
            <v>2006-Insumos Básicos</v>
          </cell>
          <cell r="Z122">
            <v>505840.32</v>
          </cell>
        </row>
        <row r="123">
          <cell r="V123" t="str">
            <v>2007-Insumos Básicos</v>
          </cell>
          <cell r="Z123">
            <v>135801.60000000001</v>
          </cell>
        </row>
        <row r="124">
          <cell r="V124" t="str">
            <v>2008-Insumos Básicos</v>
          </cell>
          <cell r="Z124">
            <v>167794</v>
          </cell>
        </row>
        <row r="125">
          <cell r="V125" t="str">
            <v>2009-Insumos Básicos</v>
          </cell>
          <cell r="Z125">
            <v>146998.04</v>
          </cell>
        </row>
        <row r="126">
          <cell r="V126" t="str">
            <v>2005-Insumos Básicos</v>
          </cell>
          <cell r="Z126">
            <v>0</v>
          </cell>
        </row>
        <row r="127">
          <cell r="V127" t="str">
            <v>2006-Insumos Básicos</v>
          </cell>
          <cell r="Z127">
            <v>0</v>
          </cell>
        </row>
        <row r="128">
          <cell r="V128" t="str">
            <v>2007-Insumos Básicos</v>
          </cell>
          <cell r="Z128">
            <v>0</v>
          </cell>
        </row>
        <row r="129">
          <cell r="V129" t="str">
            <v>2008-Insumos Básicos</v>
          </cell>
          <cell r="Z129">
            <v>0</v>
          </cell>
        </row>
        <row r="130">
          <cell r="V130" t="str">
            <v>2009-Insumos Básicos</v>
          </cell>
          <cell r="Z130">
            <v>0</v>
          </cell>
        </row>
        <row r="131">
          <cell r="V131" t="str">
            <v>2005-Insumos Básicos</v>
          </cell>
          <cell r="Z131">
            <v>533448</v>
          </cell>
        </row>
        <row r="132">
          <cell r="V132" t="str">
            <v>2006-Insumos Básicos</v>
          </cell>
          <cell r="Z132">
            <v>405921.6</v>
          </cell>
        </row>
        <row r="133">
          <cell r="V133" t="str">
            <v>2007-Insumos Básicos</v>
          </cell>
          <cell r="Z133">
            <v>378100.8</v>
          </cell>
        </row>
        <row r="134">
          <cell r="V134" t="str">
            <v>2008-Insumos Básicos</v>
          </cell>
          <cell r="Z134">
            <v>326347.2</v>
          </cell>
        </row>
        <row r="135">
          <cell r="V135" t="str">
            <v>2009-Insumos Básicos</v>
          </cell>
          <cell r="Z135">
            <v>303652.8</v>
          </cell>
        </row>
        <row r="136">
          <cell r="V136" t="str">
            <v>2005-Insumos Básicos</v>
          </cell>
          <cell r="Z136">
            <v>0</v>
          </cell>
        </row>
        <row r="137">
          <cell r="V137" t="str">
            <v>2006-Insumos Básicos</v>
          </cell>
          <cell r="Z137">
            <v>0</v>
          </cell>
        </row>
        <row r="138">
          <cell r="V138" t="str">
            <v>2007-Insumos Básicos</v>
          </cell>
          <cell r="Z138">
            <v>0</v>
          </cell>
        </row>
        <row r="139">
          <cell r="V139" t="str">
            <v>2008-Insumos Básicos</v>
          </cell>
          <cell r="Z139">
            <v>0</v>
          </cell>
        </row>
        <row r="140">
          <cell r="V140" t="str">
            <v>2009-Insumos Básicos</v>
          </cell>
          <cell r="Z140">
            <v>0</v>
          </cell>
        </row>
        <row r="141">
          <cell r="V141" t="str">
            <v>2005-Insumos Básicos</v>
          </cell>
          <cell r="Z141">
            <v>0</v>
          </cell>
        </row>
        <row r="142">
          <cell r="V142" t="str">
            <v>2006-Insumos Básicos</v>
          </cell>
          <cell r="Z142">
            <v>0</v>
          </cell>
        </row>
        <row r="143">
          <cell r="V143" t="str">
            <v>2007-Insumos Básicos</v>
          </cell>
          <cell r="Z143">
            <v>0</v>
          </cell>
        </row>
        <row r="144">
          <cell r="V144" t="str">
            <v>2008-Insumos Básicos</v>
          </cell>
          <cell r="Z144">
            <v>0</v>
          </cell>
        </row>
        <row r="145">
          <cell r="V145" t="str">
            <v>2009-Insumos Básicos</v>
          </cell>
          <cell r="Z145">
            <v>0</v>
          </cell>
        </row>
        <row r="146">
          <cell r="V146" t="str">
            <v>2005-Insumos Básicos</v>
          </cell>
          <cell r="Z146">
            <v>1297920</v>
          </cell>
        </row>
        <row r="147">
          <cell r="V147" t="str">
            <v>2006-Insumos Básicos</v>
          </cell>
          <cell r="Z147">
            <v>1042608</v>
          </cell>
        </row>
        <row r="148">
          <cell r="V148" t="str">
            <v>2007-Insumos Básicos</v>
          </cell>
          <cell r="Z148">
            <v>1042608</v>
          </cell>
        </row>
        <row r="149">
          <cell r="V149" t="str">
            <v>2008-Insumos Básicos</v>
          </cell>
          <cell r="Z149">
            <v>1042608</v>
          </cell>
        </row>
        <row r="150">
          <cell r="V150" t="str">
            <v>2009-Insumos Básicos</v>
          </cell>
          <cell r="Z150">
            <v>1042608</v>
          </cell>
        </row>
        <row r="151">
          <cell r="V151" t="str">
            <v>2005-Insumos Básicos</v>
          </cell>
          <cell r="Z151">
            <v>0</v>
          </cell>
        </row>
        <row r="152">
          <cell r="V152" t="str">
            <v>2006-Insumos Básicos</v>
          </cell>
          <cell r="Z152">
            <v>0</v>
          </cell>
        </row>
        <row r="153">
          <cell r="V153" t="str">
            <v>2007-Insumos Básicos</v>
          </cell>
          <cell r="Z153">
            <v>0</v>
          </cell>
        </row>
        <row r="154">
          <cell r="V154" t="str">
            <v>2008-Insumos Básicos</v>
          </cell>
          <cell r="Z154">
            <v>0</v>
          </cell>
        </row>
        <row r="155">
          <cell r="V155" t="str">
            <v>2009-Insumos Básicos</v>
          </cell>
          <cell r="Z155">
            <v>0</v>
          </cell>
        </row>
        <row r="156">
          <cell r="V156" t="str">
            <v>2005-Insumos Básicos</v>
          </cell>
          <cell r="Z156">
            <v>0</v>
          </cell>
        </row>
        <row r="157">
          <cell r="V157" t="str">
            <v>2006-Insumos Básicos</v>
          </cell>
          <cell r="Z157">
            <v>0</v>
          </cell>
        </row>
        <row r="158">
          <cell r="V158" t="str">
            <v>2007-Insumos Básicos</v>
          </cell>
          <cell r="Z158">
            <v>0</v>
          </cell>
        </row>
        <row r="159">
          <cell r="V159" t="str">
            <v>2008-Insumos Básicos</v>
          </cell>
          <cell r="Z159">
            <v>0</v>
          </cell>
        </row>
        <row r="160">
          <cell r="V160" t="str">
            <v>2009-Insumos Básicos</v>
          </cell>
          <cell r="Z160">
            <v>0</v>
          </cell>
        </row>
        <row r="161">
          <cell r="V161" t="str">
            <v>2005-Insumos Básicos</v>
          </cell>
          <cell r="Z161">
            <v>415982838.66000003</v>
          </cell>
        </row>
        <row r="162">
          <cell r="V162" t="str">
            <v>2006-Insumos Básicos</v>
          </cell>
          <cell r="Z162">
            <v>394049867.89999998</v>
          </cell>
        </row>
        <row r="163">
          <cell r="V163" t="str">
            <v>2007-Insumos Básicos</v>
          </cell>
          <cell r="Z163">
            <v>381921173.73000002</v>
          </cell>
        </row>
        <row r="164">
          <cell r="V164" t="str">
            <v>2008-Insumos Básicos</v>
          </cell>
          <cell r="Z164">
            <v>337009598.95999998</v>
          </cell>
        </row>
        <row r="165">
          <cell r="V165" t="str">
            <v>2009-Insumos Básicos</v>
          </cell>
          <cell r="Z165">
            <v>317747013.22000003</v>
          </cell>
        </row>
        <row r="166">
          <cell r="V166" t="str">
            <v>2005-Insumos Básicos</v>
          </cell>
          <cell r="Z166">
            <v>446572716.95999998</v>
          </cell>
        </row>
        <row r="167">
          <cell r="V167" t="str">
            <v>2006-Insumos Básicos</v>
          </cell>
          <cell r="Z167">
            <v>377640901.44</v>
          </cell>
        </row>
        <row r="168">
          <cell r="V168" t="str">
            <v>2007-Insumos Básicos</v>
          </cell>
          <cell r="Z168">
            <v>330114150.83999997</v>
          </cell>
        </row>
        <row r="169">
          <cell r="V169" t="str">
            <v>2008-Insumos Básicos</v>
          </cell>
          <cell r="Z169">
            <v>317828497.06999999</v>
          </cell>
        </row>
        <row r="170">
          <cell r="V170" t="str">
            <v>2009-Insumos Básicos</v>
          </cell>
          <cell r="Z170">
            <v>304024276.36000001</v>
          </cell>
        </row>
        <row r="171">
          <cell r="V171" t="str">
            <v>2005-Insumos Básicos</v>
          </cell>
          <cell r="Z171">
            <v>179706.23999999999</v>
          </cell>
        </row>
        <row r="172">
          <cell r="V172" t="str">
            <v>2006-Insumos Básicos</v>
          </cell>
          <cell r="Z172">
            <v>177834.3</v>
          </cell>
        </row>
        <row r="173">
          <cell r="V173" t="str">
            <v>2007-Insumos Básicos</v>
          </cell>
          <cell r="Z173">
            <v>177834.3</v>
          </cell>
        </row>
        <row r="174">
          <cell r="V174" t="str">
            <v>2008-Insumos Básicos</v>
          </cell>
          <cell r="Z174">
            <v>177834.3</v>
          </cell>
        </row>
        <row r="175">
          <cell r="V175" t="str">
            <v>2009-Insumos Básicos</v>
          </cell>
          <cell r="Z175">
            <v>187194</v>
          </cell>
        </row>
        <row r="176">
          <cell r="V176" t="str">
            <v>2005-Insumos Básicos</v>
          </cell>
          <cell r="Z176">
            <v>2257823.2799999998</v>
          </cell>
        </row>
        <row r="177">
          <cell r="V177" t="str">
            <v>2006-Insumos Básicos</v>
          </cell>
          <cell r="Z177">
            <v>3723445.4</v>
          </cell>
        </row>
        <row r="178">
          <cell r="V178" t="str">
            <v>2007-Insumos Básicos</v>
          </cell>
          <cell r="Z178">
            <v>3723445.4</v>
          </cell>
        </row>
        <row r="179">
          <cell r="V179" t="str">
            <v>2008-Insumos Básicos</v>
          </cell>
          <cell r="Z179">
            <v>3723445.4</v>
          </cell>
        </row>
        <row r="180">
          <cell r="V180" t="str">
            <v>2009-Insumos Básicos</v>
          </cell>
          <cell r="Z180">
            <v>3714160</v>
          </cell>
        </row>
        <row r="181">
          <cell r="V181" t="str">
            <v>2005-Insumos Básicos</v>
          </cell>
          <cell r="Z181">
            <v>16414128</v>
          </cell>
        </row>
        <row r="182">
          <cell r="V182" t="str">
            <v>2006-Insumos Básicos</v>
          </cell>
          <cell r="Z182">
            <v>13627320</v>
          </cell>
        </row>
        <row r="183">
          <cell r="V183" t="str">
            <v>2007-Insumos Básicos</v>
          </cell>
          <cell r="Z183">
            <v>13627320</v>
          </cell>
        </row>
        <row r="184">
          <cell r="V184" t="str">
            <v>2008-Insumos Básicos</v>
          </cell>
          <cell r="Z184">
            <v>13627320</v>
          </cell>
        </row>
        <row r="185">
          <cell r="V185" t="str">
            <v>2009-Insumos Básicos</v>
          </cell>
          <cell r="Z185">
            <v>13627320</v>
          </cell>
        </row>
        <row r="186">
          <cell r="V186" t="str">
            <v>2005-Insumos Básicos</v>
          </cell>
          <cell r="Z186">
            <v>0</v>
          </cell>
        </row>
        <row r="187">
          <cell r="V187" t="str">
            <v>2006-Insumos Básicos</v>
          </cell>
          <cell r="Z187">
            <v>0</v>
          </cell>
        </row>
        <row r="188">
          <cell r="V188" t="str">
            <v>2007-Insumos Básicos</v>
          </cell>
          <cell r="Z188">
            <v>0</v>
          </cell>
        </row>
        <row r="189">
          <cell r="V189" t="str">
            <v>2008-Insumos Básicos</v>
          </cell>
          <cell r="Z189">
            <v>0</v>
          </cell>
        </row>
        <row r="190">
          <cell r="V190" t="str">
            <v>2009-Insumos Básicos</v>
          </cell>
          <cell r="Z190">
            <v>0</v>
          </cell>
        </row>
        <row r="191">
          <cell r="V191" t="str">
            <v>2005-Insumos Básicos</v>
          </cell>
          <cell r="Z191">
            <v>0</v>
          </cell>
        </row>
        <row r="192">
          <cell r="V192" t="str">
            <v>2006-Insumos Básicos</v>
          </cell>
          <cell r="Z192">
            <v>0</v>
          </cell>
        </row>
        <row r="193">
          <cell r="V193" t="str">
            <v>2007-Insumos Básicos</v>
          </cell>
          <cell r="Z193">
            <v>0</v>
          </cell>
        </row>
        <row r="194">
          <cell r="V194" t="str">
            <v>2008-Insumos Básicos</v>
          </cell>
          <cell r="Z194">
            <v>0</v>
          </cell>
        </row>
        <row r="195">
          <cell r="V195" t="str">
            <v>2009-Insumos Básicos</v>
          </cell>
          <cell r="Z195">
            <v>0</v>
          </cell>
        </row>
        <row r="196">
          <cell r="V196" t="str">
            <v>2005-Insumos Básicos</v>
          </cell>
          <cell r="Z196">
            <v>44539062</v>
          </cell>
        </row>
        <row r="197">
          <cell r="V197" t="str">
            <v>2006-Insumos Básicos</v>
          </cell>
          <cell r="Z197">
            <v>36600915</v>
          </cell>
        </row>
        <row r="198">
          <cell r="V198" t="str">
            <v>2007-Insumos Básicos</v>
          </cell>
          <cell r="Z198">
            <v>30330744</v>
          </cell>
        </row>
        <row r="199">
          <cell r="V199" t="str">
            <v>2008-Insumos Básicos</v>
          </cell>
          <cell r="Z199">
            <v>23905064</v>
          </cell>
        </row>
        <row r="200">
          <cell r="V200" t="str">
            <v>2009-Insumos Básicos</v>
          </cell>
          <cell r="Z200">
            <v>21314160</v>
          </cell>
        </row>
        <row r="201">
          <cell r="V201" t="str">
            <v>2005-Insumos Básicos</v>
          </cell>
          <cell r="Z201">
            <v>0</v>
          </cell>
        </row>
        <row r="202">
          <cell r="V202" t="str">
            <v>2006-Insumos Básicos</v>
          </cell>
          <cell r="Z202">
            <v>4665912.4800000004</v>
          </cell>
        </row>
        <row r="203">
          <cell r="V203" t="str">
            <v>2007-Insumos Básicos</v>
          </cell>
          <cell r="Z203">
            <v>4665912.4800000004</v>
          </cell>
        </row>
        <row r="204">
          <cell r="V204" t="str">
            <v>2008-Insumos Básicos</v>
          </cell>
          <cell r="Z204">
            <v>4665912.4800000004</v>
          </cell>
        </row>
        <row r="205">
          <cell r="V205" t="str">
            <v>2009-Insumos Básicos</v>
          </cell>
          <cell r="Z205">
            <v>4665912.4800000004</v>
          </cell>
        </row>
        <row r="206">
          <cell r="V206" t="str">
            <v>2005-Insumos Básicos</v>
          </cell>
          <cell r="Z206">
            <v>0</v>
          </cell>
        </row>
        <row r="207">
          <cell r="V207" t="str">
            <v>2006-Insumos Básicos</v>
          </cell>
          <cell r="Z207">
            <v>0</v>
          </cell>
        </row>
        <row r="208">
          <cell r="V208" t="str">
            <v>2007-Insumos Básicos</v>
          </cell>
          <cell r="Z208">
            <v>0</v>
          </cell>
        </row>
        <row r="209">
          <cell r="V209" t="str">
            <v>2008-Insumos Básicos</v>
          </cell>
          <cell r="Z209">
            <v>0</v>
          </cell>
        </row>
        <row r="210">
          <cell r="V210" t="str">
            <v>2009-Insumos Básicos</v>
          </cell>
          <cell r="Z210">
            <v>0</v>
          </cell>
        </row>
        <row r="211">
          <cell r="V211" t="str">
            <v>2005-Insumos Básicos</v>
          </cell>
          <cell r="Z211">
            <v>63872274.200000003</v>
          </cell>
        </row>
        <row r="212">
          <cell r="V212" t="str">
            <v>2006-Insumos Básicos</v>
          </cell>
          <cell r="Z212">
            <v>48428189.280000001</v>
          </cell>
        </row>
        <row r="213">
          <cell r="V213" t="str">
            <v>2007-Insumos Básicos</v>
          </cell>
          <cell r="Z213">
            <v>49487491.799999997</v>
          </cell>
        </row>
        <row r="214">
          <cell r="V214" t="str">
            <v>2008-Insumos Básicos</v>
          </cell>
          <cell r="Z214">
            <v>34884566.799999997</v>
          </cell>
        </row>
        <row r="215">
          <cell r="V215" t="str">
            <v>2009-Insumos Básicos</v>
          </cell>
          <cell r="Z215">
            <v>31083764.969999999</v>
          </cell>
        </row>
        <row r="216">
          <cell r="V216" t="str">
            <v>2005-Insumos Básicos</v>
          </cell>
          <cell r="Z216">
            <v>133951562.40000001</v>
          </cell>
        </row>
        <row r="217">
          <cell r="V217" t="str">
            <v>2006-Insumos Básicos</v>
          </cell>
          <cell r="Z217">
            <v>103357859.08</v>
          </cell>
        </row>
        <row r="218">
          <cell r="V218" t="str">
            <v>2007-Insumos Básicos</v>
          </cell>
          <cell r="Z218">
            <v>89650106.349999994</v>
          </cell>
        </row>
        <row r="219">
          <cell r="V219" t="str">
            <v>2008-Insumos Básicos</v>
          </cell>
          <cell r="Z219">
            <v>83506785.599999994</v>
          </cell>
        </row>
        <row r="220">
          <cell r="V220" t="str">
            <v>2009-Insumos Básicos</v>
          </cell>
          <cell r="Z220">
            <v>83310203.010000005</v>
          </cell>
        </row>
        <row r="221">
          <cell r="V221" t="str">
            <v>2005-Insumos Básicos</v>
          </cell>
          <cell r="Z221">
            <v>0</v>
          </cell>
        </row>
        <row r="222">
          <cell r="V222" t="str">
            <v>2006-Insumos Básicos</v>
          </cell>
          <cell r="Z222">
            <v>0</v>
          </cell>
        </row>
        <row r="223">
          <cell r="V223" t="str">
            <v>2007-Insumos Básicos</v>
          </cell>
          <cell r="Z223">
            <v>0</v>
          </cell>
        </row>
        <row r="224">
          <cell r="V224" t="str">
            <v>2008-Insumos Básicos</v>
          </cell>
          <cell r="Z224">
            <v>0</v>
          </cell>
        </row>
        <row r="225">
          <cell r="V225" t="str">
            <v>2009-Insumos Básicos</v>
          </cell>
          <cell r="Z225">
            <v>0</v>
          </cell>
        </row>
        <row r="226">
          <cell r="V226" t="str">
            <v>2005-Insumos Básicos</v>
          </cell>
          <cell r="Z226">
            <v>117524328</v>
          </cell>
        </row>
        <row r="227">
          <cell r="V227" t="str">
            <v>2006-Insumos Básicos</v>
          </cell>
          <cell r="Z227">
            <v>101796090</v>
          </cell>
        </row>
        <row r="228">
          <cell r="V228" t="str">
            <v>2007-Insumos Básicos</v>
          </cell>
          <cell r="Z228">
            <v>94010400</v>
          </cell>
        </row>
        <row r="229">
          <cell r="V229" t="str">
            <v>2008-Insumos Básicos</v>
          </cell>
          <cell r="Z229">
            <v>80078824</v>
          </cell>
        </row>
        <row r="230">
          <cell r="V230" t="str">
            <v>2009-Insumos Básicos</v>
          </cell>
          <cell r="Z230">
            <v>76692608</v>
          </cell>
        </row>
        <row r="231">
          <cell r="V231" t="str">
            <v>2005-Insumos Básicos</v>
          </cell>
          <cell r="Z231">
            <v>38793920.780000001</v>
          </cell>
        </row>
        <row r="232">
          <cell r="V232" t="str">
            <v>2006-Insumos Básicos</v>
          </cell>
          <cell r="Z232">
            <v>36318831.100000001</v>
          </cell>
        </row>
        <row r="233">
          <cell r="V233" t="str">
            <v>2007-Insumos Básicos</v>
          </cell>
          <cell r="Z233">
            <v>30104369.140000001</v>
          </cell>
        </row>
        <row r="234">
          <cell r="V234" t="str">
            <v>2008-Insumos Básicos</v>
          </cell>
          <cell r="Z234">
            <v>22381012.800000001</v>
          </cell>
        </row>
        <row r="235">
          <cell r="V235" t="str">
            <v>2009-Insumos Básicos</v>
          </cell>
          <cell r="Z235">
            <v>20942125.239999998</v>
          </cell>
        </row>
        <row r="236">
          <cell r="V236" t="str">
            <v>2005-Insumos Básicos</v>
          </cell>
          <cell r="Z236">
            <v>109481135.73999999</v>
          </cell>
        </row>
        <row r="237">
          <cell r="V237" t="str">
            <v>2006-Insumos Básicos</v>
          </cell>
          <cell r="Z237">
            <v>88281222.900000006</v>
          </cell>
        </row>
        <row r="238">
          <cell r="V238" t="str">
            <v>2007-Insumos Básicos</v>
          </cell>
          <cell r="Z238">
            <v>73212075.859999999</v>
          </cell>
        </row>
        <row r="239">
          <cell r="V239" t="str">
            <v>2008-Insumos Básicos</v>
          </cell>
          <cell r="Z239">
            <v>61351249.200000003</v>
          </cell>
        </row>
        <row r="240">
          <cell r="V240" t="str">
            <v>2009-Insumos Básicos</v>
          </cell>
          <cell r="Z240">
            <v>52355132.759999998</v>
          </cell>
        </row>
        <row r="241">
          <cell r="V241" t="str">
            <v>2005-Insumos Básicos</v>
          </cell>
          <cell r="Z241">
            <v>0</v>
          </cell>
        </row>
        <row r="242">
          <cell r="V242" t="str">
            <v>2006-Insumos Básicos</v>
          </cell>
          <cell r="Z242">
            <v>0</v>
          </cell>
        </row>
        <row r="243">
          <cell r="V243" t="str">
            <v>2007-Insumos Básicos</v>
          </cell>
          <cell r="Z243">
            <v>0</v>
          </cell>
        </row>
        <row r="244">
          <cell r="V244" t="str">
            <v>2008-Insumos Básicos</v>
          </cell>
          <cell r="Z244">
            <v>0</v>
          </cell>
        </row>
        <row r="245">
          <cell r="V245" t="str">
            <v>2009-Insumos Básicos</v>
          </cell>
          <cell r="Z245">
            <v>0</v>
          </cell>
        </row>
        <row r="246">
          <cell r="V246" t="str">
            <v>2005-Insumos Básicos</v>
          </cell>
          <cell r="Z246">
            <v>0</v>
          </cell>
        </row>
        <row r="247">
          <cell r="V247" t="str">
            <v>2006-Insumos Básicos</v>
          </cell>
          <cell r="Z247">
            <v>4308936</v>
          </cell>
        </row>
        <row r="248">
          <cell r="V248" t="str">
            <v>2007-Insumos Básicos</v>
          </cell>
          <cell r="Z248">
            <v>4270728</v>
          </cell>
        </row>
        <row r="249">
          <cell r="V249" t="str">
            <v>2008-Insumos Básicos</v>
          </cell>
          <cell r="Z249">
            <v>3966084</v>
          </cell>
        </row>
        <row r="250">
          <cell r="V250" t="str">
            <v>2009-Insumos Básicos</v>
          </cell>
          <cell r="Z250">
            <v>4137458</v>
          </cell>
        </row>
        <row r="251">
          <cell r="V251" t="str">
            <v>2005-Insumos Básicos</v>
          </cell>
          <cell r="Z251">
            <v>0</v>
          </cell>
        </row>
        <row r="252">
          <cell r="V252" t="str">
            <v>2006-Insumos Básicos</v>
          </cell>
          <cell r="Z252">
            <v>0</v>
          </cell>
        </row>
        <row r="253">
          <cell r="V253" t="str">
            <v>2007-Insumos Básicos</v>
          </cell>
          <cell r="Z253">
            <v>0</v>
          </cell>
        </row>
        <row r="254">
          <cell r="V254" t="str">
            <v>2008-Insumos Básicos</v>
          </cell>
          <cell r="Z254">
            <v>0</v>
          </cell>
        </row>
        <row r="255">
          <cell r="V255" t="str">
            <v>2009-Insumos Básicos</v>
          </cell>
          <cell r="Z255">
            <v>0</v>
          </cell>
        </row>
        <row r="256">
          <cell r="V256" t="str">
            <v>2005-Insumos Básicos</v>
          </cell>
          <cell r="Z256">
            <v>14550570</v>
          </cell>
        </row>
        <row r="257">
          <cell r="V257" t="str">
            <v>2006-Insumos Básicos</v>
          </cell>
          <cell r="Z257">
            <v>17517312</v>
          </cell>
        </row>
        <row r="258">
          <cell r="V258" t="str">
            <v>2007-Insumos Básicos</v>
          </cell>
          <cell r="Z258">
            <v>17334444</v>
          </cell>
        </row>
        <row r="259">
          <cell r="V259" t="str">
            <v>2008-Insumos Básicos</v>
          </cell>
          <cell r="Z259">
            <v>16044588</v>
          </cell>
        </row>
        <row r="260">
          <cell r="V260" t="str">
            <v>2009-Insumos Básicos</v>
          </cell>
          <cell r="Z260">
            <v>16723724</v>
          </cell>
        </row>
        <row r="261">
          <cell r="V261" t="str">
            <v>2005-Insumos Básicos</v>
          </cell>
          <cell r="Z261">
            <v>0</v>
          </cell>
        </row>
        <row r="262">
          <cell r="V262" t="str">
            <v>2006-Insumos Básicos</v>
          </cell>
          <cell r="Z262">
            <v>0</v>
          </cell>
        </row>
        <row r="263">
          <cell r="V263" t="str">
            <v>2007-Insumos Básicos</v>
          </cell>
          <cell r="Z263">
            <v>0</v>
          </cell>
        </row>
        <row r="264">
          <cell r="V264" t="str">
            <v>2008-Insumos Básicos</v>
          </cell>
          <cell r="Z264">
            <v>0</v>
          </cell>
        </row>
        <row r="265">
          <cell r="V265" t="str">
            <v>2009-Insumos Básicos</v>
          </cell>
          <cell r="Z265">
            <v>0</v>
          </cell>
        </row>
        <row r="266">
          <cell r="V266" t="str">
            <v>2005-Insumos Básicos</v>
          </cell>
          <cell r="Z266">
            <v>13991514</v>
          </cell>
        </row>
        <row r="267">
          <cell r="V267" t="str">
            <v>2006-Insumos Básicos</v>
          </cell>
          <cell r="Z267">
            <v>11325696</v>
          </cell>
        </row>
        <row r="268">
          <cell r="V268" t="str">
            <v>2007-Insumos Básicos</v>
          </cell>
          <cell r="Z268">
            <v>10945152</v>
          </cell>
        </row>
        <row r="269">
          <cell r="V269" t="str">
            <v>2008-Insumos Básicos</v>
          </cell>
          <cell r="Z269">
            <v>10525824</v>
          </cell>
        </row>
        <row r="270">
          <cell r="V270" t="str">
            <v>2009-Insumos Básicos</v>
          </cell>
          <cell r="Z270">
            <v>10525824</v>
          </cell>
        </row>
        <row r="271">
          <cell r="V271" t="str">
            <v>2005-Insumos Básicos</v>
          </cell>
          <cell r="Z271">
            <v>0</v>
          </cell>
        </row>
        <row r="272">
          <cell r="V272" t="str">
            <v>2006-Insumos Básicos</v>
          </cell>
          <cell r="Z272">
            <v>0</v>
          </cell>
        </row>
        <row r="273">
          <cell r="V273" t="str">
            <v>2007-Insumos Básicos</v>
          </cell>
          <cell r="Z273">
            <v>0</v>
          </cell>
        </row>
        <row r="274">
          <cell r="V274" t="str">
            <v>2008-Insumos Básicos</v>
          </cell>
          <cell r="Z274">
            <v>0</v>
          </cell>
        </row>
        <row r="275">
          <cell r="V275" t="str">
            <v>2009-Insumos Básicos</v>
          </cell>
          <cell r="Z275">
            <v>0</v>
          </cell>
        </row>
        <row r="276">
          <cell r="V276" t="str">
            <v>2005-Insumos Básicos</v>
          </cell>
          <cell r="Z276">
            <v>43345659</v>
          </cell>
        </row>
        <row r="277">
          <cell r="V277" t="str">
            <v>2006-Insumos Básicos</v>
          </cell>
          <cell r="Z277">
            <v>36674188</v>
          </cell>
        </row>
        <row r="278">
          <cell r="V278" t="str">
            <v>2007-Insumos Básicos</v>
          </cell>
          <cell r="Z278">
            <v>36268225</v>
          </cell>
        </row>
        <row r="279">
          <cell r="V279" t="str">
            <v>2008-Insumos Básicos</v>
          </cell>
          <cell r="Z279">
            <v>33584076</v>
          </cell>
        </row>
        <row r="280">
          <cell r="V280" t="str">
            <v>2009-Insumos Básicos</v>
          </cell>
          <cell r="Z280">
            <v>34956072</v>
          </cell>
        </row>
        <row r="281">
          <cell r="V281" t="str">
            <v>2005-Insumos Básicos</v>
          </cell>
          <cell r="Z281">
            <v>0</v>
          </cell>
        </row>
        <row r="282">
          <cell r="V282" t="str">
            <v>2006-Insumos Básicos</v>
          </cell>
          <cell r="Z282">
            <v>0</v>
          </cell>
        </row>
        <row r="283">
          <cell r="V283" t="str">
            <v>2007-Insumos Básicos</v>
          </cell>
          <cell r="Z283">
            <v>0</v>
          </cell>
        </row>
        <row r="284">
          <cell r="V284" t="str">
            <v>2008-Insumos Básicos</v>
          </cell>
          <cell r="Z284">
            <v>0</v>
          </cell>
        </row>
        <row r="285">
          <cell r="V285" t="str">
            <v>2009-Insumos Básicos</v>
          </cell>
          <cell r="Z285">
            <v>0</v>
          </cell>
        </row>
        <row r="286">
          <cell r="V286" t="str">
            <v>2005-Insumos Básicos</v>
          </cell>
          <cell r="Z286">
            <v>0</v>
          </cell>
        </row>
        <row r="287">
          <cell r="V287" t="str">
            <v>2006-Insumos Básicos</v>
          </cell>
          <cell r="Z287">
            <v>0</v>
          </cell>
        </row>
        <row r="288">
          <cell r="V288" t="str">
            <v>2007-Insumos Básicos</v>
          </cell>
          <cell r="Z288">
            <v>0</v>
          </cell>
        </row>
        <row r="289">
          <cell r="V289" t="str">
            <v>2008-Insumos Básicos</v>
          </cell>
          <cell r="Z289">
            <v>0</v>
          </cell>
        </row>
        <row r="290">
          <cell r="V290" t="str">
            <v>2009-Insumos Básicos</v>
          </cell>
          <cell r="Z290">
            <v>0</v>
          </cell>
        </row>
        <row r="291">
          <cell r="V291" t="str">
            <v>2005-Insumos Básicos</v>
          </cell>
          <cell r="Z291">
            <v>0</v>
          </cell>
        </row>
        <row r="292">
          <cell r="V292" t="str">
            <v>2006-Insumos Básicos</v>
          </cell>
          <cell r="Z292">
            <v>0</v>
          </cell>
        </row>
        <row r="293">
          <cell r="V293" t="str">
            <v>2007-Insumos Básicos</v>
          </cell>
          <cell r="Z293">
            <v>0</v>
          </cell>
        </row>
        <row r="294">
          <cell r="V294" t="str">
            <v>2008-Insumos Básicos</v>
          </cell>
          <cell r="Z294">
            <v>0</v>
          </cell>
        </row>
        <row r="295">
          <cell r="V295" t="str">
            <v>2009-Insumos Básicos</v>
          </cell>
          <cell r="Z295">
            <v>0</v>
          </cell>
        </row>
        <row r="296">
          <cell r="V296" t="str">
            <v>2005-Insumos Básicos</v>
          </cell>
          <cell r="Z296">
            <v>0</v>
          </cell>
        </row>
        <row r="297">
          <cell r="V297" t="str">
            <v>2006-Insumos Básicos</v>
          </cell>
          <cell r="Z297">
            <v>0</v>
          </cell>
        </row>
        <row r="298">
          <cell r="V298" t="str">
            <v>2007-Insumos Básicos</v>
          </cell>
          <cell r="Z298">
            <v>0</v>
          </cell>
        </row>
        <row r="299">
          <cell r="V299" t="str">
            <v>2008-Insumos Básicos</v>
          </cell>
          <cell r="Z299">
            <v>0</v>
          </cell>
        </row>
        <row r="300">
          <cell r="V300" t="str">
            <v>2009-Insumos Básicos</v>
          </cell>
          <cell r="Z300">
            <v>0</v>
          </cell>
        </row>
        <row r="301">
          <cell r="V301" t="str">
            <v>2005-Insumos Básicos</v>
          </cell>
          <cell r="Z301">
            <v>0</v>
          </cell>
        </row>
        <row r="302">
          <cell r="V302" t="str">
            <v>2006-Insumos Básicos</v>
          </cell>
          <cell r="Z302">
            <v>0</v>
          </cell>
        </row>
        <row r="303">
          <cell r="V303" t="str">
            <v>2007-Insumos Básicos</v>
          </cell>
          <cell r="Z303">
            <v>0</v>
          </cell>
        </row>
        <row r="304">
          <cell r="V304" t="str">
            <v>2008-Insumos Básicos</v>
          </cell>
          <cell r="Z304">
            <v>0</v>
          </cell>
        </row>
        <row r="305">
          <cell r="V305" t="str">
            <v>2009-Insumos Básicos</v>
          </cell>
          <cell r="Z305">
            <v>0</v>
          </cell>
        </row>
        <row r="306">
          <cell r="V306" t="str">
            <v>2005-Insumos Básicos</v>
          </cell>
          <cell r="Z306">
            <v>15343020</v>
          </cell>
        </row>
        <row r="307">
          <cell r="V307" t="str">
            <v>2006-Insumos Básicos</v>
          </cell>
          <cell r="Z307">
            <v>10189674</v>
          </cell>
        </row>
        <row r="308">
          <cell r="V308" t="str">
            <v>2007-Insumos Básicos</v>
          </cell>
          <cell r="Z308">
            <v>9967188</v>
          </cell>
        </row>
        <row r="309">
          <cell r="V309" t="str">
            <v>2008-Insumos Básicos</v>
          </cell>
          <cell r="Z309">
            <v>9610542</v>
          </cell>
        </row>
        <row r="310">
          <cell r="V310" t="str">
            <v>2009-Insumos Básicos</v>
          </cell>
          <cell r="Z310">
            <v>11008980</v>
          </cell>
        </row>
        <row r="311">
          <cell r="V311" t="str">
            <v>2005-Insumos Básicos</v>
          </cell>
          <cell r="Z311">
            <v>0</v>
          </cell>
        </row>
        <row r="312">
          <cell r="V312" t="str">
            <v>2006-Insumos Básicos</v>
          </cell>
          <cell r="Z312">
            <v>0</v>
          </cell>
        </row>
        <row r="313">
          <cell r="V313" t="str">
            <v>2007-Insumos Básicos</v>
          </cell>
          <cell r="Z313">
            <v>0</v>
          </cell>
        </row>
        <row r="314">
          <cell r="V314" t="str">
            <v>2008-Insumos Básicos</v>
          </cell>
          <cell r="Z314">
            <v>0</v>
          </cell>
        </row>
        <row r="315">
          <cell r="V315" t="str">
            <v>2009-Insumos Básicos</v>
          </cell>
          <cell r="Z315">
            <v>0</v>
          </cell>
        </row>
        <row r="316">
          <cell r="V316" t="str">
            <v>2005-Insumos Básicos</v>
          </cell>
          <cell r="Z316">
            <v>4113760</v>
          </cell>
        </row>
        <row r="317">
          <cell r="V317" t="str">
            <v>2006-Insumos Básicos</v>
          </cell>
          <cell r="Z317">
            <v>4129104</v>
          </cell>
        </row>
        <row r="318">
          <cell r="V318" t="str">
            <v>2007-Insumos Básicos</v>
          </cell>
          <cell r="Z318">
            <v>4010539</v>
          </cell>
        </row>
        <row r="319">
          <cell r="V319" t="str">
            <v>2008-Insumos Básicos</v>
          </cell>
          <cell r="Z319">
            <v>4035423</v>
          </cell>
        </row>
        <row r="320">
          <cell r="V320" t="str">
            <v>2009-Insumos Básicos</v>
          </cell>
          <cell r="Z320">
            <v>4377408</v>
          </cell>
        </row>
        <row r="321">
          <cell r="V321" t="str">
            <v>2005-Insumos Básicos</v>
          </cell>
          <cell r="Z321">
            <v>0</v>
          </cell>
        </row>
        <row r="322">
          <cell r="V322" t="str">
            <v>2006-Insumos Básicos</v>
          </cell>
          <cell r="Z322">
            <v>0</v>
          </cell>
        </row>
        <row r="323">
          <cell r="V323" t="str">
            <v>2007-Insumos Básicos</v>
          </cell>
          <cell r="Z323">
            <v>0</v>
          </cell>
        </row>
        <row r="324">
          <cell r="V324" t="str">
            <v>2008-Insumos Básicos</v>
          </cell>
          <cell r="Z324">
            <v>0</v>
          </cell>
        </row>
        <row r="325">
          <cell r="V325" t="str">
            <v>2009-Insumos Básicos</v>
          </cell>
          <cell r="Z325">
            <v>0</v>
          </cell>
        </row>
        <row r="326">
          <cell r="V326" t="str">
            <v>2005-Insumos Básicos</v>
          </cell>
          <cell r="Z326">
            <v>0</v>
          </cell>
        </row>
        <row r="327">
          <cell r="V327" t="str">
            <v>2006-Insumos Básicos</v>
          </cell>
          <cell r="Z327">
            <v>3228133</v>
          </cell>
        </row>
        <row r="328">
          <cell r="V328" t="str">
            <v>2007-Insumos Básicos</v>
          </cell>
          <cell r="Z328">
            <v>3294522</v>
          </cell>
        </row>
        <row r="329">
          <cell r="V329" t="str">
            <v>2008-Insumos Básicos</v>
          </cell>
          <cell r="Z329">
            <v>3255274</v>
          </cell>
        </row>
        <row r="330">
          <cell r="V330" t="str">
            <v>2009-Insumos Básicos</v>
          </cell>
          <cell r="Z330">
            <v>5521604</v>
          </cell>
        </row>
        <row r="331">
          <cell r="V331" t="str">
            <v>2005-Insumos Básicos</v>
          </cell>
          <cell r="Z331">
            <v>0</v>
          </cell>
        </row>
        <row r="332">
          <cell r="V332" t="str">
            <v>2006-Insumos Básicos</v>
          </cell>
          <cell r="Z332">
            <v>0</v>
          </cell>
        </row>
        <row r="333">
          <cell r="V333" t="str">
            <v>2007-Insumos Básicos</v>
          </cell>
          <cell r="Z333">
            <v>0</v>
          </cell>
        </row>
        <row r="334">
          <cell r="V334" t="str">
            <v>2008-Insumos Básicos</v>
          </cell>
          <cell r="Z334">
            <v>0</v>
          </cell>
        </row>
        <row r="335">
          <cell r="V335" t="str">
            <v>2009-Insumos Básicos</v>
          </cell>
          <cell r="Z335">
            <v>0</v>
          </cell>
        </row>
        <row r="336">
          <cell r="V336" t="str">
            <v>2005-Insumos Básicos</v>
          </cell>
          <cell r="Z336">
            <v>23646296</v>
          </cell>
        </row>
        <row r="337">
          <cell r="V337" t="str">
            <v>2006-Insumos Básicos</v>
          </cell>
          <cell r="Z337">
            <v>17955556.32</v>
          </cell>
        </row>
        <row r="338">
          <cell r="V338" t="str">
            <v>2007-Insumos Básicos</v>
          </cell>
          <cell r="Z338">
            <v>15187150.460000001</v>
          </cell>
        </row>
        <row r="339">
          <cell r="V339" t="str">
            <v>2008-Insumos Básicos</v>
          </cell>
          <cell r="Z339">
            <v>13074708.57</v>
          </cell>
        </row>
        <row r="340">
          <cell r="V340" t="str">
            <v>2009-Insumos Básicos</v>
          </cell>
          <cell r="Z340">
            <v>15978298</v>
          </cell>
        </row>
        <row r="341">
          <cell r="V341" t="str">
            <v>2005-Insumos Básicos</v>
          </cell>
          <cell r="Z341">
            <v>0</v>
          </cell>
        </row>
        <row r="342">
          <cell r="V342" t="str">
            <v>2006-Insumos Básicos</v>
          </cell>
          <cell r="Z342">
            <v>0</v>
          </cell>
        </row>
        <row r="343">
          <cell r="V343" t="str">
            <v>2007-Insumos Básicos</v>
          </cell>
          <cell r="Z343">
            <v>0</v>
          </cell>
        </row>
        <row r="344">
          <cell r="V344" t="str">
            <v>2008-Insumos Básicos</v>
          </cell>
          <cell r="Z344">
            <v>0</v>
          </cell>
        </row>
        <row r="345">
          <cell r="V345" t="str">
            <v>2009-Insumos Básicos</v>
          </cell>
          <cell r="Z345">
            <v>0</v>
          </cell>
        </row>
        <row r="346">
          <cell r="V346" t="str">
            <v>2005-Insumos Básicos</v>
          </cell>
          <cell r="Z346">
            <v>26373600</v>
          </cell>
        </row>
        <row r="347">
          <cell r="V347" t="str">
            <v>2006-Insumos Básicos</v>
          </cell>
          <cell r="Z347">
            <v>19984222.5</v>
          </cell>
        </row>
        <row r="348">
          <cell r="V348" t="str">
            <v>2007-Insumos Básicos</v>
          </cell>
          <cell r="Z348">
            <v>18843656</v>
          </cell>
        </row>
        <row r="349">
          <cell r="V349" t="str">
            <v>2008-Insumos Básicos</v>
          </cell>
          <cell r="Z349">
            <v>18592942.5</v>
          </cell>
        </row>
        <row r="350">
          <cell r="V350" t="str">
            <v>2009-Insumos Básicos</v>
          </cell>
          <cell r="Z350">
            <v>19355000</v>
          </cell>
        </row>
        <row r="351">
          <cell r="V351" t="str">
            <v>2005-Insumos Básicos</v>
          </cell>
          <cell r="Z351">
            <v>0</v>
          </cell>
        </row>
        <row r="352">
          <cell r="V352" t="str">
            <v>2006-Insumos Básicos</v>
          </cell>
          <cell r="Z352">
            <v>0</v>
          </cell>
        </row>
        <row r="353">
          <cell r="V353" t="str">
            <v>2007-Insumos Básicos</v>
          </cell>
          <cell r="Z353">
            <v>0</v>
          </cell>
        </row>
        <row r="354">
          <cell r="V354" t="str">
            <v>2008-Insumos Básicos</v>
          </cell>
          <cell r="Z354">
            <v>0</v>
          </cell>
        </row>
        <row r="355">
          <cell r="V355" t="str">
            <v>2009-Insumos Básicos</v>
          </cell>
          <cell r="Z355">
            <v>0</v>
          </cell>
        </row>
        <row r="356">
          <cell r="V356" t="str">
            <v>2005-Insumos Básicos</v>
          </cell>
          <cell r="Z356">
            <v>1533463.14</v>
          </cell>
        </row>
        <row r="357">
          <cell r="V357" t="str">
            <v>2006-Insumos Básicos</v>
          </cell>
          <cell r="Z357">
            <v>1618360.24</v>
          </cell>
        </row>
        <row r="358">
          <cell r="V358" t="str">
            <v>2007-Insumos Básicos</v>
          </cell>
          <cell r="Z358">
            <v>1623929.52</v>
          </cell>
        </row>
        <row r="359">
          <cell r="V359" t="str">
            <v>2008-Insumos Básicos</v>
          </cell>
          <cell r="Z359">
            <v>1631065.7</v>
          </cell>
        </row>
        <row r="360">
          <cell r="V360" t="str">
            <v>2009-Insumos Básicos</v>
          </cell>
          <cell r="Z360">
            <v>1639739.1</v>
          </cell>
        </row>
        <row r="361">
          <cell r="V361" t="str">
            <v>2005-Insumos Básicos</v>
          </cell>
          <cell r="Z361">
            <v>2904745.63</v>
          </cell>
        </row>
        <row r="362">
          <cell r="V362" t="str">
            <v>2006-Insumos Básicos</v>
          </cell>
          <cell r="Z362">
            <v>2935997.4</v>
          </cell>
        </row>
        <row r="363">
          <cell r="V363" t="str">
            <v>2007-Insumos Básicos</v>
          </cell>
          <cell r="Z363">
            <v>2937995.55</v>
          </cell>
        </row>
        <row r="364">
          <cell r="V364" t="str">
            <v>2008-Insumos Básicos</v>
          </cell>
          <cell r="Z364">
            <v>2924499.96</v>
          </cell>
        </row>
        <row r="365">
          <cell r="V365" t="str">
            <v>2009-Insumos Básicos</v>
          </cell>
          <cell r="Z365">
            <v>3159273.64</v>
          </cell>
        </row>
        <row r="366">
          <cell r="V366" t="str">
            <v>2005-Insumos Básicos</v>
          </cell>
          <cell r="Z366">
            <v>2224952.88</v>
          </cell>
        </row>
        <row r="367">
          <cell r="V367" t="str">
            <v>2006-Insumos Básicos</v>
          </cell>
          <cell r="Z367">
            <v>2301643.27</v>
          </cell>
        </row>
        <row r="368">
          <cell r="V368" t="str">
            <v>2007-Insumos Básicos</v>
          </cell>
          <cell r="Z368">
            <v>2379475.2799999998</v>
          </cell>
        </row>
        <row r="369">
          <cell r="V369" t="str">
            <v>2008-Insumos Básicos</v>
          </cell>
          <cell r="Z369">
            <v>2314721.0299999998</v>
          </cell>
        </row>
        <row r="370">
          <cell r="V370" t="str">
            <v>2009-Insumos Básicos</v>
          </cell>
          <cell r="Z370">
            <v>2399860.02</v>
          </cell>
        </row>
        <row r="371">
          <cell r="V371" t="str">
            <v>2005-Insumos Básicos</v>
          </cell>
          <cell r="Z371">
            <v>3367600.43</v>
          </cell>
        </row>
        <row r="372">
          <cell r="V372" t="str">
            <v>2006-Insumos Básicos</v>
          </cell>
          <cell r="Z372">
            <v>3583222.66</v>
          </cell>
        </row>
        <row r="373">
          <cell r="V373" t="str">
            <v>2007-Insumos Básicos</v>
          </cell>
          <cell r="Z373">
            <v>3515336.19</v>
          </cell>
        </row>
        <row r="374">
          <cell r="V374" t="str">
            <v>2008-Insumos Básicos</v>
          </cell>
          <cell r="Z374">
            <v>3571625.7</v>
          </cell>
        </row>
        <row r="375">
          <cell r="V375" t="str">
            <v>2009-Insumos Básicos</v>
          </cell>
          <cell r="Z375">
            <v>3806761.06</v>
          </cell>
        </row>
        <row r="376">
          <cell r="V376" t="str">
            <v>2005-Insumos Básicos</v>
          </cell>
          <cell r="Z376">
            <v>11678041.57</v>
          </cell>
        </row>
        <row r="377">
          <cell r="V377" t="str">
            <v>2006-Insumos Básicos</v>
          </cell>
          <cell r="Z377">
            <v>12470345.109999999</v>
          </cell>
        </row>
        <row r="378">
          <cell r="V378" t="str">
            <v>2007-Insumos Básicos</v>
          </cell>
          <cell r="Z378">
            <v>12908469.300000001</v>
          </cell>
        </row>
        <row r="379">
          <cell r="V379" t="str">
            <v>2008-Insumos Básicos</v>
          </cell>
          <cell r="Z379">
            <v>12444541.43</v>
          </cell>
        </row>
        <row r="380">
          <cell r="V380" t="str">
            <v>2009-Insumos Básicos</v>
          </cell>
          <cell r="Z380">
            <v>12799371.48</v>
          </cell>
        </row>
        <row r="381">
          <cell r="V381" t="str">
            <v>2005-Insumos Básicos</v>
          </cell>
          <cell r="Z381">
            <v>42483161.119999997</v>
          </cell>
        </row>
        <row r="382">
          <cell r="V382" t="str">
            <v>2006-Insumos Básicos</v>
          </cell>
          <cell r="Z382">
            <v>42043726.409999996</v>
          </cell>
        </row>
        <row r="383">
          <cell r="V383" t="str">
            <v>2007-Insumos Básicos</v>
          </cell>
          <cell r="Z383">
            <v>41539478.030000001</v>
          </cell>
        </row>
        <row r="384">
          <cell r="V384" t="str">
            <v>2008-Insumos Básicos</v>
          </cell>
          <cell r="Z384">
            <v>41849295.369999997</v>
          </cell>
        </row>
        <row r="385">
          <cell r="V385" t="str">
            <v>2009-Insumos Básicos</v>
          </cell>
          <cell r="Z385">
            <v>44500947.75</v>
          </cell>
        </row>
        <row r="386">
          <cell r="V386" t="str">
            <v>2005-Insumos Básicos</v>
          </cell>
          <cell r="Z386">
            <v>26593363.670000002</v>
          </cell>
        </row>
        <row r="387">
          <cell r="V387" t="str">
            <v>2006-Insumos Básicos</v>
          </cell>
          <cell r="Z387">
            <v>27945848.879999999</v>
          </cell>
        </row>
        <row r="388">
          <cell r="V388" t="str">
            <v>2007-Insumos Básicos</v>
          </cell>
          <cell r="Z388">
            <v>27634129.84</v>
          </cell>
        </row>
        <row r="389">
          <cell r="V389" t="str">
            <v>2008-Insumos Básicos</v>
          </cell>
          <cell r="Z389">
            <v>27618204.219999999</v>
          </cell>
        </row>
        <row r="390">
          <cell r="V390" t="str">
            <v>2009-Insumos Básicos</v>
          </cell>
          <cell r="Z390">
            <v>27676050.940000001</v>
          </cell>
        </row>
        <row r="391">
          <cell r="V391" t="str">
            <v>2005-Insumos Básicos</v>
          </cell>
          <cell r="Z391">
            <v>45347367.630000003</v>
          </cell>
        </row>
        <row r="392">
          <cell r="V392" t="str">
            <v>2006-Insumos Básicos</v>
          </cell>
          <cell r="Z392">
            <v>45103914.189999998</v>
          </cell>
        </row>
        <row r="393">
          <cell r="V393" t="str">
            <v>2007-Insumos Básicos</v>
          </cell>
          <cell r="Z393">
            <v>45440471.420000002</v>
          </cell>
        </row>
        <row r="394">
          <cell r="V394" t="str">
            <v>2008-Insumos Básicos</v>
          </cell>
          <cell r="Z394">
            <v>45275110.399999999</v>
          </cell>
        </row>
        <row r="395">
          <cell r="V395" t="str">
            <v>2009-Insumos Básicos</v>
          </cell>
          <cell r="Z395">
            <v>49063675.799999997</v>
          </cell>
        </row>
        <row r="396">
          <cell r="V396" t="str">
            <v>2005-Insumos Básicos</v>
          </cell>
          <cell r="Z396">
            <v>0</v>
          </cell>
        </row>
        <row r="397">
          <cell r="V397" t="str">
            <v>2006-Insumos Básicos</v>
          </cell>
          <cell r="Z397">
            <v>0</v>
          </cell>
        </row>
        <row r="398">
          <cell r="V398" t="str">
            <v>2007-Insumos Básicos</v>
          </cell>
          <cell r="Z398">
            <v>0</v>
          </cell>
        </row>
        <row r="399">
          <cell r="V399" t="str">
            <v>2008-Insumos Básicos</v>
          </cell>
          <cell r="Z399">
            <v>0</v>
          </cell>
        </row>
        <row r="400">
          <cell r="V400" t="str">
            <v>2009-Insumos Básicos</v>
          </cell>
          <cell r="Z400">
            <v>0</v>
          </cell>
        </row>
        <row r="401">
          <cell r="V401" t="str">
            <v>2005-Poliolefinas</v>
          </cell>
          <cell r="Z401">
            <v>20807030</v>
          </cell>
        </row>
        <row r="402">
          <cell r="V402" t="str">
            <v>2006-Poliolefinas</v>
          </cell>
          <cell r="Z402">
            <v>15646950</v>
          </cell>
        </row>
        <row r="403">
          <cell r="V403" t="str">
            <v>2007-Poliolefinas</v>
          </cell>
          <cell r="Z403">
            <v>10355431.68</v>
          </cell>
        </row>
        <row r="404">
          <cell r="V404" t="str">
            <v>2008-Poliolefinas</v>
          </cell>
          <cell r="Z404">
            <v>10718857.6</v>
          </cell>
        </row>
        <row r="405">
          <cell r="V405" t="str">
            <v>2009-Poliolefinas</v>
          </cell>
          <cell r="Z405">
            <v>11454539.880000001</v>
          </cell>
        </row>
        <row r="406">
          <cell r="V406" t="str">
            <v>2005-Poliolefinas</v>
          </cell>
          <cell r="Z406">
            <v>0</v>
          </cell>
        </row>
        <row r="407">
          <cell r="V407" t="str">
            <v>2006-Poliolefinas</v>
          </cell>
          <cell r="Z407">
            <v>0</v>
          </cell>
        </row>
        <row r="408">
          <cell r="V408" t="str">
            <v>2007-Poliolefinas</v>
          </cell>
          <cell r="Z408">
            <v>0</v>
          </cell>
        </row>
        <row r="409">
          <cell r="V409" t="str">
            <v>2008-Poliolefinas</v>
          </cell>
          <cell r="Z409">
            <v>0</v>
          </cell>
        </row>
        <row r="410">
          <cell r="V410" t="str">
            <v>2009-Poliolefinas</v>
          </cell>
          <cell r="Z410">
            <v>0</v>
          </cell>
        </row>
        <row r="411">
          <cell r="V411" t="str">
            <v>2005-Poliolefinas</v>
          </cell>
          <cell r="Z411">
            <v>0</v>
          </cell>
        </row>
        <row r="412">
          <cell r="V412" t="str">
            <v>2006-Poliolefinas</v>
          </cell>
          <cell r="Z412">
            <v>0</v>
          </cell>
        </row>
        <row r="413">
          <cell r="V413" t="str">
            <v>2007-Poliolefinas</v>
          </cell>
          <cell r="Z413">
            <v>0</v>
          </cell>
        </row>
        <row r="414">
          <cell r="V414" t="str">
            <v>2008-Poliolefinas</v>
          </cell>
          <cell r="Z414">
            <v>0</v>
          </cell>
        </row>
        <row r="415">
          <cell r="V415" t="str">
            <v>2009-Poliolefinas</v>
          </cell>
          <cell r="Z415">
            <v>0</v>
          </cell>
        </row>
        <row r="416">
          <cell r="V416" t="str">
            <v>2005-Poliolefinas</v>
          </cell>
          <cell r="Z416">
            <v>158062259.66</v>
          </cell>
        </row>
        <row r="417">
          <cell r="V417" t="str">
            <v>2006-Poliolefinas</v>
          </cell>
          <cell r="Z417">
            <v>169690531.91999999</v>
          </cell>
        </row>
        <row r="418">
          <cell r="V418" t="str">
            <v>2007-Poliolefinas</v>
          </cell>
          <cell r="Z418">
            <v>175067532.63999999</v>
          </cell>
        </row>
        <row r="419">
          <cell r="V419" t="str">
            <v>2008-Poliolefinas</v>
          </cell>
          <cell r="Z419">
            <v>165332185.91999999</v>
          </cell>
        </row>
        <row r="420">
          <cell r="V420" t="str">
            <v>2009-Poliolefinas</v>
          </cell>
          <cell r="Z420">
            <v>158735266.84999999</v>
          </cell>
        </row>
        <row r="421">
          <cell r="V421" t="str">
            <v>2005-Poliolefinas</v>
          </cell>
          <cell r="Z421">
            <v>0</v>
          </cell>
        </row>
        <row r="422">
          <cell r="V422" t="str">
            <v>2006-Poliolefinas</v>
          </cell>
          <cell r="Z422">
            <v>0</v>
          </cell>
        </row>
        <row r="423">
          <cell r="V423" t="str">
            <v>2007-Poliolefinas</v>
          </cell>
          <cell r="Z423">
            <v>0</v>
          </cell>
        </row>
        <row r="424">
          <cell r="V424" t="str">
            <v>2008-Poliolefinas</v>
          </cell>
          <cell r="Z424">
            <v>0</v>
          </cell>
        </row>
        <row r="425">
          <cell r="V425" t="str">
            <v>2009-Poliolefinas</v>
          </cell>
          <cell r="Z425">
            <v>0</v>
          </cell>
        </row>
        <row r="426">
          <cell r="V426" t="str">
            <v>2005-Poliolefinas</v>
          </cell>
          <cell r="Z426">
            <v>0</v>
          </cell>
        </row>
        <row r="427">
          <cell r="V427" t="str">
            <v>2006-Poliolefinas</v>
          </cell>
          <cell r="Z427">
            <v>0</v>
          </cell>
        </row>
        <row r="428">
          <cell r="V428" t="str">
            <v>2007-Poliolefinas</v>
          </cell>
          <cell r="Z428">
            <v>0</v>
          </cell>
        </row>
        <row r="429">
          <cell r="V429" t="str">
            <v>2008-Poliolefinas</v>
          </cell>
          <cell r="Z429">
            <v>0</v>
          </cell>
        </row>
        <row r="430">
          <cell r="V430" t="str">
            <v>2009-Poliolefinas</v>
          </cell>
          <cell r="Z430">
            <v>0</v>
          </cell>
        </row>
        <row r="431">
          <cell r="V431" t="str">
            <v>2005-Poliolefinas</v>
          </cell>
          <cell r="Z431">
            <v>51580603.969999999</v>
          </cell>
        </row>
        <row r="432">
          <cell r="V432" t="str">
            <v>2006-Poliolefinas</v>
          </cell>
          <cell r="Z432">
            <v>33188763.600000001</v>
          </cell>
        </row>
        <row r="433">
          <cell r="V433" t="str">
            <v>2007-Poliolefinas</v>
          </cell>
          <cell r="Z433">
            <v>49618294.68</v>
          </cell>
        </row>
        <row r="434">
          <cell r="V434" t="str">
            <v>2008-Poliolefinas</v>
          </cell>
          <cell r="Z434">
            <v>58867953.600000001</v>
          </cell>
        </row>
        <row r="435">
          <cell r="V435" t="str">
            <v>2009-Poliolefinas</v>
          </cell>
          <cell r="Z435">
            <v>67279477.439999998</v>
          </cell>
        </row>
        <row r="436">
          <cell r="V436" t="str">
            <v>2005-Poliolefinas</v>
          </cell>
          <cell r="Z436">
            <v>0</v>
          </cell>
        </row>
        <row r="437">
          <cell r="V437" t="str">
            <v>2006-Poliolefinas</v>
          </cell>
          <cell r="Z437">
            <v>0</v>
          </cell>
        </row>
        <row r="438">
          <cell r="V438" t="str">
            <v>2007-Poliolefinas</v>
          </cell>
          <cell r="Z438">
            <v>0</v>
          </cell>
        </row>
        <row r="439">
          <cell r="V439" t="str">
            <v>2008-Poliolefinas</v>
          </cell>
          <cell r="Z439">
            <v>0</v>
          </cell>
        </row>
        <row r="440">
          <cell r="V440" t="str">
            <v>2009-Poliolefinas</v>
          </cell>
          <cell r="Z440">
            <v>0</v>
          </cell>
        </row>
        <row r="441">
          <cell r="V441" t="str">
            <v>2005-Poliolefinas</v>
          </cell>
          <cell r="Z441">
            <v>0</v>
          </cell>
        </row>
        <row r="442">
          <cell r="V442" t="str">
            <v>2006-Poliolefinas</v>
          </cell>
          <cell r="Z442">
            <v>0</v>
          </cell>
        </row>
        <row r="443">
          <cell r="V443" t="str">
            <v>2007-Poliolefinas</v>
          </cell>
          <cell r="Z443">
            <v>0</v>
          </cell>
        </row>
        <row r="444">
          <cell r="V444" t="str">
            <v>2008-Poliolefinas</v>
          </cell>
          <cell r="Z444">
            <v>0</v>
          </cell>
        </row>
        <row r="445">
          <cell r="V445" t="str">
            <v>2009-Poliolefinas</v>
          </cell>
          <cell r="Z445">
            <v>0</v>
          </cell>
        </row>
        <row r="446">
          <cell r="V446" t="str">
            <v>2005-Poliolefinas</v>
          </cell>
          <cell r="Z446">
            <v>85241149.650000006</v>
          </cell>
        </row>
        <row r="447">
          <cell r="V447" t="str">
            <v>2006-Poliolefinas</v>
          </cell>
          <cell r="Z447">
            <v>81944695.799999997</v>
          </cell>
        </row>
        <row r="448">
          <cell r="V448" t="str">
            <v>2007-Poliolefinas</v>
          </cell>
          <cell r="Z448">
            <v>70007549.040000007</v>
          </cell>
        </row>
        <row r="449">
          <cell r="V449" t="str">
            <v>2008-Poliolefinas</v>
          </cell>
          <cell r="Z449">
            <v>55450816</v>
          </cell>
        </row>
        <row r="450">
          <cell r="V450" t="str">
            <v>2009-Poliolefinas</v>
          </cell>
          <cell r="Z450">
            <v>55836707.520000003</v>
          </cell>
        </row>
        <row r="451">
          <cell r="V451" t="str">
            <v>2005-Poliolefinas</v>
          </cell>
          <cell r="Z451">
            <v>0</v>
          </cell>
        </row>
        <row r="452">
          <cell r="V452" t="str">
            <v>2006-Poliolefinas</v>
          </cell>
          <cell r="Z452">
            <v>0</v>
          </cell>
        </row>
        <row r="453">
          <cell r="V453" t="str">
            <v>2007-Poliolefinas</v>
          </cell>
          <cell r="Z453">
            <v>0</v>
          </cell>
        </row>
        <row r="454">
          <cell r="V454" t="str">
            <v>2008-Poliolefinas</v>
          </cell>
          <cell r="Z454">
            <v>0</v>
          </cell>
        </row>
        <row r="455">
          <cell r="V455" t="str">
            <v>2009-Poliolefinas</v>
          </cell>
          <cell r="Z455">
            <v>0</v>
          </cell>
        </row>
        <row r="456">
          <cell r="V456" t="str">
            <v>2005-Poliolefinas</v>
          </cell>
          <cell r="Z456">
            <v>0</v>
          </cell>
        </row>
        <row r="457">
          <cell r="V457" t="str">
            <v>2006-Poliolefinas</v>
          </cell>
          <cell r="Z457">
            <v>0</v>
          </cell>
        </row>
        <row r="458">
          <cell r="V458" t="str">
            <v>2007-Poliolefinas</v>
          </cell>
          <cell r="Z458">
            <v>0</v>
          </cell>
        </row>
        <row r="459">
          <cell r="V459" t="str">
            <v>2008-Poliolefinas</v>
          </cell>
          <cell r="Z459">
            <v>0</v>
          </cell>
        </row>
        <row r="460">
          <cell r="V460" t="str">
            <v>2009-Poliolefinas</v>
          </cell>
          <cell r="Z460">
            <v>0</v>
          </cell>
        </row>
        <row r="461">
          <cell r="V461" t="str">
            <v>2005-Poliolefinas</v>
          </cell>
          <cell r="Z461">
            <v>99043000</v>
          </cell>
        </row>
        <row r="462">
          <cell r="V462" t="str">
            <v>2006-Poliolefinas</v>
          </cell>
          <cell r="Z462">
            <v>125604000</v>
          </cell>
        </row>
        <row r="463">
          <cell r="V463" t="str">
            <v>2007-Poliolefinas</v>
          </cell>
          <cell r="Z463">
            <v>118900800</v>
          </cell>
        </row>
        <row r="464">
          <cell r="V464" t="str">
            <v>2008-Poliolefinas</v>
          </cell>
          <cell r="Z464">
            <v>109785600</v>
          </cell>
        </row>
        <row r="465">
          <cell r="V465" t="str">
            <v>2009-Poliolefinas</v>
          </cell>
          <cell r="Z465">
            <v>101959200</v>
          </cell>
        </row>
        <row r="466">
          <cell r="V466" t="str">
            <v>2005-Poliolefinas</v>
          </cell>
          <cell r="Z466">
            <v>0</v>
          </cell>
        </row>
        <row r="467">
          <cell r="V467" t="str">
            <v>2006-Poliolefinas</v>
          </cell>
          <cell r="Z467">
            <v>0</v>
          </cell>
        </row>
        <row r="468">
          <cell r="V468" t="str">
            <v>2007-Poliolefinas</v>
          </cell>
          <cell r="Z468">
            <v>0</v>
          </cell>
        </row>
        <row r="469">
          <cell r="V469" t="str">
            <v>2008-Poliolefinas</v>
          </cell>
          <cell r="Z469">
            <v>0</v>
          </cell>
        </row>
        <row r="470">
          <cell r="V470" t="str">
            <v>2009-Poliolefinas</v>
          </cell>
          <cell r="Z470">
            <v>0</v>
          </cell>
        </row>
        <row r="471">
          <cell r="V471" t="str">
            <v>2005-Poliolefinas</v>
          </cell>
          <cell r="Z471">
            <v>0</v>
          </cell>
        </row>
        <row r="472">
          <cell r="V472" t="str">
            <v>2006-Poliolefinas</v>
          </cell>
          <cell r="Z472">
            <v>0</v>
          </cell>
        </row>
        <row r="473">
          <cell r="V473" t="str">
            <v>2007-Poliolefinas</v>
          </cell>
          <cell r="Z473">
            <v>0</v>
          </cell>
        </row>
        <row r="474">
          <cell r="V474" t="str">
            <v>2008-Poliolefinas</v>
          </cell>
          <cell r="Z474">
            <v>0</v>
          </cell>
        </row>
        <row r="475">
          <cell r="V475" t="str">
            <v>2009-Poliolefinas</v>
          </cell>
          <cell r="Z475">
            <v>0</v>
          </cell>
        </row>
        <row r="476">
          <cell r="V476" t="str">
            <v>2005-Poliolefinas</v>
          </cell>
          <cell r="Z476">
            <v>604726888.86000001</v>
          </cell>
        </row>
        <row r="477">
          <cell r="V477" t="str">
            <v>2006-Poliolefinas</v>
          </cell>
          <cell r="Z477">
            <v>633034901.75999999</v>
          </cell>
        </row>
        <row r="478">
          <cell r="V478" t="str">
            <v>2007-Poliolefinas</v>
          </cell>
          <cell r="Z478">
            <v>548850818.88</v>
          </cell>
        </row>
        <row r="479">
          <cell r="V479" t="str">
            <v>2008-Poliolefinas</v>
          </cell>
          <cell r="Z479">
            <v>494586036</v>
          </cell>
        </row>
        <row r="480">
          <cell r="V480" t="str">
            <v>2009-Poliolefinas</v>
          </cell>
          <cell r="Z480">
            <v>456402591.36000001</v>
          </cell>
        </row>
        <row r="481">
          <cell r="V481" t="str">
            <v>2005-Poliolefinas</v>
          </cell>
          <cell r="Z481">
            <v>0</v>
          </cell>
        </row>
        <row r="482">
          <cell r="V482" t="str">
            <v>2006-Poliolefinas</v>
          </cell>
          <cell r="Z482">
            <v>0</v>
          </cell>
        </row>
        <row r="483">
          <cell r="V483" t="str">
            <v>2007-Poliolefinas</v>
          </cell>
          <cell r="Z483">
            <v>0</v>
          </cell>
        </row>
        <row r="484">
          <cell r="V484" t="str">
            <v>2008-Poliolefinas</v>
          </cell>
          <cell r="Z484">
            <v>0</v>
          </cell>
        </row>
        <row r="485">
          <cell r="V485" t="str">
            <v>2009-Poliolefinas</v>
          </cell>
          <cell r="Z485">
            <v>0</v>
          </cell>
        </row>
        <row r="486">
          <cell r="V486" t="str">
            <v>2005-Poliolefinas</v>
          </cell>
          <cell r="Z486">
            <v>0</v>
          </cell>
        </row>
        <row r="487">
          <cell r="V487" t="str">
            <v>2006-Poliolefinas</v>
          </cell>
          <cell r="Z487">
            <v>0</v>
          </cell>
        </row>
        <row r="488">
          <cell r="V488" t="str">
            <v>2007-Poliolefinas</v>
          </cell>
          <cell r="Z488">
            <v>0</v>
          </cell>
        </row>
        <row r="489">
          <cell r="V489" t="str">
            <v>2008-Poliolefinas</v>
          </cell>
          <cell r="Z489">
            <v>0</v>
          </cell>
        </row>
        <row r="490">
          <cell r="V490" t="str">
            <v>2009-Poliolefinas</v>
          </cell>
          <cell r="Z490">
            <v>0</v>
          </cell>
        </row>
        <row r="491">
          <cell r="V491" t="str">
            <v>2005-Poliolefinas</v>
          </cell>
          <cell r="Z491">
            <v>0</v>
          </cell>
        </row>
        <row r="492">
          <cell r="V492" t="str">
            <v>2006-Poliolefinas</v>
          </cell>
          <cell r="Z492">
            <v>0</v>
          </cell>
        </row>
        <row r="493">
          <cell r="V493" t="str">
            <v>2007-Poliolefinas</v>
          </cell>
          <cell r="Z493">
            <v>117431867.28</v>
          </cell>
        </row>
        <row r="494">
          <cell r="V494" t="str">
            <v>2008-Poliolefinas</v>
          </cell>
          <cell r="Z494">
            <v>159358068</v>
          </cell>
        </row>
        <row r="495">
          <cell r="V495" t="str">
            <v>2009-Poliolefinas</v>
          </cell>
          <cell r="Z495">
            <v>238240483.19999999</v>
          </cell>
        </row>
        <row r="496">
          <cell r="V496" t="str">
            <v>2005-Poliolefinas</v>
          </cell>
          <cell r="Z496">
            <v>0</v>
          </cell>
        </row>
        <row r="497">
          <cell r="V497" t="str">
            <v>2006-Poliolefinas</v>
          </cell>
          <cell r="Z497">
            <v>0</v>
          </cell>
        </row>
        <row r="498">
          <cell r="V498" t="str">
            <v>2007-Poliolefinas</v>
          </cell>
          <cell r="Z498">
            <v>0</v>
          </cell>
        </row>
        <row r="499">
          <cell r="V499" t="str">
            <v>2008-Poliolefinas</v>
          </cell>
          <cell r="Z499">
            <v>0</v>
          </cell>
        </row>
        <row r="500">
          <cell r="V500" t="str">
            <v>2009-Poliolefinas</v>
          </cell>
          <cell r="Z500">
            <v>0</v>
          </cell>
        </row>
        <row r="501">
          <cell r="V501" t="str">
            <v>2005-Poliolefinas</v>
          </cell>
          <cell r="Z501">
            <v>0</v>
          </cell>
        </row>
        <row r="502">
          <cell r="V502" t="str">
            <v>2006-Poliolefinas</v>
          </cell>
          <cell r="Z502">
            <v>0</v>
          </cell>
        </row>
        <row r="503">
          <cell r="V503" t="str">
            <v>2007-Poliolefinas</v>
          </cell>
          <cell r="Z503">
            <v>0</v>
          </cell>
        </row>
        <row r="504">
          <cell r="V504" t="str">
            <v>2008-Poliolefinas</v>
          </cell>
          <cell r="Z504">
            <v>0</v>
          </cell>
        </row>
        <row r="505">
          <cell r="V505" t="str">
            <v>2009-Poliolefinas</v>
          </cell>
          <cell r="Z505">
            <v>0</v>
          </cell>
        </row>
        <row r="506">
          <cell r="V506" t="str">
            <v>2005-Poliolefinas</v>
          </cell>
          <cell r="Z506">
            <v>79288925</v>
          </cell>
        </row>
        <row r="507">
          <cell r="V507" t="str">
            <v>2006-Poliolefinas</v>
          </cell>
          <cell r="Z507">
            <v>87838740</v>
          </cell>
        </row>
        <row r="508">
          <cell r="V508" t="str">
            <v>2007-Poliolefinas</v>
          </cell>
          <cell r="Z508">
            <v>100643400</v>
          </cell>
        </row>
        <row r="509">
          <cell r="V509" t="str">
            <v>2008-Poliolefinas</v>
          </cell>
          <cell r="Z509">
            <v>99611680</v>
          </cell>
        </row>
        <row r="510">
          <cell r="V510" t="str">
            <v>2009-Poliolefinas</v>
          </cell>
          <cell r="Z510">
            <v>91177575</v>
          </cell>
        </row>
        <row r="511">
          <cell r="V511" t="str">
            <v>2005-Poliolefinas</v>
          </cell>
          <cell r="Z511">
            <v>0</v>
          </cell>
        </row>
        <row r="512">
          <cell r="V512" t="str">
            <v>2006-Poliolefinas</v>
          </cell>
          <cell r="Z512">
            <v>0</v>
          </cell>
        </row>
        <row r="513">
          <cell r="V513" t="str">
            <v>2007-Poliolefinas</v>
          </cell>
          <cell r="Z513">
            <v>0</v>
          </cell>
        </row>
        <row r="514">
          <cell r="V514" t="str">
            <v>2008-Poliolefinas</v>
          </cell>
          <cell r="Z514">
            <v>0</v>
          </cell>
        </row>
        <row r="515">
          <cell r="V515" t="str">
            <v>2009-Poliolefinas</v>
          </cell>
          <cell r="Z515">
            <v>0</v>
          </cell>
        </row>
        <row r="516">
          <cell r="V516" t="str">
            <v>2005-Poliolefinas</v>
          </cell>
          <cell r="Z516">
            <v>0</v>
          </cell>
        </row>
        <row r="517">
          <cell r="V517" t="str">
            <v>2006-Poliolefinas</v>
          </cell>
          <cell r="Z517">
            <v>0</v>
          </cell>
        </row>
        <row r="518">
          <cell r="V518" t="str">
            <v>2007-Poliolefinas</v>
          </cell>
          <cell r="Z518">
            <v>0</v>
          </cell>
        </row>
        <row r="519">
          <cell r="V519" t="str">
            <v>2008-Poliolefinas</v>
          </cell>
          <cell r="Z519">
            <v>0</v>
          </cell>
        </row>
        <row r="520">
          <cell r="V520" t="str">
            <v>2009-Poliolefinas</v>
          </cell>
          <cell r="Z520">
            <v>0</v>
          </cell>
        </row>
        <row r="521">
          <cell r="V521" t="str">
            <v>2005-Poliolefinas</v>
          </cell>
          <cell r="Z521">
            <v>2743860</v>
          </cell>
        </row>
        <row r="522">
          <cell r="V522" t="str">
            <v>2006-Poliolefinas</v>
          </cell>
          <cell r="Z522">
            <v>3241800</v>
          </cell>
        </row>
        <row r="523">
          <cell r="V523" t="str">
            <v>2007-Poliolefinas</v>
          </cell>
          <cell r="Z523">
            <v>3592900</v>
          </cell>
        </row>
        <row r="524">
          <cell r="V524" t="str">
            <v>2008-Poliolefinas</v>
          </cell>
          <cell r="Z524">
            <v>3771500</v>
          </cell>
        </row>
        <row r="525">
          <cell r="V525" t="str">
            <v>2009-Poliolefinas</v>
          </cell>
          <cell r="Z525">
            <v>3961500</v>
          </cell>
        </row>
        <row r="526">
          <cell r="V526" t="str">
            <v>2005-Poliolefinas</v>
          </cell>
          <cell r="Z526">
            <v>0</v>
          </cell>
        </row>
        <row r="527">
          <cell r="V527" t="str">
            <v>2006-Poliolefinas</v>
          </cell>
          <cell r="Z527">
            <v>0</v>
          </cell>
        </row>
        <row r="528">
          <cell r="V528" t="str">
            <v>2007-Poliolefinas</v>
          </cell>
          <cell r="Z528">
            <v>0</v>
          </cell>
        </row>
        <row r="529">
          <cell r="V529" t="str">
            <v>2008-Poliolefinas</v>
          </cell>
          <cell r="Z529">
            <v>0</v>
          </cell>
        </row>
        <row r="530">
          <cell r="V530" t="str">
            <v>2009-Poliolefinas</v>
          </cell>
          <cell r="Z530">
            <v>0</v>
          </cell>
        </row>
        <row r="531">
          <cell r="V531" t="str">
            <v>2005-Poliolefinas</v>
          </cell>
          <cell r="Z531">
            <v>0</v>
          </cell>
        </row>
        <row r="532">
          <cell r="V532" t="str">
            <v>2006-Poliolefinas</v>
          </cell>
          <cell r="Z532">
            <v>0</v>
          </cell>
        </row>
        <row r="533">
          <cell r="V533" t="str">
            <v>2007-Poliolefinas</v>
          </cell>
          <cell r="Z533">
            <v>0</v>
          </cell>
        </row>
        <row r="534">
          <cell r="V534" t="str">
            <v>2008-Poliolefinas</v>
          </cell>
          <cell r="Z534">
            <v>0</v>
          </cell>
        </row>
        <row r="535">
          <cell r="V535" t="str">
            <v>2009-Poliolefinas</v>
          </cell>
          <cell r="Z535">
            <v>0</v>
          </cell>
        </row>
        <row r="536">
          <cell r="V536" t="str">
            <v>2005-Vinílicos</v>
          </cell>
          <cell r="Z536">
            <v>0</v>
          </cell>
        </row>
        <row r="537">
          <cell r="V537" t="str">
            <v>2006-Vinílicos</v>
          </cell>
          <cell r="Z537">
            <v>0</v>
          </cell>
        </row>
        <row r="538">
          <cell r="V538" t="str">
            <v>2007-Vinílicos</v>
          </cell>
          <cell r="Z538">
            <v>0</v>
          </cell>
        </row>
        <row r="539">
          <cell r="V539" t="str">
            <v>2008-Vinílicos</v>
          </cell>
          <cell r="Z539">
            <v>0</v>
          </cell>
        </row>
        <row r="540">
          <cell r="V540" t="str">
            <v>2009-Vinílicos</v>
          </cell>
          <cell r="Z540">
            <v>0</v>
          </cell>
        </row>
        <row r="541">
          <cell r="V541" t="str">
            <v>2005-Vinílicos</v>
          </cell>
          <cell r="Z541">
            <v>0</v>
          </cell>
        </row>
        <row r="542">
          <cell r="V542" t="str">
            <v>2006-Vinílicos</v>
          </cell>
          <cell r="Z542">
            <v>0</v>
          </cell>
        </row>
        <row r="543">
          <cell r="V543" t="str">
            <v>2007-Vinílicos</v>
          </cell>
          <cell r="Z543">
            <v>0</v>
          </cell>
        </row>
        <row r="544">
          <cell r="V544" t="str">
            <v>2008-Vinílicos</v>
          </cell>
          <cell r="Z544">
            <v>0</v>
          </cell>
        </row>
        <row r="545">
          <cell r="V545" t="str">
            <v>2009-Vinílicos</v>
          </cell>
          <cell r="Z545">
            <v>0</v>
          </cell>
        </row>
        <row r="546">
          <cell r="V546" t="str">
            <v>2005-Vinílicos</v>
          </cell>
          <cell r="Z546">
            <v>285355.2</v>
          </cell>
        </row>
        <row r="547">
          <cell r="V547" t="str">
            <v>2006-Vinílicos</v>
          </cell>
          <cell r="Z547">
            <v>285355.2</v>
          </cell>
        </row>
        <row r="548">
          <cell r="V548" t="str">
            <v>2007-Vinílicos</v>
          </cell>
          <cell r="Z548">
            <v>285355.2</v>
          </cell>
        </row>
        <row r="549">
          <cell r="V549" t="str">
            <v>2008-Vinílicos</v>
          </cell>
          <cell r="Z549">
            <v>285355.2</v>
          </cell>
        </row>
        <row r="550">
          <cell r="V550" t="str">
            <v>2009-Vinílicos</v>
          </cell>
          <cell r="Z550">
            <v>285355.2</v>
          </cell>
        </row>
        <row r="551">
          <cell r="V551" t="str">
            <v>2005-Vinílicos</v>
          </cell>
          <cell r="Z551">
            <v>929240</v>
          </cell>
        </row>
        <row r="552">
          <cell r="V552" t="str">
            <v>2006-Vinílicos</v>
          </cell>
          <cell r="Z552">
            <v>929240</v>
          </cell>
        </row>
        <row r="553">
          <cell r="V553" t="str">
            <v>2007-Vinílicos</v>
          </cell>
          <cell r="Z553">
            <v>929240</v>
          </cell>
        </row>
        <row r="554">
          <cell r="V554" t="str">
            <v>2008-Vinílicos</v>
          </cell>
          <cell r="Z554">
            <v>929240</v>
          </cell>
        </row>
        <row r="555">
          <cell r="V555" t="str">
            <v>2009-Vinílicos</v>
          </cell>
          <cell r="Z555">
            <v>929240</v>
          </cell>
        </row>
        <row r="556">
          <cell r="V556" t="str">
            <v>2005-Vinílicos</v>
          </cell>
          <cell r="Z556">
            <v>139332300</v>
          </cell>
        </row>
        <row r="557">
          <cell r="V557" t="str">
            <v>2006-Vinílicos</v>
          </cell>
          <cell r="Z557">
            <v>132203549.23999999</v>
          </cell>
        </row>
        <row r="558">
          <cell r="V558" t="str">
            <v>2007-Vinílicos</v>
          </cell>
          <cell r="Z558">
            <v>123923461</v>
          </cell>
        </row>
        <row r="559">
          <cell r="V559" t="str">
            <v>2008-Vinílicos</v>
          </cell>
          <cell r="Z559">
            <v>112409929.59999999</v>
          </cell>
        </row>
        <row r="560">
          <cell r="V560" t="str">
            <v>2009-Vinílicos</v>
          </cell>
          <cell r="Z560">
            <v>115220342.59999999</v>
          </cell>
        </row>
        <row r="561">
          <cell r="V561" t="str">
            <v>2005-Vinílicos</v>
          </cell>
          <cell r="Z561">
            <v>13327838.4</v>
          </cell>
        </row>
        <row r="562">
          <cell r="V562" t="str">
            <v>2006-Vinílicos</v>
          </cell>
          <cell r="Z562">
            <v>13634800</v>
          </cell>
        </row>
        <row r="563">
          <cell r="V563" t="str">
            <v>2007-Vinílicos</v>
          </cell>
          <cell r="Z563">
            <v>13969693.6</v>
          </cell>
        </row>
        <row r="564">
          <cell r="V564" t="str">
            <v>2008-Vinílicos</v>
          </cell>
          <cell r="Z564">
            <v>14287654.800000001</v>
          </cell>
        </row>
        <row r="565">
          <cell r="V565" t="str">
            <v>2009-Vinílicos</v>
          </cell>
          <cell r="Z565">
            <v>14682510</v>
          </cell>
        </row>
        <row r="566">
          <cell r="V566" t="str">
            <v>2005-Vinílicos</v>
          </cell>
          <cell r="Z566">
            <v>164498.79999999999</v>
          </cell>
        </row>
        <row r="567">
          <cell r="V567" t="str">
            <v>2006-Vinílicos</v>
          </cell>
          <cell r="Z567">
            <v>164498.79999999999</v>
          </cell>
        </row>
        <row r="568">
          <cell r="V568" t="str">
            <v>2007-Vinílicos</v>
          </cell>
          <cell r="Z568">
            <v>164498.79999999999</v>
          </cell>
        </row>
        <row r="569">
          <cell r="V569" t="str">
            <v>2008-Vinílicos</v>
          </cell>
          <cell r="Z569">
            <v>164498.79999999999</v>
          </cell>
        </row>
        <row r="570">
          <cell r="V570" t="str">
            <v>2009-Vinílicos</v>
          </cell>
          <cell r="Z570">
            <v>164498.79999999999</v>
          </cell>
        </row>
        <row r="571">
          <cell r="V571" t="str">
            <v>2005-Vinílicos</v>
          </cell>
          <cell r="Z571">
            <v>112714</v>
          </cell>
        </row>
        <row r="572">
          <cell r="V572" t="str">
            <v>2006-Vinílicos</v>
          </cell>
          <cell r="Z572">
            <v>112714</v>
          </cell>
        </row>
        <row r="573">
          <cell r="V573" t="str">
            <v>2007-Vinílicos</v>
          </cell>
          <cell r="Z573">
            <v>112714</v>
          </cell>
        </row>
        <row r="574">
          <cell r="V574" t="str">
            <v>2008-Vinílicos</v>
          </cell>
          <cell r="Z574">
            <v>112714</v>
          </cell>
        </row>
        <row r="575">
          <cell r="V575" t="str">
            <v>2009-Vinílicos</v>
          </cell>
          <cell r="Z575">
            <v>112714</v>
          </cell>
        </row>
        <row r="576">
          <cell r="V576" t="str">
            <v>2005-Vinílicos</v>
          </cell>
          <cell r="Z576">
            <v>1445600</v>
          </cell>
        </row>
        <row r="577">
          <cell r="V577" t="str">
            <v>2006-Vinílicos</v>
          </cell>
          <cell r="Z577">
            <v>1445600</v>
          </cell>
        </row>
        <row r="578">
          <cell r="V578" t="str">
            <v>2007-Vinílicos</v>
          </cell>
          <cell r="Z578">
            <v>1445600</v>
          </cell>
        </row>
        <row r="579">
          <cell r="V579" t="str">
            <v>2008-Vinílicos</v>
          </cell>
          <cell r="Z579">
            <v>1445600</v>
          </cell>
        </row>
        <row r="580">
          <cell r="V580" t="str">
            <v>2009-Vinílicos</v>
          </cell>
          <cell r="Z580">
            <v>1445600</v>
          </cell>
        </row>
        <row r="581">
          <cell r="V581" t="str">
            <v>2005-Vinílicos</v>
          </cell>
          <cell r="Z581">
            <v>13185066.5</v>
          </cell>
        </row>
        <row r="582">
          <cell r="V582" t="str">
            <v>2006-Vinílicos</v>
          </cell>
          <cell r="Z582">
            <v>13491641.73</v>
          </cell>
        </row>
        <row r="583">
          <cell r="V583" t="str">
            <v>2007-Vinílicos</v>
          </cell>
          <cell r="Z583">
            <v>13819398.25</v>
          </cell>
        </row>
        <row r="584">
          <cell r="V584" t="str">
            <v>2008-Vinílicos</v>
          </cell>
          <cell r="Z584">
            <v>14141938.630000001</v>
          </cell>
        </row>
        <row r="585">
          <cell r="V585" t="str">
            <v>2009-Vinílicos</v>
          </cell>
          <cell r="Z585">
            <v>14537560.970000001</v>
          </cell>
        </row>
        <row r="586">
          <cell r="V586" t="str">
            <v>2005-Vinílicos</v>
          </cell>
          <cell r="Z586">
            <v>4500000</v>
          </cell>
        </row>
        <row r="587">
          <cell r="V587" t="str">
            <v>2006-Vinílicos</v>
          </cell>
          <cell r="Z587">
            <v>4476000</v>
          </cell>
        </row>
        <row r="588">
          <cell r="V588" t="str">
            <v>2007-Vinílicos</v>
          </cell>
          <cell r="Z588">
            <v>4584000</v>
          </cell>
        </row>
        <row r="589">
          <cell r="V589" t="str">
            <v>2008-Vinílicos</v>
          </cell>
          <cell r="Z589">
            <v>4140000</v>
          </cell>
        </row>
        <row r="590">
          <cell r="V590" t="str">
            <v>2009-Vinílicos</v>
          </cell>
          <cell r="Z590">
            <v>3660000</v>
          </cell>
        </row>
        <row r="591">
          <cell r="V591" t="str">
            <v>2005-Vinílicos</v>
          </cell>
          <cell r="Z591">
            <v>238945470.40000001</v>
          </cell>
        </row>
        <row r="592">
          <cell r="V592" t="str">
            <v>2006-Vinílicos</v>
          </cell>
          <cell r="Z592">
            <v>284912277.30000001</v>
          </cell>
        </row>
        <row r="593">
          <cell r="V593" t="str">
            <v>2007-Vinílicos</v>
          </cell>
          <cell r="Z593">
            <v>254404910.55000001</v>
          </cell>
        </row>
        <row r="594">
          <cell r="V594" t="str">
            <v>2008-Vinílicos</v>
          </cell>
          <cell r="Z594">
            <v>249872225.40000001</v>
          </cell>
        </row>
        <row r="595">
          <cell r="V595" t="str">
            <v>2009-Vinílicos</v>
          </cell>
          <cell r="Z595">
            <v>228103226.40000001</v>
          </cell>
        </row>
        <row r="596">
          <cell r="V596" t="str">
            <v>2005-Vinílicos</v>
          </cell>
          <cell r="Z596">
            <v>0</v>
          </cell>
        </row>
        <row r="597">
          <cell r="V597" t="str">
            <v>2006-Vinílicos</v>
          </cell>
          <cell r="Z597">
            <v>0</v>
          </cell>
        </row>
        <row r="598">
          <cell r="V598" t="str">
            <v>2007-Vinílicos</v>
          </cell>
          <cell r="Z598">
            <v>0</v>
          </cell>
        </row>
        <row r="599">
          <cell r="V599" t="str">
            <v>2008-Vinílicos</v>
          </cell>
          <cell r="Z599">
            <v>0</v>
          </cell>
        </row>
        <row r="600">
          <cell r="V600" t="str">
            <v>2009-Vinílicos</v>
          </cell>
          <cell r="Z600">
            <v>0</v>
          </cell>
        </row>
        <row r="601">
          <cell r="V601" t="str">
            <v>2005-Vinílicos</v>
          </cell>
          <cell r="Z601">
            <v>0</v>
          </cell>
        </row>
        <row r="602">
          <cell r="V602" t="str">
            <v>2006-Vinílicos</v>
          </cell>
          <cell r="Z602">
            <v>0</v>
          </cell>
        </row>
        <row r="603">
          <cell r="V603" t="str">
            <v>2007-Vinílicos</v>
          </cell>
          <cell r="Z603">
            <v>0</v>
          </cell>
        </row>
        <row r="604">
          <cell r="V604" t="str">
            <v>2008-Vinílicos</v>
          </cell>
          <cell r="Z604">
            <v>0</v>
          </cell>
        </row>
        <row r="605">
          <cell r="V605" t="str">
            <v>2009-Vinílicos</v>
          </cell>
          <cell r="Z605">
            <v>0</v>
          </cell>
        </row>
        <row r="606">
          <cell r="V606" t="str">
            <v>2005-Vinílicos</v>
          </cell>
          <cell r="Z606">
            <v>240377635.68000001</v>
          </cell>
        </row>
        <row r="607">
          <cell r="V607" t="str">
            <v>2006-Vinílicos</v>
          </cell>
          <cell r="Z607">
            <v>187658301.59999999</v>
          </cell>
        </row>
        <row r="608">
          <cell r="V608" t="str">
            <v>2007-Vinílicos</v>
          </cell>
          <cell r="Z608">
            <v>193388775.30000001</v>
          </cell>
        </row>
        <row r="609">
          <cell r="V609" t="str">
            <v>2008-Vinílicos</v>
          </cell>
          <cell r="Z609">
            <v>156572929.80000001</v>
          </cell>
        </row>
        <row r="610">
          <cell r="V610" t="str">
            <v>2009-Vinílicos</v>
          </cell>
          <cell r="Z610">
            <v>155085134.40000001</v>
          </cell>
        </row>
        <row r="611">
          <cell r="V611" t="str">
            <v>2005-Vinílicos</v>
          </cell>
          <cell r="Z611">
            <v>0</v>
          </cell>
        </row>
        <row r="612">
          <cell r="V612" t="str">
            <v>2006-Vinílicos</v>
          </cell>
          <cell r="Z612">
            <v>0</v>
          </cell>
        </row>
        <row r="613">
          <cell r="V613" t="str">
            <v>2007-Vinílicos</v>
          </cell>
          <cell r="Z613">
            <v>0</v>
          </cell>
        </row>
        <row r="614">
          <cell r="V614" t="str">
            <v>2008-Vinílicos</v>
          </cell>
          <cell r="Z614">
            <v>0</v>
          </cell>
        </row>
        <row r="615">
          <cell r="V615" t="str">
            <v>2009-Vinílicos</v>
          </cell>
          <cell r="Z615">
            <v>0</v>
          </cell>
        </row>
        <row r="616">
          <cell r="V616" t="str">
            <v>2005-Vinílicos</v>
          </cell>
          <cell r="Z616">
            <v>0</v>
          </cell>
        </row>
        <row r="617">
          <cell r="V617" t="str">
            <v>2006-Vinílicos</v>
          </cell>
          <cell r="Z617">
            <v>0</v>
          </cell>
        </row>
        <row r="618">
          <cell r="V618" t="str">
            <v>2007-Vinílicos</v>
          </cell>
          <cell r="Z618">
            <v>0</v>
          </cell>
        </row>
        <row r="619">
          <cell r="V619" t="str">
            <v>2008-Vinílicos</v>
          </cell>
          <cell r="Z619">
            <v>0</v>
          </cell>
        </row>
        <row r="620">
          <cell r="V620" t="str">
            <v>2009-Vinílicos</v>
          </cell>
          <cell r="Z620">
            <v>0</v>
          </cell>
        </row>
        <row r="621">
          <cell r="V621" t="str">
            <v>2005-Vinílicos</v>
          </cell>
          <cell r="Z621">
            <v>28387900</v>
          </cell>
        </row>
        <row r="622">
          <cell r="V622" t="str">
            <v>2006-Vinílicos</v>
          </cell>
          <cell r="Z622">
            <v>30779300</v>
          </cell>
        </row>
        <row r="623">
          <cell r="V623" t="str">
            <v>2007-Vinílicos</v>
          </cell>
          <cell r="Z623">
            <v>30779300</v>
          </cell>
        </row>
        <row r="624">
          <cell r="V624" t="str">
            <v>2008-Vinílicos</v>
          </cell>
          <cell r="Z624">
            <v>30779300</v>
          </cell>
        </row>
        <row r="625">
          <cell r="V625" t="str">
            <v>2009-Vinílicos</v>
          </cell>
          <cell r="Z625">
            <v>30779300</v>
          </cell>
        </row>
        <row r="626">
          <cell r="V626" t="str">
            <v>2005-Vinílicos</v>
          </cell>
          <cell r="Z626">
            <v>0</v>
          </cell>
        </row>
        <row r="627">
          <cell r="V627" t="str">
            <v>2006-Vinílicos</v>
          </cell>
          <cell r="Z627">
            <v>0</v>
          </cell>
        </row>
        <row r="628">
          <cell r="V628" t="str">
            <v>2007-Vinílicos</v>
          </cell>
          <cell r="Z628">
            <v>0</v>
          </cell>
        </row>
        <row r="629">
          <cell r="V629" t="str">
            <v>2008-Vinílicos</v>
          </cell>
          <cell r="Z629">
            <v>0</v>
          </cell>
        </row>
        <row r="630">
          <cell r="V630" t="str">
            <v>2009-Vinílicos</v>
          </cell>
          <cell r="Z630">
            <v>0</v>
          </cell>
        </row>
        <row r="631">
          <cell r="V631" t="str">
            <v>2005-Vinílicos</v>
          </cell>
          <cell r="Z631">
            <v>0</v>
          </cell>
        </row>
        <row r="632">
          <cell r="V632" t="str">
            <v>2006-Vinílicos</v>
          </cell>
          <cell r="Z632">
            <v>0</v>
          </cell>
        </row>
        <row r="633">
          <cell r="V633" t="str">
            <v>2007-Vinílicos</v>
          </cell>
          <cell r="Z633">
            <v>0</v>
          </cell>
        </row>
        <row r="634">
          <cell r="V634" t="str">
            <v>2008-Vinílicos</v>
          </cell>
          <cell r="Z634">
            <v>0</v>
          </cell>
        </row>
        <row r="635">
          <cell r="V635" t="str">
            <v>2009-Vinílicos</v>
          </cell>
          <cell r="Z635">
            <v>0</v>
          </cell>
        </row>
        <row r="636">
          <cell r="V636" t="str">
            <v>2005-Vinílicos</v>
          </cell>
          <cell r="Z636">
            <v>0</v>
          </cell>
        </row>
        <row r="637">
          <cell r="V637" t="str">
            <v>2006-Vinílicos</v>
          </cell>
          <cell r="Z637">
            <v>0</v>
          </cell>
        </row>
        <row r="638">
          <cell r="V638" t="str">
            <v>2007-Vinílicos</v>
          </cell>
          <cell r="Z638">
            <v>0</v>
          </cell>
        </row>
        <row r="639">
          <cell r="V639" t="str">
            <v>2008-Vinílicos</v>
          </cell>
          <cell r="Z639">
            <v>0</v>
          </cell>
        </row>
        <row r="640">
          <cell r="V640" t="str">
            <v>2009-Vinílicos</v>
          </cell>
          <cell r="Z640">
            <v>0</v>
          </cell>
        </row>
        <row r="641">
          <cell r="V641" t="str">
            <v>2005-Eliminações</v>
          </cell>
          <cell r="Z641">
            <v>-55790563.140000001</v>
          </cell>
        </row>
        <row r="642">
          <cell r="V642" t="str">
            <v>2006-Eliminações</v>
          </cell>
          <cell r="Z642">
            <v>-37382612.579999998</v>
          </cell>
        </row>
        <row r="643">
          <cell r="V643" t="str">
            <v>2007-Eliminações</v>
          </cell>
          <cell r="Z643">
            <v>-24830621.280000001</v>
          </cell>
        </row>
        <row r="644">
          <cell r="V644" t="str">
            <v>2008-Eliminações</v>
          </cell>
          <cell r="Z644">
            <v>-24422413.84</v>
          </cell>
        </row>
        <row r="645">
          <cell r="V645" t="str">
            <v>2009-Eliminações</v>
          </cell>
          <cell r="Z645">
            <v>-24310464.899999999</v>
          </cell>
        </row>
        <row r="646">
          <cell r="V646" t="str">
            <v>2005-Eliminações</v>
          </cell>
          <cell r="Z646">
            <v>-8084167</v>
          </cell>
        </row>
        <row r="647">
          <cell r="V647" t="str">
            <v>2006-Eliminações</v>
          </cell>
          <cell r="Z647">
            <v>-8629480.9199999999</v>
          </cell>
        </row>
        <row r="648">
          <cell r="V648" t="str">
            <v>2007-Eliminações</v>
          </cell>
          <cell r="Z648">
            <v>-8374233.5999999996</v>
          </cell>
        </row>
        <row r="649">
          <cell r="V649" t="str">
            <v>2008-Eliminações</v>
          </cell>
          <cell r="Z649">
            <v>-7177224.25</v>
          </cell>
        </row>
        <row r="650">
          <cell r="V650" t="str">
            <v>2009-Eliminações</v>
          </cell>
          <cell r="Z650">
            <v>-6687203.96</v>
          </cell>
        </row>
        <row r="651">
          <cell r="V651" t="str">
            <v>2005-Eliminações</v>
          </cell>
          <cell r="Z651">
            <v>-415982838.66000003</v>
          </cell>
        </row>
        <row r="652">
          <cell r="V652" t="str">
            <v>2006-Eliminações</v>
          </cell>
          <cell r="Z652">
            <v>-394049867.89999998</v>
          </cell>
        </row>
        <row r="653">
          <cell r="V653" t="str">
            <v>2007-Eliminações</v>
          </cell>
          <cell r="Z653">
            <v>-381921173.73000002</v>
          </cell>
        </row>
        <row r="654">
          <cell r="V654" t="str">
            <v>2008-Eliminações</v>
          </cell>
          <cell r="Z654">
            <v>-337009598.95999998</v>
          </cell>
        </row>
        <row r="655">
          <cell r="V655" t="str">
            <v>2009-Eliminações</v>
          </cell>
          <cell r="Z655">
            <v>-317747013.22000003</v>
          </cell>
        </row>
        <row r="656">
          <cell r="V656" t="str">
            <v>2005-Eliminações</v>
          </cell>
          <cell r="Z656">
            <v>-179706.23999999999</v>
          </cell>
        </row>
        <row r="657">
          <cell r="V657" t="str">
            <v>2006-Eliminações</v>
          </cell>
          <cell r="Z657">
            <v>-177834.3</v>
          </cell>
        </row>
        <row r="658">
          <cell r="V658" t="str">
            <v>2007-Eliminações</v>
          </cell>
          <cell r="Z658">
            <v>-177834.3</v>
          </cell>
        </row>
        <row r="659">
          <cell r="V659" t="str">
            <v>2008-Eliminações</v>
          </cell>
          <cell r="Z659">
            <v>-177834.3</v>
          </cell>
        </row>
        <row r="660">
          <cell r="V660" t="str">
            <v>2009-Eliminações</v>
          </cell>
          <cell r="Z660">
            <v>-187194</v>
          </cell>
        </row>
        <row r="661">
          <cell r="V661" t="str">
            <v>2005-Eliminações</v>
          </cell>
          <cell r="Z661">
            <v>-63872274.200000003</v>
          </cell>
        </row>
        <row r="662">
          <cell r="V662" t="str">
            <v>2006-Eliminações</v>
          </cell>
          <cell r="Z662">
            <v>-48428189.280000001</v>
          </cell>
        </row>
        <row r="663">
          <cell r="V663" t="str">
            <v>2007-Eliminações</v>
          </cell>
          <cell r="Z663">
            <v>-49487491.799999997</v>
          </cell>
        </row>
        <row r="664">
          <cell r="V664" t="str">
            <v>2008-Eliminações</v>
          </cell>
          <cell r="Z664">
            <v>-34884566.799999997</v>
          </cell>
        </row>
        <row r="665">
          <cell r="V665" t="str">
            <v>2009-Eliminações</v>
          </cell>
          <cell r="Z665">
            <v>-31083764.969999999</v>
          </cell>
        </row>
        <row r="666">
          <cell r="V666" t="str">
            <v>2005-Eliminações</v>
          </cell>
          <cell r="Z666">
            <v>-38793920.780000001</v>
          </cell>
        </row>
        <row r="667">
          <cell r="V667" t="str">
            <v>2006-Eliminações</v>
          </cell>
          <cell r="Z667">
            <v>-36318831.100000001</v>
          </cell>
        </row>
        <row r="668">
          <cell r="V668" t="str">
            <v>2007-Eliminações</v>
          </cell>
          <cell r="Z668">
            <v>-30104369.140000001</v>
          </cell>
        </row>
        <row r="669">
          <cell r="V669" t="str">
            <v>2008-Eliminações</v>
          </cell>
          <cell r="Z669">
            <v>-22381012.800000001</v>
          </cell>
        </row>
        <row r="670">
          <cell r="V670" t="str">
            <v>2009-Eliminações</v>
          </cell>
          <cell r="Z670">
            <v>-20942125.239999998</v>
          </cell>
        </row>
        <row r="671">
          <cell r="V671" t="str">
            <v>2005-Eliminações</v>
          </cell>
          <cell r="Z671">
            <v>-1533463.14</v>
          </cell>
        </row>
        <row r="672">
          <cell r="V672" t="str">
            <v>2006-Eliminações</v>
          </cell>
          <cell r="Z672">
            <v>-1618360.24</v>
          </cell>
        </row>
        <row r="673">
          <cell r="V673" t="str">
            <v>2007-Eliminações</v>
          </cell>
          <cell r="Z673">
            <v>-1623929.52</v>
          </cell>
        </row>
        <row r="674">
          <cell r="V674" t="str">
            <v>2008-Eliminações</v>
          </cell>
          <cell r="Z674">
            <v>-1631065.7</v>
          </cell>
        </row>
        <row r="675">
          <cell r="V675" t="str">
            <v>2009-Eliminações</v>
          </cell>
          <cell r="Z675">
            <v>-1639739.1</v>
          </cell>
        </row>
        <row r="676">
          <cell r="V676" t="str">
            <v>2005-Eliminações</v>
          </cell>
          <cell r="Z676">
            <v>-2224952.88</v>
          </cell>
        </row>
        <row r="677">
          <cell r="V677" t="str">
            <v>2006-Eliminações</v>
          </cell>
          <cell r="Z677">
            <v>-2301643.27</v>
          </cell>
        </row>
        <row r="678">
          <cell r="V678" t="str">
            <v>2007-Eliminações</v>
          </cell>
          <cell r="Z678">
            <v>-2379475.2799999998</v>
          </cell>
        </row>
        <row r="679">
          <cell r="V679" t="str">
            <v>2008-Eliminações</v>
          </cell>
          <cell r="Z679">
            <v>-2314721.0299999998</v>
          </cell>
        </row>
        <row r="680">
          <cell r="V680" t="str">
            <v>2009-Eliminações</v>
          </cell>
          <cell r="Z680">
            <v>-2399860.02</v>
          </cell>
        </row>
        <row r="681">
          <cell r="V681" t="str">
            <v>2005-Eliminações</v>
          </cell>
          <cell r="Z681">
            <v>-11678041.57</v>
          </cell>
        </row>
        <row r="682">
          <cell r="V682" t="str">
            <v>2006-Eliminações</v>
          </cell>
          <cell r="Z682">
            <v>-12470345.109999999</v>
          </cell>
        </row>
        <row r="683">
          <cell r="V683" t="str">
            <v>2007-Eliminações</v>
          </cell>
          <cell r="Z683">
            <v>-12908469.300000001</v>
          </cell>
        </row>
        <row r="684">
          <cell r="V684" t="str">
            <v>2008-Eliminações</v>
          </cell>
          <cell r="Z684">
            <v>-12444541.43</v>
          </cell>
        </row>
        <row r="685">
          <cell r="V685" t="str">
            <v>2009-Eliminações</v>
          </cell>
          <cell r="Z685">
            <v>-12799371.48</v>
          </cell>
        </row>
        <row r="686">
          <cell r="V686" t="str">
            <v>2005-Eliminações</v>
          </cell>
          <cell r="Z686">
            <v>-26593363.670000002</v>
          </cell>
        </row>
        <row r="687">
          <cell r="V687" t="str">
            <v>2006-Eliminações</v>
          </cell>
          <cell r="Z687">
            <v>-27945848.879999999</v>
          </cell>
        </row>
        <row r="688">
          <cell r="V688" t="str">
            <v>2007-Eliminações</v>
          </cell>
          <cell r="Z688">
            <v>-27634129.84</v>
          </cell>
        </row>
        <row r="689">
          <cell r="V689" t="str">
            <v>2008-Eliminações</v>
          </cell>
          <cell r="Z689">
            <v>-27618204.219999999</v>
          </cell>
        </row>
        <row r="690">
          <cell r="V690" t="str">
            <v>2009-Eliminações</v>
          </cell>
          <cell r="Z690">
            <v>-27676050.940000001</v>
          </cell>
        </row>
        <row r="691">
          <cell r="V691" t="str">
            <v>2005-Eliminações</v>
          </cell>
          <cell r="Z691">
            <v>0</v>
          </cell>
        </row>
        <row r="692">
          <cell r="V692" t="str">
            <v>2006-Eliminações</v>
          </cell>
          <cell r="Z692">
            <v>0</v>
          </cell>
        </row>
        <row r="693">
          <cell r="V693" t="str">
            <v>2007-Eliminações</v>
          </cell>
          <cell r="Z693">
            <v>0</v>
          </cell>
        </row>
        <row r="694">
          <cell r="V694" t="str">
            <v>2008-Eliminações</v>
          </cell>
          <cell r="Z694">
            <v>0</v>
          </cell>
        </row>
        <row r="695">
          <cell r="V695" t="str">
            <v>2009-Eliminações</v>
          </cell>
          <cell r="Z695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ções"/>
      <sheetName val="análises"/>
      <sheetName val="Resultado"/>
      <sheetName val="Cenários"/>
      <sheetName val="INPUT"/>
      <sheetName val="Parametros"/>
      <sheetName val="Plan1"/>
      <sheetName val="Indicadores_ME"/>
      <sheetName val="Preco_Venda"/>
      <sheetName val="Internação"/>
      <sheetName val="Proj Mercosul"/>
      <sheetName val="Proj Overseas"/>
      <sheetName val="Custos"/>
      <sheetName val="Calculo_Custos"/>
      <sheetName val="Despesas_Custos"/>
      <sheetName val="MgSharing"/>
      <sheetName val="Volume_Venda"/>
      <sheetName val="Consumos"/>
      <sheetName val="Calculo_Consumo"/>
      <sheetName val="Producao"/>
      <sheetName val="Co_Relacao"/>
      <sheetName val="Sobra_Producao"/>
      <sheetName val="Créditos Copesul"/>
      <sheetName val="Coef_Tecnico"/>
      <sheetName val="Créditos UNIB"/>
      <sheetName val="Calculo_Resultado"/>
      <sheetName val="Resumo_Receita"/>
      <sheetName val="Margem"/>
      <sheetName val="DRE_Des.Negócios"/>
      <sheetName val="DRE_Insumos Básicos"/>
      <sheetName val="DRE_Poliolefinas"/>
      <sheetName val="DRE_Vinílicos"/>
      <sheetName val="DRE_Consolidado"/>
      <sheetName val="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H1" t="str">
            <v>Insumos Básicos</v>
          </cell>
          <cell r="M1" t="str">
            <v>BENZENO (Ton) -    Estados Unidos</v>
          </cell>
        </row>
        <row r="2">
          <cell r="M2" t="str">
            <v>BENZENO (Ton) -    Europa</v>
          </cell>
        </row>
        <row r="3">
          <cell r="J3" t="str">
            <v>Análise de Sensibilidade combinada: variação das premissas petroquímicas + dólar</v>
          </cell>
          <cell r="M3" t="str">
            <v>BUTADIENO (Ton) -    Estados Unidos</v>
          </cell>
        </row>
        <row r="4">
          <cell r="M4" t="str">
            <v>BUTENO1 (Ton) -    Estados Unidos</v>
          </cell>
        </row>
        <row r="5">
          <cell r="M5" t="str">
            <v>CPL-LIQUIDA (Ton) -    Asia</v>
          </cell>
        </row>
        <row r="6">
          <cell r="M6" t="str">
            <v>DMT (Ton) -     Asia</v>
          </cell>
        </row>
        <row r="7">
          <cell r="M7" t="str">
            <v>ETENO (Ton) -    Europa</v>
          </cell>
        </row>
        <row r="8">
          <cell r="M8" t="str">
            <v>MTBE (Ton) -    Estados Unidos</v>
          </cell>
        </row>
        <row r="9">
          <cell r="M9" t="str">
            <v>NAFTA (Ton) -    Europa</v>
          </cell>
        </row>
        <row r="10">
          <cell r="M10" t="str">
            <v>O-XILENO (Ton) -    Estados Unidos</v>
          </cell>
        </row>
        <row r="11">
          <cell r="M11" t="str">
            <v>O-XILENO (Ton) -    Europa</v>
          </cell>
        </row>
        <row r="12">
          <cell r="M12" t="str">
            <v>PEAD (Ton) -    Blow Molding</v>
          </cell>
        </row>
        <row r="13">
          <cell r="M13" t="str">
            <v>PEAD (Ton) -    HMW Film</v>
          </cell>
        </row>
        <row r="14">
          <cell r="M14" t="str">
            <v>PEBD (Ton) -    Asia</v>
          </cell>
        </row>
        <row r="15">
          <cell r="M15" t="str">
            <v>PEBDL (Ton) -    Asia</v>
          </cell>
        </row>
        <row r="16">
          <cell r="M16" t="str">
            <v>PET (Ton) -    Asia</v>
          </cell>
        </row>
        <row r="17">
          <cell r="M17" t="str">
            <v>PP (Ton) -    Asia</v>
          </cell>
        </row>
        <row r="18">
          <cell r="M18" t="str">
            <v>PROPENO-P (Ton) -    Europa</v>
          </cell>
        </row>
        <row r="19">
          <cell r="M19" t="str">
            <v>PROPENO-P (Ton) -    US Gulf</v>
          </cell>
        </row>
        <row r="20">
          <cell r="M20" t="str">
            <v>PVC-SUS (Ton) -    Asia</v>
          </cell>
        </row>
        <row r="21">
          <cell r="M21" t="str">
            <v>PVC-SUS (Ton) -    Europa</v>
          </cell>
        </row>
        <row r="22">
          <cell r="M22" t="str">
            <v>P-XILENO (Ton) -    Estados Unidos</v>
          </cell>
        </row>
        <row r="23">
          <cell r="M23" t="str">
            <v>SODA DF (Ton) -    Estados Unidos</v>
          </cell>
        </row>
        <row r="24">
          <cell r="M24" t="str">
            <v>TOLUENO-NIT (Ton) -     Estados Unidos</v>
          </cell>
        </row>
        <row r="25">
          <cell r="M25" t="str">
            <v>X-MISTO (Ton) -     Estados Unidos</v>
          </cell>
        </row>
      </sheetData>
      <sheetData sheetId="6" refreshError="1">
        <row r="26">
          <cell r="R26" t="str">
            <v>Receita Líquida</v>
          </cell>
          <cell r="V26" t="str">
            <v>M Contribuição / RL</v>
          </cell>
        </row>
        <row r="27">
          <cell r="V27" t="str">
            <v>EBITDA / RL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079907"/>
      <sheetName val="Acom"/>
      <sheetName val="Foto 3x4"/>
      <sheetName val="Resumo"/>
      <sheetName val="Est R$"/>
      <sheetName val="Lançamento"/>
      <sheetName val="Fluxo Sc"/>
      <sheetName val="Resumo Sc"/>
      <sheetName val="Fluxo Gafisa"/>
      <sheetName val="Fluxo_Real_(UFG)"/>
      <sheetName val="Fluxo_Nominal_(Reais)"/>
      <sheetName val="Fluxo_Real_(R$)"/>
      <sheetName val="Fiscal"/>
      <sheetName val="Societario"/>
      <sheetName val="Societario Anual"/>
      <sheetName val="Impostos"/>
      <sheetName val="Giro"/>
      <sheetName val="EVAGraf"/>
      <sheetName val="Mód.1"/>
      <sheetName val="AEN - Auxiliar"/>
      <sheetName val="Summary 2002$"/>
    </sheetNames>
    <sheetDataSet>
      <sheetData sheetId="0" refreshError="1">
        <row r="39">
          <cell r="K39">
            <v>-78</v>
          </cell>
        </row>
        <row r="40">
          <cell r="K40">
            <v>-24</v>
          </cell>
        </row>
        <row r="41">
          <cell r="K41">
            <v>-16</v>
          </cell>
        </row>
        <row r="42">
          <cell r="K42">
            <v>-16</v>
          </cell>
        </row>
        <row r="43">
          <cell r="K43">
            <v>-16</v>
          </cell>
        </row>
        <row r="44">
          <cell r="K44">
            <v>-32</v>
          </cell>
        </row>
        <row r="45">
          <cell r="K45">
            <v>-78</v>
          </cell>
        </row>
        <row r="46">
          <cell r="K46">
            <v>-16</v>
          </cell>
        </row>
        <row r="47">
          <cell r="K47">
            <v>-16</v>
          </cell>
        </row>
        <row r="48">
          <cell r="K48">
            <v>-16</v>
          </cell>
        </row>
        <row r="49">
          <cell r="K49">
            <v>-16</v>
          </cell>
        </row>
        <row r="50">
          <cell r="K50">
            <v>-31</v>
          </cell>
        </row>
        <row r="51">
          <cell r="K51">
            <v>-79</v>
          </cell>
        </row>
        <row r="52">
          <cell r="K52">
            <v>-24</v>
          </cell>
        </row>
        <row r="53">
          <cell r="K53">
            <v>-16</v>
          </cell>
        </row>
        <row r="54">
          <cell r="K54">
            <v>-16</v>
          </cell>
        </row>
        <row r="55">
          <cell r="K55">
            <v>-16</v>
          </cell>
        </row>
        <row r="56">
          <cell r="K56">
            <v>-16</v>
          </cell>
        </row>
        <row r="57">
          <cell r="K57">
            <v>-16</v>
          </cell>
        </row>
        <row r="58">
          <cell r="K58">
            <v>-16</v>
          </cell>
        </row>
        <row r="59">
          <cell r="K59">
            <v>-16</v>
          </cell>
        </row>
        <row r="60">
          <cell r="K60">
            <v>-16</v>
          </cell>
        </row>
        <row r="61">
          <cell r="K61">
            <v>-19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DOS"/>
      <sheetName val="BALANCETE"/>
      <sheetName val="BALANCETE (R$ mil)"/>
      <sheetName val="BALANCETE (R$ mil) (tri)"/>
      <sheetName val="bal 0500"/>
      <sheetName val="bal 0600"/>
      <sheetName val="Parametros"/>
      <sheetName val="Plan1"/>
    </sheetNames>
    <sheetDataSet>
      <sheetData sheetId="0" refreshError="1">
        <row r="1">
          <cell r="A1" t="str">
            <v>1111200    Fundo fixo</v>
          </cell>
          <cell r="B1">
            <v>4005</v>
          </cell>
          <cell r="D1">
            <v>4005</v>
          </cell>
          <cell r="E1">
            <v>3893.4</v>
          </cell>
          <cell r="G1">
            <v>3893.4</v>
          </cell>
        </row>
        <row r="2">
          <cell r="A2" t="str">
            <v>1111300    Caixa central moeda estrangeira</v>
          </cell>
          <cell r="B2">
            <v>9261.18</v>
          </cell>
          <cell r="C2" t="str">
            <v>-</v>
          </cell>
          <cell r="D2">
            <v>-9261.18</v>
          </cell>
          <cell r="E2">
            <v>7027.24</v>
          </cell>
          <cell r="F2" t="str">
            <v>-</v>
          </cell>
          <cell r="G2">
            <v>-7027.24</v>
          </cell>
        </row>
        <row r="3">
          <cell r="A3" t="str">
            <v>1112001    Bahia 208437-2 KSR SA</v>
          </cell>
          <cell r="B3">
            <v>148.31</v>
          </cell>
          <cell r="D3">
            <v>148.31</v>
          </cell>
          <cell r="E3">
            <v>15.11</v>
          </cell>
          <cell r="G3">
            <v>15.11</v>
          </cell>
        </row>
        <row r="4">
          <cell r="A4" t="str">
            <v>1112011    Bandepe 201561-6 KSR RE</v>
          </cell>
          <cell r="B4">
            <v>378.32</v>
          </cell>
          <cell r="D4">
            <v>378.32</v>
          </cell>
          <cell r="E4">
            <v>346.55</v>
          </cell>
          <cell r="G4">
            <v>346.55</v>
          </cell>
        </row>
        <row r="5">
          <cell r="A5" t="str">
            <v>1112031    Banespa 4238-0 KSR CP</v>
          </cell>
          <cell r="B5">
            <v>130.79</v>
          </cell>
          <cell r="D5">
            <v>130.79</v>
          </cell>
          <cell r="E5">
            <v>130.79</v>
          </cell>
          <cell r="G5">
            <v>130.79</v>
          </cell>
        </row>
        <row r="6">
          <cell r="A6" t="str">
            <v>1112035    Banespa 13000182-6 LA</v>
          </cell>
          <cell r="B6">
            <v>1782.53</v>
          </cell>
          <cell r="D6">
            <v>1782.53</v>
          </cell>
          <cell r="E6">
            <v>833.95</v>
          </cell>
          <cell r="G6">
            <v>833.95</v>
          </cell>
        </row>
        <row r="7">
          <cell r="A7" t="str">
            <v>1112036    Banespa 003262-4 KSR SP</v>
          </cell>
          <cell r="B7">
            <v>0</v>
          </cell>
          <cell r="D7">
            <v>0</v>
          </cell>
          <cell r="E7">
            <v>282.83</v>
          </cell>
          <cell r="G7">
            <v>282.83</v>
          </cell>
        </row>
        <row r="8">
          <cell r="A8" t="str">
            <v>1112062    Banestado 043977-9 KSR CT</v>
          </cell>
          <cell r="B8">
            <v>6835.09</v>
          </cell>
          <cell r="D8">
            <v>6835.09</v>
          </cell>
          <cell r="E8">
            <v>4804.96</v>
          </cell>
          <cell r="G8">
            <v>4804.96</v>
          </cell>
        </row>
        <row r="9">
          <cell r="A9" t="str">
            <v>1112071    Banrisul 06033224-07 KSR POA</v>
          </cell>
          <cell r="B9">
            <v>3115.78</v>
          </cell>
          <cell r="D9">
            <v>3115.78</v>
          </cell>
          <cell r="E9">
            <v>23072.1</v>
          </cell>
          <cell r="G9">
            <v>23072.1</v>
          </cell>
        </row>
        <row r="10">
          <cell r="A10" t="str">
            <v>1112081    BASA 73699-0 KSR MN</v>
          </cell>
          <cell r="B10">
            <v>34.93</v>
          </cell>
          <cell r="D10">
            <v>34.93</v>
          </cell>
          <cell r="E10">
            <v>34.93</v>
          </cell>
          <cell r="G10">
            <v>34.93</v>
          </cell>
        </row>
        <row r="11">
          <cell r="A11" t="str">
            <v>1112111    BEMGE 115037-4 KSR BH</v>
          </cell>
          <cell r="B11">
            <v>325.45</v>
          </cell>
          <cell r="D11">
            <v>325.45</v>
          </cell>
          <cell r="E11">
            <v>1021.84</v>
          </cell>
          <cell r="G11">
            <v>1021.84</v>
          </cell>
        </row>
        <row r="12">
          <cell r="A12" t="str">
            <v>1112121    BESC 001247-0 KSR CT</v>
          </cell>
          <cell r="B12">
            <v>38.58</v>
          </cell>
          <cell r="D12">
            <v>38.58</v>
          </cell>
          <cell r="E12">
            <v>1356.62</v>
          </cell>
          <cell r="G12">
            <v>1356.62</v>
          </cell>
        </row>
        <row r="13">
          <cell r="A13" t="str">
            <v>1112133    BFB S/A 012767-8</v>
          </cell>
          <cell r="B13">
            <v>990.42</v>
          </cell>
          <cell r="D13">
            <v>990.42</v>
          </cell>
          <cell r="E13">
            <v>4673.43</v>
          </cell>
          <cell r="G13">
            <v>4673.43</v>
          </cell>
        </row>
        <row r="14">
          <cell r="A14" t="str">
            <v>1112141    BNB 61304-5 KSR FO</v>
          </cell>
          <cell r="B14">
            <v>0</v>
          </cell>
          <cell r="D14">
            <v>0</v>
          </cell>
          <cell r="E14">
            <v>128.56</v>
          </cell>
          <cell r="G14">
            <v>128.56</v>
          </cell>
        </row>
        <row r="15">
          <cell r="A15" t="str">
            <v>1112152    BNDES 10387-0 VCP</v>
          </cell>
          <cell r="B15">
            <v>2.99</v>
          </cell>
          <cell r="D15">
            <v>2.99</v>
          </cell>
          <cell r="E15">
            <v>2.99</v>
          </cell>
          <cell r="G15">
            <v>2.99</v>
          </cell>
        </row>
        <row r="16">
          <cell r="A16" t="str">
            <v>1112162    Bradesco 197200-6 - Al.Santos</v>
          </cell>
          <cell r="B16">
            <v>317204.7</v>
          </cell>
          <cell r="C16" t="str">
            <v>-</v>
          </cell>
          <cell r="D16">
            <v>-317204.7</v>
          </cell>
          <cell r="E16">
            <v>47735.67</v>
          </cell>
          <cell r="G16">
            <v>47735.67</v>
          </cell>
        </row>
        <row r="17">
          <cell r="A17" t="str">
            <v>1112163    Bradesco 000117-1 KSR MN</v>
          </cell>
          <cell r="B17">
            <v>33.61</v>
          </cell>
          <cell r="D17">
            <v>33.61</v>
          </cell>
          <cell r="E17">
            <v>40.33</v>
          </cell>
          <cell r="G17">
            <v>40.33</v>
          </cell>
        </row>
        <row r="18">
          <cell r="A18" t="str">
            <v>1112170    Bradesco 109003-8 KSR MTZ</v>
          </cell>
          <cell r="B18">
            <v>1312.87</v>
          </cell>
          <cell r="D18">
            <v>1312.87</v>
          </cell>
          <cell r="E18">
            <v>705.18</v>
          </cell>
          <cell r="G18">
            <v>705.18</v>
          </cell>
        </row>
        <row r="19">
          <cell r="A19" t="str">
            <v>1112171    Bradesco 114820-6 KSR MTZ</v>
          </cell>
          <cell r="B19">
            <v>30.91</v>
          </cell>
          <cell r="D19">
            <v>30.91</v>
          </cell>
          <cell r="E19">
            <v>40.93</v>
          </cell>
          <cell r="G19">
            <v>40.93</v>
          </cell>
        </row>
        <row r="20">
          <cell r="A20" t="str">
            <v>1112172    Bradesco 9895-7KSR BELÉM</v>
          </cell>
          <cell r="B20">
            <v>69.03</v>
          </cell>
          <cell r="D20">
            <v>69.03</v>
          </cell>
          <cell r="E20">
            <v>82.56</v>
          </cell>
          <cell r="G20">
            <v>82.56</v>
          </cell>
        </row>
        <row r="21">
          <cell r="A21" t="str">
            <v>1112173    Bradesco 234500-5 KSR MTZ</v>
          </cell>
          <cell r="B21">
            <v>13.98</v>
          </cell>
          <cell r="D21">
            <v>13.98</v>
          </cell>
          <cell r="E21">
            <v>20</v>
          </cell>
          <cell r="G21">
            <v>20</v>
          </cell>
        </row>
        <row r="22">
          <cell r="A22" t="str">
            <v>1112195    Brasil 155774-2 KSR SA</v>
          </cell>
          <cell r="B22">
            <v>81.23</v>
          </cell>
          <cell r="D22">
            <v>81.23</v>
          </cell>
          <cell r="E22">
            <v>0</v>
          </cell>
          <cell r="G22">
            <v>0</v>
          </cell>
        </row>
        <row r="23">
          <cell r="A23" t="str">
            <v>1112197    Brasil 1614-4 KSR BH</v>
          </cell>
          <cell r="B23">
            <v>7274.75</v>
          </cell>
          <cell r="D23">
            <v>7274.75</v>
          </cell>
          <cell r="E23">
            <v>11078.7</v>
          </cell>
          <cell r="G23">
            <v>11078.7</v>
          </cell>
        </row>
        <row r="24">
          <cell r="A24" t="str">
            <v>1112199    Brasil 35042-9 KSR GO</v>
          </cell>
          <cell r="B24">
            <v>15593.33</v>
          </cell>
          <cell r="D24">
            <v>15593.33</v>
          </cell>
          <cell r="E24">
            <v>20.6</v>
          </cell>
          <cell r="G24">
            <v>20.6</v>
          </cell>
        </row>
        <row r="25">
          <cell r="A25" t="str">
            <v>1112200    Brasil 408552-3</v>
          </cell>
          <cell r="B25">
            <v>0</v>
          </cell>
          <cell r="D25">
            <v>0</v>
          </cell>
          <cell r="E25">
            <v>16322.29</v>
          </cell>
          <cell r="G25">
            <v>16322.29</v>
          </cell>
        </row>
        <row r="26">
          <cell r="A26" t="str">
            <v>1112205    Brasil 003038-4 JAC</v>
          </cell>
          <cell r="B26">
            <v>7380.55</v>
          </cell>
          <cell r="D26">
            <v>7380.55</v>
          </cell>
          <cell r="E26">
            <v>229.06</v>
          </cell>
          <cell r="G26">
            <v>229.06</v>
          </cell>
        </row>
        <row r="27">
          <cell r="A27" t="str">
            <v>1112206    Brasil 006605-2 KSR MTZ</v>
          </cell>
          <cell r="B27">
            <v>2280</v>
          </cell>
          <cell r="D27">
            <v>2280</v>
          </cell>
          <cell r="E27">
            <v>158.06</v>
          </cell>
          <cell r="G27">
            <v>158.06</v>
          </cell>
        </row>
        <row r="28">
          <cell r="A28" t="str">
            <v>1112208    Brasil 000294-1 Mogi</v>
          </cell>
          <cell r="B28">
            <v>6658</v>
          </cell>
          <cell r="D28">
            <v>6658</v>
          </cell>
          <cell r="E28">
            <v>6568.36</v>
          </cell>
          <cell r="G28">
            <v>6568.36</v>
          </cell>
        </row>
        <row r="29">
          <cell r="A29" t="str">
            <v>1112209    Brasil 6998-1 KSR Matriz</v>
          </cell>
          <cell r="B29">
            <v>17.09</v>
          </cell>
          <cell r="D29">
            <v>17.09</v>
          </cell>
          <cell r="E29">
            <v>48.15</v>
          </cell>
          <cell r="G29">
            <v>48.15</v>
          </cell>
        </row>
        <row r="30">
          <cell r="A30" t="str">
            <v>1112241    Ceará 508790-0 KSR FO</v>
          </cell>
          <cell r="B30">
            <v>3944.73</v>
          </cell>
          <cell r="D30">
            <v>3944.73</v>
          </cell>
          <cell r="E30">
            <v>3947.74</v>
          </cell>
          <cell r="G30">
            <v>3947.74</v>
          </cell>
        </row>
        <row r="31">
          <cell r="A31" t="str">
            <v>1112252    CEF 27183-2 KSR SP</v>
          </cell>
          <cell r="B31">
            <v>60.16</v>
          </cell>
          <cell r="D31">
            <v>60.16</v>
          </cell>
          <cell r="E31">
            <v>60.16</v>
          </cell>
          <cell r="G31">
            <v>60.16</v>
          </cell>
        </row>
        <row r="32">
          <cell r="A32" t="str">
            <v>1112253    CEF 00655-0 LA</v>
          </cell>
          <cell r="B32" t="str">
            <v>(       2.591,84</v>
          </cell>
          <cell r="C32" t="str">
            <v>-</v>
          </cell>
          <cell r="D32" t="e">
            <v>#VALUE!</v>
          </cell>
          <cell r="E32">
            <v>477815.27</v>
          </cell>
          <cell r="G32">
            <v>477815.27</v>
          </cell>
        </row>
        <row r="33">
          <cell r="A33" t="str">
            <v>1112253    CEF 00655-0 LA</v>
          </cell>
          <cell r="B33">
            <v>2591.84</v>
          </cell>
          <cell r="C33" t="str">
            <v>-</v>
          </cell>
          <cell r="D33">
            <v>-2591.84</v>
          </cell>
          <cell r="E33" t="str">
            <v>(     477.815,27</v>
          </cell>
          <cell r="G33" t="str">
            <v>(     477.815,27</v>
          </cell>
        </row>
        <row r="34">
          <cell r="A34" t="str">
            <v>1112255    CEF 327086-0</v>
          </cell>
          <cell r="B34">
            <v>783.67</v>
          </cell>
          <cell r="D34">
            <v>783.67</v>
          </cell>
          <cell r="E34">
            <v>783.67</v>
          </cell>
          <cell r="G34">
            <v>783.67</v>
          </cell>
        </row>
        <row r="35">
          <cell r="A35" t="str">
            <v>1112256    CEF 327371-1 KSR Matriz</v>
          </cell>
          <cell r="B35">
            <v>20</v>
          </cell>
          <cell r="D35">
            <v>20</v>
          </cell>
          <cell r="E35">
            <v>20</v>
          </cell>
          <cell r="G35">
            <v>20</v>
          </cell>
        </row>
        <row r="36">
          <cell r="A36" t="str">
            <v>1112273    Citibank N/A 141528-0 CELPAV</v>
          </cell>
          <cell r="B36">
            <v>24296.55</v>
          </cell>
          <cell r="D36">
            <v>24296.55</v>
          </cell>
          <cell r="E36">
            <v>1130.3499999999999</v>
          </cell>
          <cell r="G36">
            <v>1130.3499999999999</v>
          </cell>
        </row>
        <row r="37">
          <cell r="A37" t="str">
            <v>1112281    HSBC 04430-53</v>
          </cell>
          <cell r="B37">
            <v>376.73</v>
          </cell>
          <cell r="D37">
            <v>376.73</v>
          </cell>
          <cell r="E37">
            <v>1078.29</v>
          </cell>
          <cell r="G37">
            <v>1078.29</v>
          </cell>
        </row>
        <row r="38">
          <cell r="A38" t="str">
            <v>1112311    Itaú 0912 00094-0 KSR MTZ</v>
          </cell>
          <cell r="B38">
            <v>0</v>
          </cell>
          <cell r="D38">
            <v>0</v>
          </cell>
          <cell r="E38">
            <v>6768.53</v>
          </cell>
          <cell r="G38">
            <v>6768.53</v>
          </cell>
        </row>
        <row r="39">
          <cell r="A39" t="str">
            <v>1112312    Itaú 01887-9 KSR MN</v>
          </cell>
          <cell r="B39">
            <v>33499.29</v>
          </cell>
          <cell r="D39">
            <v>33499.29</v>
          </cell>
          <cell r="E39">
            <v>27231.040000000001</v>
          </cell>
          <cell r="G39">
            <v>27231.040000000001</v>
          </cell>
        </row>
        <row r="40">
          <cell r="A40" t="str">
            <v>1112313    Itaú 04545-4 KSR GO</v>
          </cell>
          <cell r="B40">
            <v>39372.959999999999</v>
          </cell>
          <cell r="D40">
            <v>39372.959999999999</v>
          </cell>
          <cell r="E40">
            <v>49087.82</v>
          </cell>
          <cell r="G40">
            <v>49087.82</v>
          </cell>
        </row>
        <row r="41">
          <cell r="A41" t="str">
            <v>1112314    Itaú 09012-6 KSR BU</v>
          </cell>
          <cell r="B41">
            <v>11241.88</v>
          </cell>
          <cell r="D41">
            <v>11241.88</v>
          </cell>
          <cell r="E41">
            <v>225.5</v>
          </cell>
          <cell r="G41">
            <v>225.5</v>
          </cell>
        </row>
        <row r="42">
          <cell r="A42" t="str">
            <v>1112315    Itaú 09059-3 KSR BL</v>
          </cell>
          <cell r="B42">
            <v>4695.58</v>
          </cell>
          <cell r="D42">
            <v>4695.58</v>
          </cell>
          <cell r="E42">
            <v>7283.32</v>
          </cell>
          <cell r="G42">
            <v>7283.32</v>
          </cell>
        </row>
        <row r="43">
          <cell r="A43" t="str">
            <v>1112316    Itaú 12516-1 KSR FO</v>
          </cell>
          <cell r="B43">
            <v>0</v>
          </cell>
          <cell r="D43">
            <v>0</v>
          </cell>
          <cell r="E43">
            <v>11470.64</v>
          </cell>
          <cell r="G43">
            <v>11470.64</v>
          </cell>
        </row>
        <row r="44">
          <cell r="A44" t="str">
            <v>1112317    Itaú 16299-8 KSR CT</v>
          </cell>
          <cell r="B44">
            <v>41647.39</v>
          </cell>
          <cell r="D44">
            <v>41647.39</v>
          </cell>
          <cell r="E44">
            <v>6758.9</v>
          </cell>
          <cell r="G44">
            <v>6758.9</v>
          </cell>
        </row>
        <row r="45">
          <cell r="A45" t="str">
            <v>1112318    Itaú 17553-7 KSR SAL.</v>
          </cell>
          <cell r="B45">
            <v>7483.93</v>
          </cell>
          <cell r="D45">
            <v>7483.93</v>
          </cell>
          <cell r="E45">
            <v>69609.649999999994</v>
          </cell>
          <cell r="G45">
            <v>69609.649999999994</v>
          </cell>
        </row>
        <row r="46">
          <cell r="A46" t="str">
            <v>1112319    Itaú 22504-0 KSR RJ</v>
          </cell>
          <cell r="B46">
            <v>31267.31</v>
          </cell>
          <cell r="D46">
            <v>31267.31</v>
          </cell>
          <cell r="E46">
            <v>0</v>
          </cell>
          <cell r="G46">
            <v>0</v>
          </cell>
        </row>
        <row r="47">
          <cell r="A47" t="str">
            <v>1112320    Itaú 23100-1 KSR RE</v>
          </cell>
          <cell r="B47">
            <v>1254.42</v>
          </cell>
          <cell r="D47">
            <v>1254.42</v>
          </cell>
          <cell r="E47">
            <v>450</v>
          </cell>
          <cell r="G47">
            <v>450</v>
          </cell>
        </row>
        <row r="48">
          <cell r="A48" t="str">
            <v>1112322    Itaú 28012-0 KSR RP</v>
          </cell>
          <cell r="B48">
            <v>2728.01</v>
          </cell>
          <cell r="D48">
            <v>2728.01</v>
          </cell>
          <cell r="E48">
            <v>805.08</v>
          </cell>
          <cell r="G48">
            <v>805.08</v>
          </cell>
        </row>
        <row r="49">
          <cell r="A49" t="str">
            <v>1112323    Itaú 31064-0 KSR CP</v>
          </cell>
          <cell r="B49">
            <v>1903.06</v>
          </cell>
          <cell r="D49">
            <v>1903.06</v>
          </cell>
          <cell r="E49">
            <v>11924.21</v>
          </cell>
          <cell r="G49">
            <v>11924.21</v>
          </cell>
        </row>
        <row r="50">
          <cell r="A50" t="str">
            <v>1112324    Itaú 35633-3 KSR BH</v>
          </cell>
          <cell r="B50">
            <v>13710.95</v>
          </cell>
          <cell r="D50">
            <v>13710.95</v>
          </cell>
          <cell r="E50">
            <v>27824.54</v>
          </cell>
          <cell r="G50">
            <v>27824.54</v>
          </cell>
        </row>
        <row r="51">
          <cell r="A51" t="str">
            <v>1112325    Itaú 38513-3 PIRACICABA</v>
          </cell>
          <cell r="B51">
            <v>12546.73</v>
          </cell>
          <cell r="D51">
            <v>12546.73</v>
          </cell>
          <cell r="E51">
            <v>23919.759999999998</v>
          </cell>
          <cell r="G51">
            <v>23919.759999999998</v>
          </cell>
        </row>
        <row r="52">
          <cell r="A52" t="str">
            <v>1112326    Itaú 3373-7 SENAI PI</v>
          </cell>
          <cell r="B52">
            <v>2166.17</v>
          </cell>
          <cell r="D52">
            <v>2166.17</v>
          </cell>
          <cell r="E52">
            <v>5946.91</v>
          </cell>
          <cell r="G52">
            <v>5946.91</v>
          </cell>
        </row>
        <row r="53">
          <cell r="A53" t="str">
            <v>1112327    Itaú 63543-9 KSR SP</v>
          </cell>
          <cell r="B53">
            <v>53498.76</v>
          </cell>
          <cell r="D53">
            <v>53498.76</v>
          </cell>
          <cell r="E53">
            <v>71032.479999999996</v>
          </cell>
          <cell r="G53">
            <v>71032.479999999996</v>
          </cell>
        </row>
        <row r="54">
          <cell r="A54" t="str">
            <v>1112328    Itaú 01622-9</v>
          </cell>
          <cell r="B54">
            <v>28115.87</v>
          </cell>
          <cell r="D54">
            <v>28115.87</v>
          </cell>
          <cell r="E54">
            <v>377479.42</v>
          </cell>
          <cell r="F54" t="str">
            <v>-</v>
          </cell>
          <cell r="G54">
            <v>-377479.42</v>
          </cell>
        </row>
        <row r="55">
          <cell r="A55" t="str">
            <v>1112330    Itaú 000001-9 LA</v>
          </cell>
          <cell r="B55">
            <v>844548.06</v>
          </cell>
          <cell r="D55">
            <v>844548.06</v>
          </cell>
          <cell r="E55">
            <v>2432.8200000000002</v>
          </cell>
          <cell r="G55">
            <v>2432.8200000000002</v>
          </cell>
        </row>
        <row r="56">
          <cell r="A56" t="str">
            <v>1112337    Itaú 37242-5 JACAREÍ</v>
          </cell>
          <cell r="B56">
            <v>19042.38</v>
          </cell>
          <cell r="D56">
            <v>19042.38</v>
          </cell>
          <cell r="E56">
            <v>23850.41</v>
          </cell>
          <cell r="G56">
            <v>23850.41</v>
          </cell>
        </row>
        <row r="57">
          <cell r="A57" t="str">
            <v>1112341    Itaú 39566-0 KSR POA</v>
          </cell>
          <cell r="B57">
            <v>24763.65</v>
          </cell>
          <cell r="D57">
            <v>24763.65</v>
          </cell>
          <cell r="E57">
            <v>1105.3399999999999</v>
          </cell>
          <cell r="G57">
            <v>1105.3399999999999</v>
          </cell>
        </row>
        <row r="58">
          <cell r="A58" t="str">
            <v>1112342    Itaú 3737-5 SENAI LA</v>
          </cell>
          <cell r="B58">
            <v>7461.22</v>
          </cell>
          <cell r="D58">
            <v>7461.22</v>
          </cell>
          <cell r="E58">
            <v>6559.04</v>
          </cell>
          <cell r="G58">
            <v>6559.04</v>
          </cell>
        </row>
        <row r="59">
          <cell r="A59" t="str">
            <v>1112343    Itaú 1271-4 Mogi</v>
          </cell>
          <cell r="B59">
            <v>192.24</v>
          </cell>
          <cell r="D59">
            <v>192.24</v>
          </cell>
          <cell r="E59">
            <v>483.96</v>
          </cell>
          <cell r="G59">
            <v>483.96</v>
          </cell>
        </row>
        <row r="60">
          <cell r="A60" t="str">
            <v>1112471    Mercantil SP 4283333-7 CELPAV</v>
          </cell>
          <cell r="B60">
            <v>30173.08</v>
          </cell>
          <cell r="D60">
            <v>30173.08</v>
          </cell>
          <cell r="E60">
            <v>26067.58</v>
          </cell>
          <cell r="G60">
            <v>26067.58</v>
          </cell>
        </row>
        <row r="61">
          <cell r="A61" t="str">
            <v>1112493    Nossa Caixa 04001608-1 KSR SP</v>
          </cell>
          <cell r="B61">
            <v>16.079999999999998</v>
          </cell>
          <cell r="D61">
            <v>16.079999999999998</v>
          </cell>
          <cell r="E61">
            <v>0</v>
          </cell>
          <cell r="G61">
            <v>0</v>
          </cell>
        </row>
        <row r="62">
          <cell r="A62" t="str">
            <v>1112502    Real 7700313-3</v>
          </cell>
          <cell r="B62">
            <v>126160.38</v>
          </cell>
          <cell r="D62">
            <v>126160.38</v>
          </cell>
          <cell r="E62">
            <v>126277.22</v>
          </cell>
          <cell r="G62">
            <v>126277.22</v>
          </cell>
        </row>
        <row r="63">
          <cell r="A63" t="str">
            <v>1112521    Safra 000304-6</v>
          </cell>
          <cell r="B63">
            <v>2200.87</v>
          </cell>
          <cell r="D63">
            <v>2200.87</v>
          </cell>
          <cell r="E63">
            <v>2209.5</v>
          </cell>
          <cell r="G63">
            <v>2209.5</v>
          </cell>
        </row>
        <row r="64">
          <cell r="A64" t="str">
            <v>1112542    Sudameris 2499630-1 CELPAV</v>
          </cell>
          <cell r="B64">
            <v>3560.87</v>
          </cell>
          <cell r="D64">
            <v>3560.87</v>
          </cell>
          <cell r="E64">
            <v>3100.18</v>
          </cell>
          <cell r="G64">
            <v>3100.18</v>
          </cell>
        </row>
        <row r="65">
          <cell r="A65" t="str">
            <v>1112552    Unibanco 100299-0</v>
          </cell>
          <cell r="B65">
            <v>43657.5</v>
          </cell>
          <cell r="D65">
            <v>43657.5</v>
          </cell>
          <cell r="E65">
            <v>18413.84</v>
          </cell>
          <cell r="G65">
            <v>18413.84</v>
          </cell>
        </row>
        <row r="66">
          <cell r="A66" t="str">
            <v>1112611    BankBoston 293.518-05 CELPAV</v>
          </cell>
          <cell r="B66">
            <v>4523.12</v>
          </cell>
          <cell r="D66">
            <v>4523.12</v>
          </cell>
          <cell r="E66">
            <v>0</v>
          </cell>
          <cell r="G66">
            <v>0</v>
          </cell>
        </row>
        <row r="67">
          <cell r="A67" t="str">
            <v>1112900    Financiamento de importação</v>
          </cell>
          <cell r="B67">
            <v>446.83</v>
          </cell>
          <cell r="D67">
            <v>446.83</v>
          </cell>
          <cell r="E67">
            <v>447.19</v>
          </cell>
          <cell r="G67">
            <v>447.19</v>
          </cell>
        </row>
        <row r="68">
          <cell r="A68" t="str">
            <v>1112901    Conta Corrente Transf.entre Unidades</v>
          </cell>
          <cell r="B68">
            <v>5334.45</v>
          </cell>
          <cell r="D68">
            <v>5334.45</v>
          </cell>
          <cell r="E68">
            <v>0</v>
          </cell>
          <cell r="G68">
            <v>0</v>
          </cell>
        </row>
        <row r="69">
          <cell r="A69" t="str">
            <v>1114001    Aplicações financeiras</v>
          </cell>
          <cell r="B69">
            <v>1050.33</v>
          </cell>
          <cell r="D69">
            <v>1050.33</v>
          </cell>
          <cell r="E69">
            <v>1050.33</v>
          </cell>
          <cell r="G69">
            <v>1050.33</v>
          </cell>
        </row>
        <row r="70">
          <cell r="A70" t="str">
            <v>1114002    Aplicações Financeiras até 90 dias</v>
          </cell>
          <cell r="B70">
            <v>494379610.95999998</v>
          </cell>
          <cell r="D70">
            <v>494379610.95999998</v>
          </cell>
          <cell r="E70">
            <v>237622392.38999999</v>
          </cell>
          <cell r="G70">
            <v>237622392.38999999</v>
          </cell>
        </row>
        <row r="71">
          <cell r="A71" t="str">
            <v>1114003    Aplicações Financeiras acima de 90 dias</v>
          </cell>
          <cell r="B71">
            <v>444406975.56</v>
          </cell>
          <cell r="D71">
            <v>444406975.56</v>
          </cell>
          <cell r="E71">
            <v>444406975.56</v>
          </cell>
          <cell r="G71">
            <v>444406975.56</v>
          </cell>
        </row>
        <row r="72">
          <cell r="A72" t="str">
            <v>1114005    Ajuste SWAP - Aplicações Financeiras</v>
          </cell>
          <cell r="B72">
            <v>133345710.8</v>
          </cell>
          <cell r="D72">
            <v>133345710.8</v>
          </cell>
          <cell r="E72">
            <v>116738222.34</v>
          </cell>
          <cell r="G72">
            <v>116738222.34</v>
          </cell>
        </row>
        <row r="73">
          <cell r="A73" t="str">
            <v>1121001    Duplicatas a receber de terceiros</v>
          </cell>
          <cell r="B73">
            <v>125842925.87</v>
          </cell>
          <cell r="D73">
            <v>125842925.87</v>
          </cell>
          <cell r="E73">
            <v>123079222.08</v>
          </cell>
          <cell r="G73">
            <v>123079222.08</v>
          </cell>
        </row>
        <row r="74">
          <cell r="A74" t="str">
            <v>1121002    Recebimentos Realizados a Compensar</v>
          </cell>
          <cell r="B74">
            <v>36316.089999999997</v>
          </cell>
          <cell r="D74">
            <v>36316.089999999997</v>
          </cell>
          <cell r="E74">
            <v>138111.19</v>
          </cell>
          <cell r="F74" t="str">
            <v>-</v>
          </cell>
          <cell r="G74">
            <v>-138111.19</v>
          </cell>
        </row>
        <row r="75">
          <cell r="A75" t="str">
            <v>1121700    KSR - Duplicatas a receber de terceiros</v>
          </cell>
          <cell r="B75">
            <v>18483858.710000001</v>
          </cell>
          <cell r="D75">
            <v>18483858.710000001</v>
          </cell>
          <cell r="E75">
            <v>18762090.149999999</v>
          </cell>
          <cell r="G75">
            <v>18762090.149999999</v>
          </cell>
        </row>
        <row r="76">
          <cell r="A76" t="str">
            <v>1121999    Ajuste da variação cambial-ME</v>
          </cell>
          <cell r="B76">
            <v>108698.79</v>
          </cell>
          <cell r="D76">
            <v>108698.79</v>
          </cell>
          <cell r="E76">
            <v>96033.5</v>
          </cell>
          <cell r="F76" t="str">
            <v>-</v>
          </cell>
          <cell r="G76">
            <v>-96033.5</v>
          </cell>
        </row>
        <row r="77">
          <cell r="A77" t="str">
            <v>1122002    Duplicatas a receber de divisões</v>
          </cell>
          <cell r="B77">
            <v>12533196.08</v>
          </cell>
          <cell r="D77">
            <v>12533196.08</v>
          </cell>
          <cell r="E77">
            <v>16267031.119999999</v>
          </cell>
          <cell r="G77">
            <v>16267031.119999999</v>
          </cell>
        </row>
        <row r="78">
          <cell r="A78" t="str">
            <v>1123001    Operações c/vendor</v>
          </cell>
          <cell r="B78">
            <v>87466902.439999998</v>
          </cell>
          <cell r="D78">
            <v>87466902.439999998</v>
          </cell>
          <cell r="E78">
            <v>84898390.959999993</v>
          </cell>
          <cell r="G78">
            <v>84898390.959999993</v>
          </cell>
        </row>
        <row r="79">
          <cell r="A79" t="str">
            <v>1123700    KSR - CDG</v>
          </cell>
          <cell r="B79">
            <v>24016479.07</v>
          </cell>
          <cell r="D79">
            <v>24016479.07</v>
          </cell>
          <cell r="E79">
            <v>21125062.02</v>
          </cell>
          <cell r="G79">
            <v>21125062.02</v>
          </cell>
        </row>
        <row r="80">
          <cell r="A80" t="str">
            <v>1123999    Ajuste da variação cambial-ME</v>
          </cell>
          <cell r="B80">
            <v>652.91</v>
          </cell>
          <cell r="C80" t="str">
            <v>-</v>
          </cell>
          <cell r="D80">
            <v>-652.91</v>
          </cell>
          <cell r="E80">
            <v>652.91</v>
          </cell>
          <cell r="F80" t="str">
            <v>-</v>
          </cell>
          <cell r="G80">
            <v>-652.91</v>
          </cell>
        </row>
        <row r="81">
          <cell r="A81" t="str">
            <v>1125001    Devedores p/exportação</v>
          </cell>
          <cell r="B81">
            <v>171994486.19</v>
          </cell>
          <cell r="D81">
            <v>171994486.19</v>
          </cell>
          <cell r="E81">
            <v>170753138.55000001</v>
          </cell>
          <cell r="G81">
            <v>170753138.55000001</v>
          </cell>
        </row>
        <row r="82">
          <cell r="A82" t="str">
            <v>1125999    Ajuste da variação cambial-ME</v>
          </cell>
          <cell r="B82">
            <v>2661381.81</v>
          </cell>
          <cell r="D82">
            <v>2661381.81</v>
          </cell>
          <cell r="E82">
            <v>4761263.91</v>
          </cell>
          <cell r="F82" t="str">
            <v>-</v>
          </cell>
          <cell r="G82">
            <v>-4761263.91</v>
          </cell>
        </row>
        <row r="83">
          <cell r="A83" t="str">
            <v>1127001    Provisão p/devedores duvidosos (redutor</v>
          </cell>
          <cell r="B83">
            <v>10491664.310000001</v>
          </cell>
          <cell r="C83" t="str">
            <v>-</v>
          </cell>
          <cell r="D83">
            <v>-10491664.310000001</v>
          </cell>
          <cell r="E83">
            <v>10491664.310000001</v>
          </cell>
          <cell r="F83" t="str">
            <v>-</v>
          </cell>
          <cell r="G83">
            <v>-10491664.310000001</v>
          </cell>
        </row>
        <row r="84">
          <cell r="A84" t="str">
            <v>1131101    Encargos a receber de clientes(vendor)</v>
          </cell>
          <cell r="B84">
            <v>7318797.4000000004</v>
          </cell>
          <cell r="D84">
            <v>7318797.4000000004</v>
          </cell>
          <cell r="E84">
            <v>7286064.96</v>
          </cell>
          <cell r="G84">
            <v>7286064.96</v>
          </cell>
        </row>
        <row r="85">
          <cell r="A85" t="str">
            <v>1131102    Cheques devolvidos em cobrança</v>
          </cell>
          <cell r="B85">
            <v>48480.63</v>
          </cell>
          <cell r="D85">
            <v>48480.63</v>
          </cell>
          <cell r="E85">
            <v>43461.42</v>
          </cell>
          <cell r="G85">
            <v>43461.42</v>
          </cell>
        </row>
        <row r="86">
          <cell r="A86" t="str">
            <v>1131103    Serv. a fornec. (alim.,transp.,telef.,a</v>
          </cell>
          <cell r="B86">
            <v>27604.61</v>
          </cell>
          <cell r="D86">
            <v>27604.61</v>
          </cell>
          <cell r="E86">
            <v>30034.12</v>
          </cell>
          <cell r="G86">
            <v>30034.12</v>
          </cell>
        </row>
        <row r="87">
          <cell r="A87" t="str">
            <v>1131105    Juros a receber s/deposito ELETROBRAS</v>
          </cell>
          <cell r="B87">
            <v>436775.77</v>
          </cell>
          <cell r="D87">
            <v>436775.77</v>
          </cell>
          <cell r="E87">
            <v>409760.72</v>
          </cell>
          <cell r="G87">
            <v>409760.72</v>
          </cell>
        </row>
        <row r="88">
          <cell r="A88" t="str">
            <v>1131106    Títulos da dívida agrária</v>
          </cell>
          <cell r="B88">
            <v>69824.210000000006</v>
          </cell>
          <cell r="D88">
            <v>69824.210000000006</v>
          </cell>
          <cell r="E88">
            <v>69824.210000000006</v>
          </cell>
          <cell r="G88">
            <v>69824.210000000006</v>
          </cell>
        </row>
        <row r="89">
          <cell r="A89" t="str">
            <v>1131107    Nota Promissória a receber</v>
          </cell>
          <cell r="B89">
            <v>269319.59999999998</v>
          </cell>
          <cell r="D89">
            <v>269319.59999999998</v>
          </cell>
          <cell r="E89">
            <v>265773.96999999997</v>
          </cell>
          <cell r="G89">
            <v>265773.96999999997</v>
          </cell>
        </row>
        <row r="90">
          <cell r="A90" t="str">
            <v>1131108    Antecipação por conta de afastamento</v>
          </cell>
          <cell r="B90">
            <v>329823.46999999997</v>
          </cell>
          <cell r="D90">
            <v>329823.46999999997</v>
          </cell>
          <cell r="E90">
            <v>312760.61</v>
          </cell>
          <cell r="G90">
            <v>312760.61</v>
          </cell>
        </row>
        <row r="91">
          <cell r="A91" t="str">
            <v>1131109    Adiantamento por conta de Comissões</v>
          </cell>
          <cell r="B91">
            <v>85631.08</v>
          </cell>
          <cell r="D91">
            <v>85631.08</v>
          </cell>
          <cell r="E91">
            <v>50976.13</v>
          </cell>
          <cell r="G91">
            <v>50976.13</v>
          </cell>
        </row>
        <row r="92">
          <cell r="A92" t="str">
            <v>1131110    Juros a Receber de Clientes</v>
          </cell>
          <cell r="B92">
            <v>58956.28</v>
          </cell>
          <cell r="D92">
            <v>58956.28</v>
          </cell>
          <cell r="E92">
            <v>58065.11</v>
          </cell>
          <cell r="G92">
            <v>58065.11</v>
          </cell>
        </row>
        <row r="93">
          <cell r="A93" t="str">
            <v>1131111    Juros de clientes a compensar (red)</v>
          </cell>
          <cell r="B93">
            <v>65654.59</v>
          </cell>
          <cell r="C93" t="str">
            <v>-</v>
          </cell>
          <cell r="D93">
            <v>-65654.59</v>
          </cell>
          <cell r="E93">
            <v>64513.07</v>
          </cell>
          <cell r="F93" t="str">
            <v>-</v>
          </cell>
          <cell r="G93">
            <v>-64513.07</v>
          </cell>
        </row>
        <row r="94">
          <cell r="A94" t="str">
            <v>1131112    Adiantamento por conta de Serviços</v>
          </cell>
          <cell r="B94">
            <v>3398393.2</v>
          </cell>
          <cell r="D94">
            <v>3398393.2</v>
          </cell>
          <cell r="E94">
            <v>7030697.2800000003</v>
          </cell>
          <cell r="G94">
            <v>7030697.2800000003</v>
          </cell>
        </row>
        <row r="95">
          <cell r="A95" t="str">
            <v>1131113    Cheques devolvidos em Cobrança KSR</v>
          </cell>
          <cell r="B95">
            <v>157983.85</v>
          </cell>
          <cell r="D95">
            <v>157983.85</v>
          </cell>
          <cell r="E95">
            <v>200132.93</v>
          </cell>
          <cell r="G95">
            <v>200132.93</v>
          </cell>
        </row>
        <row r="96">
          <cell r="A96" t="str">
            <v>1131114    Titulos a receber - VCP Juridico</v>
          </cell>
          <cell r="B96">
            <v>635737.51</v>
          </cell>
          <cell r="D96">
            <v>635737.51</v>
          </cell>
          <cell r="E96">
            <v>635737.51</v>
          </cell>
          <cell r="G96">
            <v>635737.51</v>
          </cell>
        </row>
        <row r="97">
          <cell r="A97" t="str">
            <v>1131170    KSR-ENC.RECEBER CDG</v>
          </cell>
          <cell r="B97">
            <v>178605.52</v>
          </cell>
          <cell r="D97">
            <v>178605.52</v>
          </cell>
          <cell r="E97">
            <v>172551</v>
          </cell>
          <cell r="G97">
            <v>172551</v>
          </cell>
        </row>
        <row r="98">
          <cell r="A98" t="str">
            <v>1131701    Adiantamentos a fornecedores</v>
          </cell>
          <cell r="B98">
            <v>14045470.76</v>
          </cell>
          <cell r="D98">
            <v>14045470.76</v>
          </cell>
          <cell r="E98">
            <v>13510458.869999999</v>
          </cell>
          <cell r="G98">
            <v>13510458.869999999</v>
          </cell>
        </row>
        <row r="99">
          <cell r="A99" t="str">
            <v>1131702    Adiant.Fornecedores</v>
          </cell>
          <cell r="B99">
            <v>1179801.6100000001</v>
          </cell>
          <cell r="D99">
            <v>1179801.6100000001</v>
          </cell>
          <cell r="E99">
            <v>738449.15</v>
          </cell>
          <cell r="G99">
            <v>738449.15</v>
          </cell>
        </row>
        <row r="100">
          <cell r="A100" t="str">
            <v>1131799    Ajuste da variação cambial-ME</v>
          </cell>
          <cell r="B100">
            <v>136863.54</v>
          </cell>
          <cell r="D100">
            <v>136863.54</v>
          </cell>
          <cell r="E100">
            <v>121720.07</v>
          </cell>
          <cell r="G100">
            <v>121720.07</v>
          </cell>
        </row>
        <row r="101">
          <cell r="A101" t="str">
            <v>1131980    Adiant. a despachantes de importação-97</v>
          </cell>
          <cell r="B101">
            <v>497833.77</v>
          </cell>
          <cell r="D101">
            <v>497833.77</v>
          </cell>
          <cell r="E101">
            <v>497833.77</v>
          </cell>
          <cell r="G101">
            <v>497833.77</v>
          </cell>
        </row>
        <row r="102">
          <cell r="A102" t="str">
            <v>1132101    Adiantamentos para gastos de viagens</v>
          </cell>
          <cell r="B102">
            <v>99815.9</v>
          </cell>
          <cell r="D102">
            <v>99815.9</v>
          </cell>
          <cell r="E102">
            <v>86974.54</v>
          </cell>
          <cell r="G102">
            <v>86974.54</v>
          </cell>
        </row>
        <row r="103">
          <cell r="A103" t="str">
            <v>1132199    Ajuste da variação cambial-ME</v>
          </cell>
          <cell r="B103">
            <v>6444.19</v>
          </cell>
          <cell r="C103" t="str">
            <v>-</v>
          </cell>
          <cell r="D103">
            <v>-6444.19</v>
          </cell>
          <cell r="E103">
            <v>7854.55</v>
          </cell>
          <cell r="F103" t="str">
            <v>-</v>
          </cell>
          <cell r="G103">
            <v>-7854.55</v>
          </cell>
        </row>
        <row r="104">
          <cell r="A104" t="str">
            <v>1132301    Adiantamento a funcionários</v>
          </cell>
          <cell r="B104">
            <v>3403.66</v>
          </cell>
          <cell r="D104">
            <v>3403.66</v>
          </cell>
          <cell r="E104">
            <v>3584.25</v>
          </cell>
          <cell r="G104">
            <v>3584.25</v>
          </cell>
        </row>
        <row r="105">
          <cell r="A105" t="str">
            <v>1132302    Adiantamento de férias</v>
          </cell>
          <cell r="B105">
            <v>122974.85</v>
          </cell>
          <cell r="D105">
            <v>122974.85</v>
          </cell>
          <cell r="E105">
            <v>122434.17</v>
          </cell>
          <cell r="G105">
            <v>122434.17</v>
          </cell>
        </row>
        <row r="106">
          <cell r="A106" t="str">
            <v>1132303    Adiantamento do 13º salário</v>
          </cell>
          <cell r="B106">
            <v>1363784.2</v>
          </cell>
          <cell r="D106">
            <v>1363784.2</v>
          </cell>
          <cell r="E106">
            <v>1177713.1100000001</v>
          </cell>
          <cell r="G106">
            <v>1177713.1100000001</v>
          </cell>
        </row>
        <row r="107">
          <cell r="A107" t="str">
            <v>1132304    Antecipação de salário</v>
          </cell>
          <cell r="B107">
            <v>106406.9</v>
          </cell>
          <cell r="D107">
            <v>106406.9</v>
          </cell>
          <cell r="E107">
            <v>101233.88</v>
          </cell>
          <cell r="G107">
            <v>101233.88</v>
          </cell>
        </row>
        <row r="108">
          <cell r="A108" t="str">
            <v>1132306    Adiantamento de serviços médicos</v>
          </cell>
          <cell r="B108">
            <v>64808.31</v>
          </cell>
          <cell r="D108">
            <v>64808.31</v>
          </cell>
          <cell r="E108">
            <v>55667.75</v>
          </cell>
          <cell r="G108">
            <v>55667.75</v>
          </cell>
        </row>
        <row r="109">
          <cell r="A109" t="str">
            <v>1132307    Adiantamento de serviços odontológicos</v>
          </cell>
          <cell r="B109">
            <v>1552.34</v>
          </cell>
          <cell r="D109">
            <v>1552.34</v>
          </cell>
          <cell r="E109">
            <v>1691.91</v>
          </cell>
          <cell r="G109">
            <v>1691.91</v>
          </cell>
        </row>
        <row r="110">
          <cell r="A110" t="str">
            <v>1132308    Adiantamento de medicamentos</v>
          </cell>
          <cell r="B110">
            <v>9048.68</v>
          </cell>
          <cell r="D110">
            <v>9048.68</v>
          </cell>
          <cell r="E110">
            <v>5530.75</v>
          </cell>
          <cell r="G110">
            <v>5530.75</v>
          </cell>
        </row>
        <row r="111">
          <cell r="A111" t="str">
            <v>1132309    Adiantamento de serviços óticas</v>
          </cell>
          <cell r="B111">
            <v>0</v>
          </cell>
          <cell r="D111">
            <v>0</v>
          </cell>
          <cell r="E111">
            <v>20</v>
          </cell>
          <cell r="G111">
            <v>20</v>
          </cell>
        </row>
        <row r="112">
          <cell r="A112" t="str">
            <v>1132310    Adiantamento de material escolar</v>
          </cell>
          <cell r="B112">
            <v>17.190000000000001</v>
          </cell>
          <cell r="D112">
            <v>17.190000000000001</v>
          </cell>
          <cell r="E112">
            <v>0</v>
          </cell>
          <cell r="G112">
            <v>0</v>
          </cell>
        </row>
        <row r="113">
          <cell r="A113" t="str">
            <v>1132311    Adiantamento da participação nos result</v>
          </cell>
          <cell r="B113">
            <v>289.95999999999998</v>
          </cell>
          <cell r="D113">
            <v>289.95999999999998</v>
          </cell>
          <cell r="E113">
            <v>304076.58</v>
          </cell>
          <cell r="G113">
            <v>304076.58</v>
          </cell>
        </row>
        <row r="114">
          <cell r="A114" t="str">
            <v>1132501    Empréstimos a empregados</v>
          </cell>
          <cell r="B114">
            <v>307412.17</v>
          </cell>
          <cell r="D114">
            <v>307412.17</v>
          </cell>
          <cell r="E114">
            <v>285853.8</v>
          </cell>
          <cell r="G114">
            <v>285853.8</v>
          </cell>
        </row>
        <row r="115">
          <cell r="A115" t="str">
            <v>1132601    Bens do imobilizado destinados a venda</v>
          </cell>
          <cell r="B115">
            <v>34410.870000000003</v>
          </cell>
          <cell r="D115">
            <v>34410.870000000003</v>
          </cell>
          <cell r="E115">
            <v>26840.87</v>
          </cell>
          <cell r="G115">
            <v>26840.87</v>
          </cell>
        </row>
        <row r="116">
          <cell r="A116" t="str">
            <v>1132602    Contas a Receber Venda de Imobilizado</v>
          </cell>
          <cell r="B116">
            <v>70618.17</v>
          </cell>
          <cell r="D116">
            <v>70618.17</v>
          </cell>
          <cell r="E116">
            <v>118340.67</v>
          </cell>
          <cell r="G116">
            <v>118340.67</v>
          </cell>
        </row>
        <row r="117">
          <cell r="A117" t="str">
            <v>1132701    ICMS-Imposto s/circulação de mercadoria</v>
          </cell>
          <cell r="B117">
            <v>122930.8</v>
          </cell>
          <cell r="D117">
            <v>122930.8</v>
          </cell>
          <cell r="E117">
            <v>119825.64</v>
          </cell>
          <cell r="G117">
            <v>119825.64</v>
          </cell>
        </row>
        <row r="118">
          <cell r="A118" t="str">
            <v>1132703    Crédito prêmio de IPI</v>
          </cell>
          <cell r="B118">
            <v>114.1</v>
          </cell>
          <cell r="D118">
            <v>114.1</v>
          </cell>
          <cell r="E118">
            <v>114.1</v>
          </cell>
          <cell r="G118">
            <v>114.1</v>
          </cell>
        </row>
        <row r="119">
          <cell r="A119" t="str">
            <v>1132714    ICMS-transitoria s/remessa futura</v>
          </cell>
          <cell r="B119">
            <v>79438.95</v>
          </cell>
          <cell r="C119" t="str">
            <v>-</v>
          </cell>
          <cell r="D119">
            <v>-79438.95</v>
          </cell>
          <cell r="E119">
            <v>76044.88</v>
          </cell>
          <cell r="F119" t="str">
            <v>-</v>
          </cell>
          <cell r="G119">
            <v>-76044.88</v>
          </cell>
        </row>
        <row r="120">
          <cell r="A120" t="str">
            <v>1132780    ICMS-KSR</v>
          </cell>
          <cell r="B120">
            <v>1622019.94</v>
          </cell>
          <cell r="D120">
            <v>1622019.94</v>
          </cell>
          <cell r="E120">
            <v>1511987.45</v>
          </cell>
          <cell r="G120">
            <v>1511987.45</v>
          </cell>
        </row>
        <row r="121">
          <cell r="A121" t="str">
            <v>1132781    IPI-KSR</v>
          </cell>
          <cell r="B121">
            <v>177408.17</v>
          </cell>
          <cell r="D121">
            <v>177408.17</v>
          </cell>
          <cell r="E121">
            <v>54598.57</v>
          </cell>
          <cell r="G121">
            <v>54598.57</v>
          </cell>
        </row>
        <row r="122">
          <cell r="A122" t="str">
            <v>1133101    IRPJ/CSLL Antecipado</v>
          </cell>
          <cell r="B122">
            <v>15553050.27</v>
          </cell>
          <cell r="D122">
            <v>15553050.27</v>
          </cell>
          <cell r="E122">
            <v>12383925.039999999</v>
          </cell>
          <cell r="G122">
            <v>12383925.039999999</v>
          </cell>
        </row>
        <row r="123">
          <cell r="A123" t="str">
            <v>1133102    Contribuição social sobre o lucro</v>
          </cell>
          <cell r="B123">
            <v>2333821.61</v>
          </cell>
          <cell r="D123">
            <v>2333821.61</v>
          </cell>
          <cell r="E123">
            <v>0</v>
          </cell>
          <cell r="G123">
            <v>0</v>
          </cell>
        </row>
        <row r="124">
          <cell r="A124" t="str">
            <v>1133105    IRRF-Imposto de Renda Retido na Fonte</v>
          </cell>
          <cell r="B124">
            <v>13640934.01</v>
          </cell>
          <cell r="D124">
            <v>13640934.01</v>
          </cell>
          <cell r="E124">
            <v>11900217.25</v>
          </cell>
          <cell r="G124">
            <v>11900217.25</v>
          </cell>
        </row>
        <row r="125">
          <cell r="A125" t="str">
            <v>1133106    Imposto a restituir - processo judicial</v>
          </cell>
          <cell r="B125">
            <v>282152.08</v>
          </cell>
          <cell r="D125">
            <v>282152.08</v>
          </cell>
          <cell r="E125">
            <v>282152.08</v>
          </cell>
          <cell r="G125">
            <v>282152.08</v>
          </cell>
        </row>
        <row r="126">
          <cell r="A126" t="str">
            <v>1133107    Pis a compensar</v>
          </cell>
          <cell r="B126">
            <v>12454.33</v>
          </cell>
          <cell r="D126">
            <v>12454.33</v>
          </cell>
          <cell r="E126">
            <v>12454.33</v>
          </cell>
          <cell r="G126">
            <v>12454.33</v>
          </cell>
        </row>
        <row r="127">
          <cell r="A127" t="str">
            <v>1133108    Cofins a compensar s/Faturamento</v>
          </cell>
          <cell r="B127">
            <v>2192.61</v>
          </cell>
          <cell r="D127">
            <v>2192.61</v>
          </cell>
          <cell r="E127">
            <v>2192.61</v>
          </cell>
          <cell r="G127">
            <v>2192.61</v>
          </cell>
        </row>
        <row r="128">
          <cell r="A128" t="str">
            <v>1133109    Cofins a compensar s/Receita Financeira</v>
          </cell>
          <cell r="B128">
            <v>122274.66</v>
          </cell>
          <cell r="D128">
            <v>122274.66</v>
          </cell>
          <cell r="E128">
            <v>121155.51</v>
          </cell>
          <cell r="G128">
            <v>121155.51</v>
          </cell>
        </row>
        <row r="129">
          <cell r="A129" t="str">
            <v>1140010    Produtos acabados</v>
          </cell>
          <cell r="B129">
            <v>27438175.41</v>
          </cell>
          <cell r="D129">
            <v>27438175.41</v>
          </cell>
          <cell r="E129">
            <v>24817615.469999999</v>
          </cell>
          <cell r="G129">
            <v>24817615.469999999</v>
          </cell>
        </row>
        <row r="130">
          <cell r="A130" t="str">
            <v>1140011    Produtos acabados em transito</v>
          </cell>
          <cell r="B130">
            <v>5186830.72</v>
          </cell>
          <cell r="D130">
            <v>5186830.72</v>
          </cell>
          <cell r="E130">
            <v>3396774.05</v>
          </cell>
          <cell r="G130">
            <v>3396774.05</v>
          </cell>
        </row>
        <row r="131">
          <cell r="A131" t="str">
            <v>1140012    Produtos Acabados</v>
          </cell>
          <cell r="B131">
            <v>1528588.23</v>
          </cell>
          <cell r="D131">
            <v>1528588.23</v>
          </cell>
          <cell r="E131">
            <v>2675718.36</v>
          </cell>
          <cell r="G131">
            <v>2675718.36</v>
          </cell>
        </row>
        <row r="132">
          <cell r="A132" t="str">
            <v>1140020    Mercadorias para revenda MI</v>
          </cell>
          <cell r="B132">
            <v>16227088.58</v>
          </cell>
          <cell r="D132">
            <v>16227088.58</v>
          </cell>
          <cell r="E132">
            <v>13848479.779999999</v>
          </cell>
          <cell r="G132">
            <v>13848479.779999999</v>
          </cell>
        </row>
        <row r="133">
          <cell r="A133" t="str">
            <v>1140040    Produtos acabados em poder de terceiros</v>
          </cell>
          <cell r="B133">
            <v>38293.94</v>
          </cell>
          <cell r="D133">
            <v>38293.94</v>
          </cell>
          <cell r="E133">
            <v>38293.94</v>
          </cell>
          <cell r="G133">
            <v>38293.94</v>
          </cell>
        </row>
        <row r="134">
          <cell r="A134" t="str">
            <v>1140050    Produtos em elaboração</v>
          </cell>
          <cell r="B134">
            <v>7368872.3399999999</v>
          </cell>
          <cell r="D134">
            <v>7368872.3399999999</v>
          </cell>
          <cell r="E134">
            <v>8396587.7899999991</v>
          </cell>
          <cell r="G134">
            <v>8396587.7899999991</v>
          </cell>
        </row>
        <row r="135">
          <cell r="A135" t="str">
            <v>1140052    Produtos em Elaboração</v>
          </cell>
          <cell r="B135">
            <v>3068511.44</v>
          </cell>
          <cell r="D135">
            <v>3068511.44</v>
          </cell>
          <cell r="E135">
            <v>387725.81</v>
          </cell>
          <cell r="G135">
            <v>387725.81</v>
          </cell>
        </row>
        <row r="136">
          <cell r="A136" t="str">
            <v>1140060    Matérias primas</v>
          </cell>
          <cell r="B136">
            <v>15648525.41</v>
          </cell>
          <cell r="D136">
            <v>15648525.41</v>
          </cell>
          <cell r="E136">
            <v>17835210.350000001</v>
          </cell>
          <cell r="G136">
            <v>17835210.350000001</v>
          </cell>
        </row>
        <row r="137">
          <cell r="A137" t="str">
            <v>1140061    Estoque Material de Escritório</v>
          </cell>
          <cell r="B137">
            <v>126299.7</v>
          </cell>
          <cell r="D137">
            <v>126299.7</v>
          </cell>
          <cell r="E137">
            <v>132332.54</v>
          </cell>
          <cell r="G137">
            <v>132332.54</v>
          </cell>
        </row>
        <row r="138">
          <cell r="A138" t="str">
            <v>1140090    Meios Auxiliares de Produção</v>
          </cell>
          <cell r="B138">
            <v>7353337.96</v>
          </cell>
          <cell r="D138">
            <v>7353337.96</v>
          </cell>
          <cell r="E138">
            <v>6898283.0800000001</v>
          </cell>
          <cell r="G138">
            <v>6898283.0800000001</v>
          </cell>
        </row>
        <row r="139">
          <cell r="A139" t="str">
            <v>1140100    Materiais de embalagens</v>
          </cell>
          <cell r="B139">
            <v>2204847.08</v>
          </cell>
          <cell r="D139">
            <v>2204847.08</v>
          </cell>
          <cell r="E139">
            <v>1799007.57</v>
          </cell>
          <cell r="G139">
            <v>1799007.57</v>
          </cell>
        </row>
        <row r="140">
          <cell r="A140" t="str">
            <v>1140101    Materiais de Embalagens KSR</v>
          </cell>
          <cell r="B140">
            <v>13400.21</v>
          </cell>
          <cell r="D140">
            <v>13400.21</v>
          </cell>
          <cell r="E140">
            <v>13237.95</v>
          </cell>
          <cell r="G140">
            <v>13237.95</v>
          </cell>
        </row>
        <row r="141">
          <cell r="A141" t="str">
            <v>1140120    Materiais de manutenção</v>
          </cell>
          <cell r="B141">
            <v>26696677.579999998</v>
          </cell>
          <cell r="D141">
            <v>26696677.579999998</v>
          </cell>
          <cell r="E141">
            <v>26380217.960000001</v>
          </cell>
          <cell r="G141">
            <v>26380217.960000001</v>
          </cell>
        </row>
        <row r="142">
          <cell r="A142" t="str">
            <v>1140140    Importações em andamento</v>
          </cell>
          <cell r="B142">
            <v>6129158.3099999996</v>
          </cell>
          <cell r="D142">
            <v>6129158.3099999996</v>
          </cell>
          <cell r="E142">
            <v>6910883.5099999998</v>
          </cell>
          <cell r="G142">
            <v>6910883.5099999998</v>
          </cell>
        </row>
        <row r="143">
          <cell r="A143" t="str">
            <v>1140150    Madeira própria cortada no campo</v>
          </cell>
          <cell r="B143">
            <v>43.64</v>
          </cell>
          <cell r="D143">
            <v>43.64</v>
          </cell>
          <cell r="E143">
            <v>43.64</v>
          </cell>
          <cell r="G143">
            <v>43.64</v>
          </cell>
        </row>
        <row r="144">
          <cell r="A144" t="str">
            <v>1140151    Custo complementar de madeira</v>
          </cell>
          <cell r="B144">
            <v>1006383.45</v>
          </cell>
          <cell r="C144" t="str">
            <v>-</v>
          </cell>
          <cell r="D144">
            <v>-1006383.45</v>
          </cell>
          <cell r="E144">
            <v>987415.48</v>
          </cell>
          <cell r="F144" t="str">
            <v>-</v>
          </cell>
          <cell r="G144">
            <v>-987415.48</v>
          </cell>
        </row>
        <row r="145">
          <cell r="A145" t="str">
            <v>1140160    Insumos agrícolas</v>
          </cell>
          <cell r="B145">
            <v>1193494.8</v>
          </cell>
          <cell r="D145">
            <v>1193494.8</v>
          </cell>
          <cell r="E145">
            <v>1233538.45</v>
          </cell>
          <cell r="G145">
            <v>1233538.45</v>
          </cell>
        </row>
        <row r="146">
          <cell r="A146" t="str">
            <v>1140190    Materiais diversos</v>
          </cell>
          <cell r="B146">
            <v>234165.93</v>
          </cell>
          <cell r="D146">
            <v>234165.93</v>
          </cell>
          <cell r="E146">
            <v>234572</v>
          </cell>
          <cell r="G146">
            <v>234572</v>
          </cell>
        </row>
        <row r="147">
          <cell r="A147" t="str">
            <v>1140200    Materiais de terceiros em nosso poder</v>
          </cell>
          <cell r="B147">
            <v>420205.04</v>
          </cell>
          <cell r="C147" t="str">
            <v>-</v>
          </cell>
          <cell r="D147">
            <v>-420205.04</v>
          </cell>
          <cell r="E147">
            <v>487390.16</v>
          </cell>
          <cell r="F147" t="str">
            <v>-</v>
          </cell>
          <cell r="G147">
            <v>-487390.16</v>
          </cell>
        </row>
        <row r="148">
          <cell r="A148" t="str">
            <v>1140210    Materiais em poder de terceiros</v>
          </cell>
          <cell r="B148">
            <v>522723.52</v>
          </cell>
          <cell r="D148">
            <v>522723.52</v>
          </cell>
          <cell r="E148">
            <v>522723.52</v>
          </cell>
          <cell r="G148">
            <v>522723.52</v>
          </cell>
        </row>
        <row r="149">
          <cell r="A149" t="str">
            <v>1140230    Custos compl. frete/CTRC</v>
          </cell>
          <cell r="B149">
            <v>64545.61</v>
          </cell>
          <cell r="C149" t="str">
            <v>-</v>
          </cell>
          <cell r="D149">
            <v>-64545.61</v>
          </cell>
          <cell r="E149">
            <v>64475.61</v>
          </cell>
          <cell r="F149" t="str">
            <v>-</v>
          </cell>
          <cell r="G149">
            <v>-64475.61</v>
          </cell>
        </row>
        <row r="150">
          <cell r="A150" t="str">
            <v>1140231    Custos compl.importação</v>
          </cell>
          <cell r="B150">
            <v>77194.67</v>
          </cell>
          <cell r="C150" t="str">
            <v>-</v>
          </cell>
          <cell r="D150">
            <v>-77194.67</v>
          </cell>
          <cell r="E150">
            <v>47824.84</v>
          </cell>
          <cell r="F150" t="str">
            <v>-</v>
          </cell>
          <cell r="G150">
            <v>-47824.84</v>
          </cell>
        </row>
        <row r="151">
          <cell r="A151" t="str">
            <v>1140241    Transitória de recebimentos materiais b</v>
          </cell>
          <cell r="B151">
            <v>664070.16</v>
          </cell>
          <cell r="D151">
            <v>664070.16</v>
          </cell>
          <cell r="E151">
            <v>597037.09</v>
          </cell>
          <cell r="G151">
            <v>597037.09</v>
          </cell>
        </row>
        <row r="152">
          <cell r="A152" t="str">
            <v>1140242    Custos Complementares Frete KSR</v>
          </cell>
          <cell r="B152">
            <v>54.34</v>
          </cell>
          <cell r="D152">
            <v>54.34</v>
          </cell>
          <cell r="E152">
            <v>54.34</v>
          </cell>
          <cell r="G152">
            <v>54.34</v>
          </cell>
        </row>
        <row r="153">
          <cell r="A153" t="str">
            <v>1140290    Custo de Abastecimento a apropriar</v>
          </cell>
          <cell r="B153">
            <v>13044.4</v>
          </cell>
          <cell r="D153">
            <v>13044.4</v>
          </cell>
          <cell r="E153">
            <v>23687.07</v>
          </cell>
          <cell r="G153">
            <v>23687.07</v>
          </cell>
        </row>
        <row r="154">
          <cell r="A154" t="str">
            <v>1140291    Custos a Apropriar</v>
          </cell>
          <cell r="B154">
            <v>2371967.4</v>
          </cell>
          <cell r="D154">
            <v>2371967.4</v>
          </cell>
          <cell r="E154">
            <v>2015796.68</v>
          </cell>
          <cell r="G154">
            <v>2015796.68</v>
          </cell>
        </row>
        <row r="155">
          <cell r="A155" t="str">
            <v>1140800    Importaçao em andamento</v>
          </cell>
          <cell r="B155">
            <v>250413.91</v>
          </cell>
          <cell r="D155">
            <v>250413.91</v>
          </cell>
          <cell r="E155">
            <v>256489.74</v>
          </cell>
          <cell r="G155">
            <v>256489.74</v>
          </cell>
        </row>
        <row r="156">
          <cell r="A156" t="str">
            <v>1140990    Utilidades</v>
          </cell>
          <cell r="B156">
            <v>140001.25</v>
          </cell>
          <cell r="D156">
            <v>140001.25</v>
          </cell>
          <cell r="E156">
            <v>44397.13</v>
          </cell>
          <cell r="G156">
            <v>44397.13</v>
          </cell>
        </row>
        <row r="157">
          <cell r="A157" t="str">
            <v>1140991    Utilidades</v>
          </cell>
          <cell r="B157">
            <v>16879.25</v>
          </cell>
          <cell r="D157">
            <v>16879.25</v>
          </cell>
          <cell r="E157">
            <v>14518.21</v>
          </cell>
          <cell r="G157">
            <v>14518.21</v>
          </cell>
        </row>
        <row r="158">
          <cell r="A158" t="str">
            <v>1140998    Ajuste a valor presente (redutora)</v>
          </cell>
          <cell r="B158">
            <v>2726</v>
          </cell>
          <cell r="C158" t="str">
            <v>-</v>
          </cell>
          <cell r="D158">
            <v>-2726</v>
          </cell>
          <cell r="E158">
            <v>150</v>
          </cell>
          <cell r="F158" t="str">
            <v>-</v>
          </cell>
          <cell r="G158">
            <v>-150</v>
          </cell>
        </row>
        <row r="159">
          <cell r="A159" t="str">
            <v>1140999    Ajuste da variação cambial-ME</v>
          </cell>
          <cell r="B159">
            <v>352508.67</v>
          </cell>
          <cell r="D159">
            <v>352508.67</v>
          </cell>
          <cell r="E159">
            <v>125421.64</v>
          </cell>
          <cell r="G159">
            <v>125421.64</v>
          </cell>
        </row>
        <row r="160">
          <cell r="A160" t="str">
            <v>1150010    Prêmio de seguros a apropriar</v>
          </cell>
          <cell r="B160">
            <v>397123.47</v>
          </cell>
          <cell r="D160">
            <v>397123.47</v>
          </cell>
          <cell r="E160">
            <v>448787.71</v>
          </cell>
          <cell r="G160">
            <v>448787.71</v>
          </cell>
        </row>
        <row r="161">
          <cell r="A161" t="str">
            <v>1150030    Despesas a amortizar</v>
          </cell>
          <cell r="B161">
            <v>465302.23</v>
          </cell>
          <cell r="D161">
            <v>465302.23</v>
          </cell>
          <cell r="E161">
            <v>517715.13</v>
          </cell>
          <cell r="G161">
            <v>517715.13</v>
          </cell>
        </row>
        <row r="162">
          <cell r="A162" t="str">
            <v>1150040    Despesas Antecipadas KSR</v>
          </cell>
          <cell r="B162">
            <v>116487.63</v>
          </cell>
          <cell r="D162">
            <v>116487.63</v>
          </cell>
          <cell r="E162">
            <v>132560.45000000001</v>
          </cell>
          <cell r="G162">
            <v>132560.45000000001</v>
          </cell>
        </row>
        <row r="163">
          <cell r="A163" t="str">
            <v>1160001    3008-Saldo credor de ICMS</v>
          </cell>
          <cell r="B163">
            <v>9998.1200000000008</v>
          </cell>
          <cell r="D163">
            <v>9998.1200000000008</v>
          </cell>
          <cell r="E163">
            <v>0</v>
          </cell>
          <cell r="G163">
            <v>0</v>
          </cell>
        </row>
        <row r="164">
          <cell r="A164" t="str">
            <v>1160002    3010-Saldo credor de ICMS</v>
          </cell>
          <cell r="B164">
            <v>3599.34</v>
          </cell>
          <cell r="D164">
            <v>3599.34</v>
          </cell>
          <cell r="E164">
            <v>3599.34</v>
          </cell>
          <cell r="G164">
            <v>3599.34</v>
          </cell>
        </row>
        <row r="165">
          <cell r="A165" t="str">
            <v>1160021    3033-Saldo credor de ICMS</v>
          </cell>
          <cell r="B165">
            <v>18.59</v>
          </cell>
          <cell r="D165">
            <v>18.59</v>
          </cell>
          <cell r="E165">
            <v>18.59</v>
          </cell>
          <cell r="G165">
            <v>18.59</v>
          </cell>
        </row>
        <row r="166">
          <cell r="A166" t="str">
            <v>1160025    3041-Saldo credor de ICMS</v>
          </cell>
          <cell r="B166">
            <v>934.37</v>
          </cell>
          <cell r="D166">
            <v>934.37</v>
          </cell>
          <cell r="E166">
            <v>934.37</v>
          </cell>
          <cell r="G166">
            <v>934.37</v>
          </cell>
        </row>
        <row r="167">
          <cell r="A167" t="str">
            <v>1160027    3043-Saldo credor de ICMS</v>
          </cell>
          <cell r="B167">
            <v>148198.81</v>
          </cell>
          <cell r="D167">
            <v>148198.81</v>
          </cell>
          <cell r="E167">
            <v>136123.67000000001</v>
          </cell>
          <cell r="G167">
            <v>136123.67000000001</v>
          </cell>
        </row>
        <row r="168">
          <cell r="A168" t="str">
            <v>1160030    3046-Saldo credor de ICMS</v>
          </cell>
          <cell r="B168">
            <v>292.26</v>
          </cell>
          <cell r="D168">
            <v>292.26</v>
          </cell>
          <cell r="E168">
            <v>196.9</v>
          </cell>
          <cell r="G168">
            <v>196.9</v>
          </cell>
        </row>
        <row r="169">
          <cell r="A169" t="str">
            <v>1160031    3047-Saldo credor de ICMS</v>
          </cell>
          <cell r="B169">
            <v>1524.38</v>
          </cell>
          <cell r="D169">
            <v>1524.38</v>
          </cell>
          <cell r="E169">
            <v>1524.38</v>
          </cell>
          <cell r="G169">
            <v>1524.38</v>
          </cell>
        </row>
        <row r="170">
          <cell r="A170" t="str">
            <v>1160035    3051-Saldo credor de ICMS</v>
          </cell>
          <cell r="B170">
            <v>98.83</v>
          </cell>
          <cell r="D170">
            <v>98.83</v>
          </cell>
          <cell r="E170">
            <v>1109.83</v>
          </cell>
          <cell r="G170">
            <v>1109.83</v>
          </cell>
        </row>
        <row r="171">
          <cell r="A171" t="str">
            <v>1160039    3056-Saldo credor de ICMS</v>
          </cell>
          <cell r="B171">
            <v>2499.14</v>
          </cell>
          <cell r="D171">
            <v>2499.14</v>
          </cell>
          <cell r="E171">
            <v>2499.14</v>
          </cell>
          <cell r="G171">
            <v>2499.14</v>
          </cell>
        </row>
        <row r="172">
          <cell r="A172" t="str">
            <v>1160041    3058-Saldo credor de ICMS</v>
          </cell>
          <cell r="B172">
            <v>830.72</v>
          </cell>
          <cell r="D172">
            <v>830.72</v>
          </cell>
          <cell r="E172">
            <v>830.72</v>
          </cell>
          <cell r="G172">
            <v>830.72</v>
          </cell>
        </row>
        <row r="173">
          <cell r="A173" t="str">
            <v>1160050    3067-Saldo credor de ICMS</v>
          </cell>
          <cell r="B173">
            <v>67758</v>
          </cell>
          <cell r="D173">
            <v>67758</v>
          </cell>
          <cell r="E173">
            <v>67758</v>
          </cell>
          <cell r="G173">
            <v>67758</v>
          </cell>
        </row>
        <row r="174">
          <cell r="A174" t="str">
            <v>1160051    3068-Saldo credor de ICMS</v>
          </cell>
          <cell r="B174">
            <v>52.17</v>
          </cell>
          <cell r="D174">
            <v>52.17</v>
          </cell>
          <cell r="E174">
            <v>52.17</v>
          </cell>
          <cell r="G174">
            <v>52.17</v>
          </cell>
        </row>
        <row r="175">
          <cell r="A175" t="str">
            <v>1160058    3075-Saldo credor de ICMS</v>
          </cell>
          <cell r="B175">
            <v>12.95</v>
          </cell>
          <cell r="D175">
            <v>12.95</v>
          </cell>
          <cell r="E175">
            <v>0</v>
          </cell>
          <cell r="G175">
            <v>0</v>
          </cell>
        </row>
        <row r="176">
          <cell r="A176" t="str">
            <v>1160063    3080-Saldo credor de ICMS</v>
          </cell>
          <cell r="B176">
            <v>68990.78</v>
          </cell>
          <cell r="D176">
            <v>68990.78</v>
          </cell>
          <cell r="E176">
            <v>64478.26</v>
          </cell>
          <cell r="G176">
            <v>64478.26</v>
          </cell>
        </row>
        <row r="177">
          <cell r="A177" t="str">
            <v>1160068    3085-Saldo credor de ICMS</v>
          </cell>
          <cell r="B177">
            <v>16.100000000000001</v>
          </cell>
          <cell r="D177">
            <v>16.100000000000001</v>
          </cell>
          <cell r="E177">
            <v>0</v>
          </cell>
          <cell r="G177">
            <v>0</v>
          </cell>
        </row>
        <row r="178">
          <cell r="A178" t="str">
            <v>1160070    3087-Saldo credor de ICMS</v>
          </cell>
          <cell r="B178">
            <v>300.60000000000002</v>
          </cell>
          <cell r="D178">
            <v>300.60000000000002</v>
          </cell>
          <cell r="E178">
            <v>0</v>
          </cell>
          <cell r="G178">
            <v>0</v>
          </cell>
        </row>
        <row r="179">
          <cell r="A179" t="str">
            <v>1160071    3088-Saldo credor de ICMS</v>
          </cell>
          <cell r="B179">
            <v>5230.21</v>
          </cell>
          <cell r="D179">
            <v>5230.21</v>
          </cell>
          <cell r="E179">
            <v>5048.7</v>
          </cell>
          <cell r="G179">
            <v>5048.7</v>
          </cell>
        </row>
        <row r="180">
          <cell r="A180" t="str">
            <v>1160076    3093-Saldo credor de ICMS</v>
          </cell>
          <cell r="B180">
            <v>49665.86</v>
          </cell>
          <cell r="D180">
            <v>49665.86</v>
          </cell>
          <cell r="E180">
            <v>36141.56</v>
          </cell>
          <cell r="G180">
            <v>36141.56</v>
          </cell>
        </row>
        <row r="181">
          <cell r="A181" t="str">
            <v>1160077    3095-Saldo credor de ICMS</v>
          </cell>
          <cell r="B181">
            <v>21.86</v>
          </cell>
          <cell r="D181">
            <v>21.86</v>
          </cell>
          <cell r="E181">
            <v>21.86</v>
          </cell>
          <cell r="G181">
            <v>21.86</v>
          </cell>
        </row>
        <row r="182">
          <cell r="A182" t="str">
            <v>1160083    3101-Saldo credor de ICMS</v>
          </cell>
          <cell r="B182">
            <v>137.07</v>
          </cell>
          <cell r="D182">
            <v>137.07</v>
          </cell>
          <cell r="E182">
            <v>137.07</v>
          </cell>
          <cell r="G182">
            <v>137.07</v>
          </cell>
        </row>
        <row r="183">
          <cell r="A183" t="str">
            <v>1160085    3103-Saldo credor de ICMS</v>
          </cell>
          <cell r="B183">
            <v>217.62</v>
          </cell>
          <cell r="D183">
            <v>217.62</v>
          </cell>
          <cell r="E183">
            <v>217.62</v>
          </cell>
          <cell r="G183">
            <v>217.62</v>
          </cell>
        </row>
        <row r="184">
          <cell r="A184" t="str">
            <v>1160098    3020-ICMS outros créditos (M)</v>
          </cell>
          <cell r="B184">
            <v>63.56</v>
          </cell>
          <cell r="C184" t="str">
            <v>-</v>
          </cell>
          <cell r="D184">
            <v>-63.56</v>
          </cell>
          <cell r="E184">
            <v>63.56</v>
          </cell>
          <cell r="F184" t="str">
            <v>-</v>
          </cell>
          <cell r="G184">
            <v>-63.56</v>
          </cell>
        </row>
        <row r="185">
          <cell r="A185" t="str">
            <v>1160099    3021-ICMS outros créditos (M)</v>
          </cell>
          <cell r="B185">
            <v>1680.38</v>
          </cell>
          <cell r="C185" t="str">
            <v>-</v>
          </cell>
          <cell r="D185">
            <v>-1680.38</v>
          </cell>
          <cell r="E185">
            <v>1680.38</v>
          </cell>
          <cell r="F185" t="str">
            <v>-</v>
          </cell>
          <cell r="G185">
            <v>-1680.38</v>
          </cell>
        </row>
        <row r="186">
          <cell r="A186" t="str">
            <v>1211301    Empréstimos compulsórios s/energia elét</v>
          </cell>
          <cell r="B186">
            <v>102202.58</v>
          </cell>
          <cell r="D186">
            <v>102202.58</v>
          </cell>
          <cell r="E186">
            <v>102202.58</v>
          </cell>
          <cell r="G186">
            <v>102202.58</v>
          </cell>
        </row>
        <row r="187">
          <cell r="A187" t="str">
            <v>1211502    Banco do Brasil S/A</v>
          </cell>
          <cell r="B187">
            <v>503997.73</v>
          </cell>
          <cell r="D187">
            <v>503997.73</v>
          </cell>
          <cell r="E187">
            <v>486676.95</v>
          </cell>
          <cell r="G187">
            <v>486676.95</v>
          </cell>
        </row>
        <row r="188">
          <cell r="A188" t="str">
            <v>1211506    Caixa Econômica Federal S/A</v>
          </cell>
          <cell r="B188">
            <v>2705109.37</v>
          </cell>
          <cell r="D188">
            <v>2705109.37</v>
          </cell>
          <cell r="E188">
            <v>2638190.92</v>
          </cell>
          <cell r="G188">
            <v>2638190.92</v>
          </cell>
        </row>
        <row r="189">
          <cell r="A189" t="str">
            <v>1211513    Junta de conciliação e julgamento de Pi</v>
          </cell>
          <cell r="B189">
            <v>45027.83</v>
          </cell>
          <cell r="D189">
            <v>45027.83</v>
          </cell>
          <cell r="E189">
            <v>44449.98</v>
          </cell>
          <cell r="G189">
            <v>44449.98</v>
          </cell>
        </row>
        <row r="190">
          <cell r="A190" t="str">
            <v>1211514    Junta de conciliação e julg de São Paul</v>
          </cell>
          <cell r="B190">
            <v>3431468.98</v>
          </cell>
          <cell r="D190">
            <v>3431468.98</v>
          </cell>
          <cell r="E190">
            <v>3331972.5</v>
          </cell>
          <cell r="G190">
            <v>3331972.5</v>
          </cell>
        </row>
        <row r="191">
          <cell r="A191" t="str">
            <v>1212109    Cia de Cimento Portland Rio Branco</v>
          </cell>
          <cell r="B191">
            <v>92958478.980000004</v>
          </cell>
          <cell r="D191">
            <v>92958478.980000004</v>
          </cell>
          <cell r="E191">
            <v>89283389.810000002</v>
          </cell>
          <cell r="G191">
            <v>89283389.810000002</v>
          </cell>
        </row>
        <row r="192">
          <cell r="A192" t="str">
            <v>1212210    Planta Jacareí - transf. entre unidades</v>
          </cell>
          <cell r="B192">
            <v>207195756.84</v>
          </cell>
          <cell r="D192">
            <v>207195756.84</v>
          </cell>
          <cell r="E192">
            <v>187819165.74000001</v>
          </cell>
          <cell r="G192">
            <v>187819165.74000001</v>
          </cell>
        </row>
        <row r="193">
          <cell r="A193" t="str">
            <v>1212211    Planta Florestal Jacareí - transf. entr</v>
          </cell>
          <cell r="B193">
            <v>55140697.460000001</v>
          </cell>
          <cell r="D193">
            <v>55140697.460000001</v>
          </cell>
          <cell r="E193">
            <v>48662250.920000002</v>
          </cell>
          <cell r="G193">
            <v>48662250.920000002</v>
          </cell>
        </row>
        <row r="194">
          <cell r="A194" t="str">
            <v>1212220    Planta Luiz Antonio - transf. entre uni</v>
          </cell>
          <cell r="B194">
            <v>363493553.20999998</v>
          </cell>
          <cell r="D194">
            <v>363493553.20999998</v>
          </cell>
          <cell r="E194">
            <v>319817866.11000001</v>
          </cell>
          <cell r="G194">
            <v>319817866.11000001</v>
          </cell>
        </row>
        <row r="195">
          <cell r="A195" t="str">
            <v>1212221    Planta Florestal L.Antonio - transf.ent</v>
          </cell>
          <cell r="B195">
            <v>64835072.350000001</v>
          </cell>
          <cell r="D195">
            <v>64835072.350000001</v>
          </cell>
          <cell r="E195">
            <v>60374465.140000001</v>
          </cell>
          <cell r="G195">
            <v>60374465.140000001</v>
          </cell>
        </row>
        <row r="196">
          <cell r="A196" t="str">
            <v>1212230    Planta Mogi das Cruzes - transf. entre</v>
          </cell>
          <cell r="B196">
            <v>20315225.539999999</v>
          </cell>
          <cell r="D196">
            <v>20315225.539999999</v>
          </cell>
          <cell r="E196">
            <v>18340732.809999999</v>
          </cell>
          <cell r="G196">
            <v>18340732.809999999</v>
          </cell>
        </row>
        <row r="197">
          <cell r="A197" t="str">
            <v>1212240    Planta Piracicaba - transf. entre unida</v>
          </cell>
          <cell r="B197">
            <v>85320885.870000005</v>
          </cell>
          <cell r="D197">
            <v>85320885.870000005</v>
          </cell>
          <cell r="E197">
            <v>76231263.180000007</v>
          </cell>
          <cell r="G197">
            <v>76231263.180000007</v>
          </cell>
        </row>
        <row r="198">
          <cell r="A198" t="str">
            <v>1212250    Planta KSR - transf. entre unidades</v>
          </cell>
          <cell r="B198">
            <v>104567710</v>
          </cell>
          <cell r="D198">
            <v>104567710</v>
          </cell>
          <cell r="E198">
            <v>94199425.730000004</v>
          </cell>
          <cell r="G198">
            <v>94199425.730000004</v>
          </cell>
        </row>
        <row r="199">
          <cell r="A199" t="str">
            <v>1212260    Planta exportação Al.Santos - transf. e</v>
          </cell>
          <cell r="B199">
            <v>190412251.41</v>
          </cell>
          <cell r="D199">
            <v>190412251.41</v>
          </cell>
          <cell r="E199">
            <v>174036523.03999999</v>
          </cell>
          <cell r="G199">
            <v>174036523.03999999</v>
          </cell>
        </row>
        <row r="200">
          <cell r="A200" t="str">
            <v>1212290    Administração central - transf. entre u</v>
          </cell>
          <cell r="B200">
            <v>729504116.61000001</v>
          </cell>
          <cell r="D200">
            <v>729504116.61000001</v>
          </cell>
          <cell r="E200">
            <v>456473081.31</v>
          </cell>
          <cell r="G200">
            <v>456473081.31</v>
          </cell>
        </row>
        <row r="201">
          <cell r="A201" t="str">
            <v>1212291    Administração central - transf. entre u</v>
          </cell>
          <cell r="B201">
            <v>9450.7800000000007</v>
          </cell>
          <cell r="D201">
            <v>9450.7800000000007</v>
          </cell>
          <cell r="E201">
            <v>9450.7800000000007</v>
          </cell>
          <cell r="G201">
            <v>9450.7800000000007</v>
          </cell>
        </row>
        <row r="202">
          <cell r="A202" t="str">
            <v>1212298    Conta Corrente Unidades</v>
          </cell>
          <cell r="B202">
            <v>91881879.840000004</v>
          </cell>
          <cell r="D202">
            <v>91881879.840000004</v>
          </cell>
          <cell r="E202">
            <v>91881879.840000004</v>
          </cell>
          <cell r="G202">
            <v>91881879.840000004</v>
          </cell>
        </row>
        <row r="203">
          <cell r="A203" t="str">
            <v>1212299    Conta Corrente Unidades</v>
          </cell>
          <cell r="B203">
            <v>971110113.88</v>
          </cell>
          <cell r="D203">
            <v>971110113.88</v>
          </cell>
          <cell r="E203">
            <v>971110113.88</v>
          </cell>
          <cell r="G203">
            <v>971110113.88</v>
          </cell>
        </row>
        <row r="204">
          <cell r="A204" t="str">
            <v>1212701    IR/CSLL Diferidos</v>
          </cell>
          <cell r="B204">
            <v>17324733.73</v>
          </cell>
          <cell r="D204">
            <v>17324733.73</v>
          </cell>
          <cell r="E204">
            <v>17987433.550000001</v>
          </cell>
          <cell r="G204">
            <v>17987433.550000001</v>
          </cell>
        </row>
        <row r="205">
          <cell r="A205" t="str">
            <v>1221102    FINOR</v>
          </cell>
          <cell r="B205">
            <v>9.39</v>
          </cell>
          <cell r="D205">
            <v>9.39</v>
          </cell>
          <cell r="E205">
            <v>9.39</v>
          </cell>
          <cell r="G205">
            <v>9.39</v>
          </cell>
        </row>
        <row r="206">
          <cell r="A206" t="str">
            <v>1311105    Nitro Agro</v>
          </cell>
          <cell r="B206">
            <v>51743427.909999996</v>
          </cell>
          <cell r="D206">
            <v>51743427.909999996</v>
          </cell>
          <cell r="E206">
            <v>50728918.969999999</v>
          </cell>
          <cell r="G206">
            <v>50728918.969999999</v>
          </cell>
        </row>
        <row r="207">
          <cell r="A207" t="str">
            <v>1311106    Gordura Agro Florestal Ltda.</v>
          </cell>
          <cell r="B207">
            <v>12887832.32</v>
          </cell>
          <cell r="D207">
            <v>12887832.32</v>
          </cell>
          <cell r="E207">
            <v>12888884.35</v>
          </cell>
          <cell r="G207">
            <v>12888884.35</v>
          </cell>
        </row>
        <row r="208">
          <cell r="A208" t="str">
            <v>1311107    Boa Vista Agro Florestal Ltda.</v>
          </cell>
          <cell r="B208">
            <v>33114241.530000001</v>
          </cell>
          <cell r="D208">
            <v>33114241.530000001</v>
          </cell>
          <cell r="E208">
            <v>33114583.719999999</v>
          </cell>
          <cell r="G208">
            <v>33114583.719999999</v>
          </cell>
        </row>
        <row r="209">
          <cell r="A209" t="str">
            <v>1311108    Voto-Votorantim Overseas Trading Op</v>
          </cell>
          <cell r="B209">
            <v>786392.37</v>
          </cell>
          <cell r="D209">
            <v>786392.37</v>
          </cell>
          <cell r="E209">
            <v>760537.66</v>
          </cell>
          <cell r="G209">
            <v>760537.66</v>
          </cell>
        </row>
        <row r="210">
          <cell r="A210" t="str">
            <v>1311601    CELPAV Celulose e Papel Ltda</v>
          </cell>
          <cell r="B210">
            <v>174766902.55000001</v>
          </cell>
          <cell r="D210">
            <v>174766902.55000001</v>
          </cell>
          <cell r="E210">
            <v>176799101.41</v>
          </cell>
          <cell r="G210">
            <v>176799101.41</v>
          </cell>
        </row>
        <row r="211">
          <cell r="A211" t="str">
            <v>1312501    Lavra plantio de reflorestamento Ltda.</v>
          </cell>
          <cell r="B211">
            <v>5.45</v>
          </cell>
          <cell r="D211">
            <v>5.45</v>
          </cell>
          <cell r="E211">
            <v>5.45</v>
          </cell>
          <cell r="G211">
            <v>5.45</v>
          </cell>
        </row>
        <row r="212">
          <cell r="A212" t="str">
            <v>1312503    Centrais Elétricas Brasileiras S/A</v>
          </cell>
          <cell r="B212">
            <v>170589.12</v>
          </cell>
          <cell r="D212">
            <v>170589.12</v>
          </cell>
          <cell r="E212">
            <v>170589.12</v>
          </cell>
          <cell r="G212">
            <v>170589.12</v>
          </cell>
        </row>
        <row r="213">
          <cell r="A213" t="str">
            <v>1312507    TELEBRÁS</v>
          </cell>
          <cell r="B213">
            <v>998.18</v>
          </cell>
          <cell r="D213">
            <v>998.18</v>
          </cell>
          <cell r="E213">
            <v>998.18</v>
          </cell>
          <cell r="G213">
            <v>998.18</v>
          </cell>
        </row>
        <row r="214">
          <cell r="A214" t="str">
            <v>1312510    Cia. Riograndense Telecom</v>
          </cell>
          <cell r="B214">
            <v>18470.810000000001</v>
          </cell>
          <cell r="D214">
            <v>18470.810000000001</v>
          </cell>
          <cell r="E214">
            <v>18470.810000000001</v>
          </cell>
          <cell r="G214">
            <v>18470.810000000001</v>
          </cell>
        </row>
        <row r="215">
          <cell r="A215" t="str">
            <v>1312513    Centrais Elétricas Brasileiras S/A - IP</v>
          </cell>
          <cell r="B215">
            <v>60081.55</v>
          </cell>
          <cell r="D215">
            <v>60081.55</v>
          </cell>
          <cell r="E215">
            <v>60081.55</v>
          </cell>
          <cell r="G215">
            <v>60081.55</v>
          </cell>
        </row>
        <row r="216">
          <cell r="A216" t="str">
            <v>1312701    FINOR</v>
          </cell>
          <cell r="B216">
            <v>3818760.29</v>
          </cell>
          <cell r="D216">
            <v>3818760.29</v>
          </cell>
          <cell r="E216">
            <v>3818760.29</v>
          </cell>
          <cell r="G216">
            <v>3818760.29</v>
          </cell>
        </row>
        <row r="217">
          <cell r="A217" t="str">
            <v>1312702    EMBRAER</v>
          </cell>
          <cell r="B217">
            <v>4997.2299999999996</v>
          </cell>
          <cell r="D217">
            <v>4997.2299999999996</v>
          </cell>
          <cell r="E217">
            <v>4997.2299999999996</v>
          </cell>
          <cell r="G217">
            <v>4997.2299999999996</v>
          </cell>
        </row>
        <row r="218">
          <cell r="A218" t="str">
            <v>1312703    FISET</v>
          </cell>
          <cell r="B218">
            <v>315523.71999999997</v>
          </cell>
          <cell r="D218">
            <v>315523.71999999997</v>
          </cell>
          <cell r="E218">
            <v>315523.71999999997</v>
          </cell>
          <cell r="G218">
            <v>315523.71999999997</v>
          </cell>
        </row>
        <row r="219">
          <cell r="A219" t="str">
            <v>1312704    Parks Informática S/A.</v>
          </cell>
          <cell r="B219">
            <v>10785.58</v>
          </cell>
          <cell r="D219">
            <v>10785.58</v>
          </cell>
          <cell r="E219">
            <v>10785.58</v>
          </cell>
          <cell r="G219">
            <v>10785.58</v>
          </cell>
        </row>
        <row r="220">
          <cell r="A220" t="str">
            <v>1312705    NovaData Sistemas e Computadores S/A.</v>
          </cell>
          <cell r="B220">
            <v>41628.49</v>
          </cell>
          <cell r="D220">
            <v>41628.49</v>
          </cell>
          <cell r="E220">
            <v>41628.49</v>
          </cell>
          <cell r="G220">
            <v>41628.49</v>
          </cell>
        </row>
        <row r="221">
          <cell r="A221" t="str">
            <v>1312706    EMBRAER - IPC</v>
          </cell>
          <cell r="B221">
            <v>19.98</v>
          </cell>
          <cell r="D221">
            <v>19.98</v>
          </cell>
          <cell r="E221">
            <v>19.98</v>
          </cell>
          <cell r="G221">
            <v>19.98</v>
          </cell>
        </row>
        <row r="222">
          <cell r="A222" t="str">
            <v>1312707    FINOR - IPC</v>
          </cell>
          <cell r="B222">
            <v>139.82</v>
          </cell>
          <cell r="D222">
            <v>139.82</v>
          </cell>
          <cell r="E222">
            <v>139.82</v>
          </cell>
          <cell r="G222">
            <v>139.82</v>
          </cell>
        </row>
        <row r="223">
          <cell r="A223" t="str">
            <v>1312708    Parks Informática S/A. - IPC</v>
          </cell>
          <cell r="B223">
            <v>10836.61</v>
          </cell>
          <cell r="D223">
            <v>10836.61</v>
          </cell>
          <cell r="E223">
            <v>10836.61</v>
          </cell>
          <cell r="G223">
            <v>10836.61</v>
          </cell>
        </row>
        <row r="224">
          <cell r="A224" t="str">
            <v>1312709    NovaData Sistemas e Computadores S/A. -</v>
          </cell>
          <cell r="B224">
            <v>1040.42</v>
          </cell>
          <cell r="D224">
            <v>1040.42</v>
          </cell>
          <cell r="E224">
            <v>1040.42</v>
          </cell>
          <cell r="G224">
            <v>1040.42</v>
          </cell>
        </row>
        <row r="225">
          <cell r="A225" t="str">
            <v>1312790    Provisão para perdas permanentes</v>
          </cell>
          <cell r="B225">
            <v>3916107.06</v>
          </cell>
          <cell r="C225" t="str">
            <v>-</v>
          </cell>
          <cell r="D225">
            <v>-3916107.06</v>
          </cell>
          <cell r="E225">
            <v>3916107.06</v>
          </cell>
          <cell r="F225" t="str">
            <v>-</v>
          </cell>
          <cell r="G225">
            <v>-3916107.06</v>
          </cell>
        </row>
        <row r="226">
          <cell r="A226" t="str">
            <v>1312801    Empréstimos compulsórios ELETROBRÁS</v>
          </cell>
          <cell r="B226">
            <v>7409935.8200000003</v>
          </cell>
          <cell r="D226">
            <v>7409935.8200000003</v>
          </cell>
          <cell r="E226">
            <v>7409935.8200000003</v>
          </cell>
          <cell r="G226">
            <v>7409935.8200000003</v>
          </cell>
        </row>
        <row r="227">
          <cell r="A227" t="str">
            <v>1312802    Parks Informática S/A</v>
          </cell>
          <cell r="B227">
            <v>1677.02</v>
          </cell>
          <cell r="D227">
            <v>1677.02</v>
          </cell>
          <cell r="E227">
            <v>1677.02</v>
          </cell>
          <cell r="G227">
            <v>1677.02</v>
          </cell>
        </row>
        <row r="228">
          <cell r="A228" t="str">
            <v>1312803    CPFL</v>
          </cell>
          <cell r="B228">
            <v>2639.25</v>
          </cell>
          <cell r="D228">
            <v>2639.25</v>
          </cell>
          <cell r="E228">
            <v>2639.25</v>
          </cell>
          <cell r="G228">
            <v>2639.25</v>
          </cell>
        </row>
        <row r="229">
          <cell r="A229" t="str">
            <v>1312804    SUPERCENTRO</v>
          </cell>
          <cell r="B229">
            <v>37.36</v>
          </cell>
          <cell r="D229">
            <v>37.36</v>
          </cell>
          <cell r="E229">
            <v>37.36</v>
          </cell>
          <cell r="G229">
            <v>37.36</v>
          </cell>
        </row>
        <row r="230">
          <cell r="A230" t="str">
            <v>1312805    NORDISA</v>
          </cell>
          <cell r="B230">
            <v>214.41</v>
          </cell>
          <cell r="D230">
            <v>214.41</v>
          </cell>
          <cell r="E230">
            <v>214.41</v>
          </cell>
          <cell r="G230">
            <v>214.41</v>
          </cell>
        </row>
        <row r="231">
          <cell r="A231" t="str">
            <v>1312807    Fundo Brasasileiro p/Desenvolvimento Su</v>
          </cell>
          <cell r="B231">
            <v>156365.12</v>
          </cell>
          <cell r="D231">
            <v>156365.12</v>
          </cell>
          <cell r="E231">
            <v>156365.12</v>
          </cell>
          <cell r="G231">
            <v>156365.12</v>
          </cell>
        </row>
        <row r="232">
          <cell r="A232" t="str">
            <v>1312808    CM PART INVEST INC DEC 332/91</v>
          </cell>
          <cell r="B232">
            <v>4881.49</v>
          </cell>
          <cell r="D232">
            <v>4881.49</v>
          </cell>
          <cell r="E232">
            <v>4881.49</v>
          </cell>
          <cell r="G232">
            <v>4881.49</v>
          </cell>
        </row>
        <row r="233">
          <cell r="A233" t="str">
            <v>1312890    Provisão para perdas permanentes (redut</v>
          </cell>
          <cell r="B233">
            <v>4776968.72</v>
          </cell>
          <cell r="C233" t="str">
            <v>-</v>
          </cell>
          <cell r="D233">
            <v>-4776968.72</v>
          </cell>
          <cell r="E233">
            <v>4776968.72</v>
          </cell>
          <cell r="F233" t="str">
            <v>-</v>
          </cell>
          <cell r="G233">
            <v>-4776968.72</v>
          </cell>
        </row>
        <row r="234">
          <cell r="A234" t="str">
            <v>1323001    Importação em Andamento</v>
          </cell>
          <cell r="B234">
            <v>2759457</v>
          </cell>
          <cell r="D234">
            <v>2759457</v>
          </cell>
          <cell r="E234">
            <v>2759457</v>
          </cell>
          <cell r="G234">
            <v>2759457</v>
          </cell>
        </row>
        <row r="235">
          <cell r="A235" t="str">
            <v>1325001    Obras em andamento</v>
          </cell>
          <cell r="B235">
            <v>50066744</v>
          </cell>
          <cell r="D235">
            <v>50066744</v>
          </cell>
          <cell r="E235">
            <v>54708549.600000001</v>
          </cell>
          <cell r="G235">
            <v>54708549.600000001</v>
          </cell>
        </row>
        <row r="236">
          <cell r="A236" t="str">
            <v>1326110    Terrenos</v>
          </cell>
          <cell r="B236">
            <v>50873131.18</v>
          </cell>
          <cell r="D236">
            <v>50873131.18</v>
          </cell>
          <cell r="E236">
            <v>50875569.579999998</v>
          </cell>
          <cell r="G236">
            <v>50875569.579999998</v>
          </cell>
        </row>
        <row r="237">
          <cell r="A237" t="str">
            <v>1326111    Imóveis/Edifícios</v>
          </cell>
          <cell r="B237">
            <v>203294225.02000001</v>
          </cell>
          <cell r="D237">
            <v>203294225.02000001</v>
          </cell>
          <cell r="E237">
            <v>203857253.74000001</v>
          </cell>
          <cell r="G237">
            <v>203857253.74000001</v>
          </cell>
        </row>
        <row r="238">
          <cell r="A238" t="str">
            <v>1326112    Reavaliação Terrenos 85</v>
          </cell>
          <cell r="B238">
            <v>52361.75</v>
          </cell>
          <cell r="C238" t="str">
            <v>-</v>
          </cell>
          <cell r="D238">
            <v>-52361.75</v>
          </cell>
          <cell r="E238">
            <v>52361.75</v>
          </cell>
          <cell r="F238" t="str">
            <v>-</v>
          </cell>
          <cell r="G238">
            <v>-52361.75</v>
          </cell>
        </row>
        <row r="239">
          <cell r="A239" t="str">
            <v>1326113    Reavaliação Edifícios 85</v>
          </cell>
          <cell r="B239">
            <v>5698611.5099999998</v>
          </cell>
          <cell r="D239">
            <v>5698611.5099999998</v>
          </cell>
          <cell r="E239">
            <v>5698611.5099999998</v>
          </cell>
          <cell r="G239">
            <v>5698611.5099999998</v>
          </cell>
        </row>
        <row r="240">
          <cell r="A240" t="str">
            <v>1326114    Reavaliação Terrenos Cofie</v>
          </cell>
          <cell r="B240">
            <v>397249.83</v>
          </cell>
          <cell r="D240">
            <v>397249.83</v>
          </cell>
          <cell r="E240">
            <v>397249.83</v>
          </cell>
          <cell r="G240">
            <v>397249.83</v>
          </cell>
        </row>
        <row r="241">
          <cell r="A241" t="str">
            <v>1326115    Máquinas e equipamentos</v>
          </cell>
          <cell r="B241">
            <v>1096472533.1199999</v>
          </cell>
          <cell r="D241">
            <v>1096472533.1199999</v>
          </cell>
          <cell r="E241">
            <v>1093167354.6199999</v>
          </cell>
          <cell r="G241">
            <v>1093167354.6199999</v>
          </cell>
        </row>
        <row r="242">
          <cell r="A242" t="str">
            <v>1326116    Reavaliação Edifícios Cofie</v>
          </cell>
          <cell r="B242">
            <v>1868528.57</v>
          </cell>
          <cell r="D242">
            <v>1868528.57</v>
          </cell>
          <cell r="E242">
            <v>1868528.57</v>
          </cell>
          <cell r="G242">
            <v>1868528.57</v>
          </cell>
        </row>
        <row r="243">
          <cell r="A243" t="str">
            <v>1326117    Imóveis/Edifícios-IPC</v>
          </cell>
          <cell r="B243">
            <v>28084145.079999998</v>
          </cell>
          <cell r="D243">
            <v>28084145.079999998</v>
          </cell>
          <cell r="E243">
            <v>28246696.48</v>
          </cell>
          <cell r="G243">
            <v>28246696.48</v>
          </cell>
        </row>
        <row r="244">
          <cell r="A244" t="str">
            <v>1326118    Reavaliação Terrenos 85-IPC</v>
          </cell>
          <cell r="B244">
            <v>52615.99</v>
          </cell>
          <cell r="C244" t="str">
            <v>-</v>
          </cell>
          <cell r="D244">
            <v>-52615.99</v>
          </cell>
          <cell r="E244">
            <v>52615.99</v>
          </cell>
          <cell r="F244" t="str">
            <v>-</v>
          </cell>
          <cell r="G244">
            <v>-52615.99</v>
          </cell>
        </row>
        <row r="245">
          <cell r="A245" t="str">
            <v>1326119    Reavaliação Edifícios 85-IPC</v>
          </cell>
          <cell r="B245">
            <v>5726282.0499999998</v>
          </cell>
          <cell r="D245">
            <v>5726282.0499999998</v>
          </cell>
          <cell r="E245">
            <v>5726282.0499999998</v>
          </cell>
          <cell r="G245">
            <v>5726282.0499999998</v>
          </cell>
        </row>
        <row r="246">
          <cell r="A246" t="str">
            <v>1326120    Móveis e utensílios</v>
          </cell>
          <cell r="B246">
            <v>10824103.890000001</v>
          </cell>
          <cell r="D246">
            <v>10824103.890000001</v>
          </cell>
          <cell r="E246">
            <v>10558926.25</v>
          </cell>
          <cell r="G246">
            <v>10558926.25</v>
          </cell>
        </row>
        <row r="247">
          <cell r="A247" t="str">
            <v>1326121    Reavaliação Terrenos Cofie-IPC</v>
          </cell>
          <cell r="B247">
            <v>399178.7</v>
          </cell>
          <cell r="D247">
            <v>399178.7</v>
          </cell>
          <cell r="E247">
            <v>399178.7</v>
          </cell>
          <cell r="G247">
            <v>399178.7</v>
          </cell>
        </row>
        <row r="248">
          <cell r="A248" t="str">
            <v>1326122    Reavaliação Edifícios Cofie-IPC</v>
          </cell>
          <cell r="B248">
            <v>1877603.94</v>
          </cell>
          <cell r="D248">
            <v>1877603.94</v>
          </cell>
          <cell r="E248">
            <v>1877603.94</v>
          </cell>
          <cell r="G248">
            <v>1877603.94</v>
          </cell>
        </row>
        <row r="249">
          <cell r="A249" t="str">
            <v>1326123    Terrenos IPC</v>
          </cell>
          <cell r="B249">
            <v>23740432.48</v>
          </cell>
          <cell r="D249">
            <v>23740432.48</v>
          </cell>
          <cell r="E249">
            <v>23742882.579999998</v>
          </cell>
          <cell r="G249">
            <v>23742882.579999998</v>
          </cell>
        </row>
        <row r="250">
          <cell r="A250" t="str">
            <v>1326124    Máquinas e Equipamentos-IPC</v>
          </cell>
          <cell r="B250">
            <v>313154106.99000001</v>
          </cell>
          <cell r="D250">
            <v>313154106.99000001</v>
          </cell>
          <cell r="E250">
            <v>313482383.86000001</v>
          </cell>
          <cell r="G250">
            <v>313482383.86000001</v>
          </cell>
        </row>
        <row r="251">
          <cell r="A251" t="str">
            <v>1326125    Tratores e implementos agrícola</v>
          </cell>
          <cell r="B251">
            <v>23146332.309999999</v>
          </cell>
          <cell r="D251">
            <v>23146332.309999999</v>
          </cell>
          <cell r="E251">
            <v>22780607.829999998</v>
          </cell>
          <cell r="G251">
            <v>22780607.829999998</v>
          </cell>
        </row>
        <row r="252">
          <cell r="A252" t="str">
            <v>1326126    Móveis e utensílios-IPC</v>
          </cell>
          <cell r="B252">
            <v>2817240.23</v>
          </cell>
          <cell r="D252">
            <v>2817240.23</v>
          </cell>
          <cell r="E252">
            <v>2817457.13</v>
          </cell>
          <cell r="G252">
            <v>2817457.13</v>
          </cell>
        </row>
        <row r="253">
          <cell r="A253" t="str">
            <v>1326127    Tratores e implementos agrícola-IPC</v>
          </cell>
          <cell r="B253">
            <v>531782.38</v>
          </cell>
          <cell r="D253">
            <v>531782.38</v>
          </cell>
          <cell r="E253">
            <v>531782.38</v>
          </cell>
          <cell r="G253">
            <v>531782.38</v>
          </cell>
        </row>
        <row r="254">
          <cell r="A254" t="str">
            <v>1326128    Veículos-IPC</v>
          </cell>
          <cell r="B254">
            <v>1132003.44</v>
          </cell>
          <cell r="D254">
            <v>1132003.44</v>
          </cell>
          <cell r="E254">
            <v>1132003.44</v>
          </cell>
          <cell r="G254">
            <v>1132003.44</v>
          </cell>
        </row>
        <row r="255">
          <cell r="A255" t="str">
            <v>1326129    Instalações-IPC</v>
          </cell>
          <cell r="B255">
            <v>40245840.5</v>
          </cell>
          <cell r="D255">
            <v>40245840.5</v>
          </cell>
          <cell r="E255">
            <v>40246283.299999997</v>
          </cell>
          <cell r="G255">
            <v>40246283.299999997</v>
          </cell>
        </row>
        <row r="256">
          <cell r="A256" t="str">
            <v>1326130    Veículos</v>
          </cell>
          <cell r="B256">
            <v>8023362.0099999998</v>
          </cell>
          <cell r="D256">
            <v>8023362.0099999998</v>
          </cell>
          <cell r="E256">
            <v>7728010.9000000004</v>
          </cell>
          <cell r="G256">
            <v>7728010.9000000004</v>
          </cell>
        </row>
        <row r="257">
          <cell r="A257" t="str">
            <v>1326131    Obras de Arte</v>
          </cell>
          <cell r="B257">
            <v>11160.09</v>
          </cell>
          <cell r="D257">
            <v>11160.09</v>
          </cell>
          <cell r="E257">
            <v>11160.09</v>
          </cell>
          <cell r="G257">
            <v>11160.09</v>
          </cell>
        </row>
        <row r="258">
          <cell r="A258" t="str">
            <v>1326132    Obras de arte-IPC</v>
          </cell>
          <cell r="B258">
            <v>7382.15</v>
          </cell>
          <cell r="D258">
            <v>7382.15</v>
          </cell>
          <cell r="E258">
            <v>7382.15</v>
          </cell>
          <cell r="G258">
            <v>7382.15</v>
          </cell>
        </row>
        <row r="259">
          <cell r="A259" t="str">
            <v>1326135    Instalações</v>
          </cell>
          <cell r="B259">
            <v>395418399.48000002</v>
          </cell>
          <cell r="D259">
            <v>395418399.48000002</v>
          </cell>
          <cell r="E259">
            <v>391778098.50999999</v>
          </cell>
          <cell r="G259">
            <v>391778098.50999999</v>
          </cell>
        </row>
        <row r="260">
          <cell r="A260" t="str">
            <v>1326140    Equipamentos de informática</v>
          </cell>
          <cell r="B260">
            <v>11601974.449999999</v>
          </cell>
          <cell r="D260">
            <v>11601974.449999999</v>
          </cell>
          <cell r="E260">
            <v>11642430.42</v>
          </cell>
          <cell r="G260">
            <v>11642430.42</v>
          </cell>
        </row>
        <row r="261">
          <cell r="A261" t="str">
            <v>1326141    Equipamentos de Informática-IPC</v>
          </cell>
          <cell r="B261">
            <v>1216841.8899999999</v>
          </cell>
          <cell r="D261">
            <v>1216841.8899999999</v>
          </cell>
          <cell r="E261">
            <v>1216841.8899999999</v>
          </cell>
          <cell r="G261">
            <v>1216841.8899999999</v>
          </cell>
        </row>
        <row r="262">
          <cell r="A262" t="str">
            <v>1326145    Equipamentos de automação industrial</v>
          </cell>
          <cell r="B262">
            <v>17495976.129999999</v>
          </cell>
          <cell r="D262">
            <v>17495976.129999999</v>
          </cell>
          <cell r="E262">
            <v>17191252.5</v>
          </cell>
          <cell r="G262">
            <v>17191252.5</v>
          </cell>
        </row>
        <row r="263">
          <cell r="A263" t="str">
            <v>1326146    Equipamentos de Automação Industrial-IP</v>
          </cell>
          <cell r="B263">
            <v>817419.05</v>
          </cell>
          <cell r="D263">
            <v>817419.05</v>
          </cell>
          <cell r="E263">
            <v>817419.05</v>
          </cell>
          <cell r="G263">
            <v>817419.05</v>
          </cell>
        </row>
        <row r="264">
          <cell r="A264" t="str">
            <v>1326150    Equipamentos de laboratório</v>
          </cell>
          <cell r="B264">
            <v>3445539.22</v>
          </cell>
          <cell r="D264">
            <v>3445539.22</v>
          </cell>
          <cell r="E264">
            <v>3426119.1</v>
          </cell>
          <cell r="G264">
            <v>3426119.1</v>
          </cell>
        </row>
        <row r="265">
          <cell r="A265" t="str">
            <v>1326151    Equipamentos de Laboratório-IPC</v>
          </cell>
          <cell r="B265">
            <v>290876.94</v>
          </cell>
          <cell r="D265">
            <v>290876.94</v>
          </cell>
          <cell r="E265">
            <v>290876.94</v>
          </cell>
          <cell r="G265">
            <v>290876.94</v>
          </cell>
        </row>
        <row r="266">
          <cell r="A266" t="str">
            <v>1326155    Implantação de florestas próprias</v>
          </cell>
          <cell r="B266">
            <v>88540084.200000003</v>
          </cell>
          <cell r="D266">
            <v>88540084.200000003</v>
          </cell>
          <cell r="E266">
            <v>87671451.650000006</v>
          </cell>
          <cell r="G266">
            <v>87671451.650000006</v>
          </cell>
        </row>
        <row r="267">
          <cell r="A267" t="str">
            <v>1326160    Manutenção de florestas próprias</v>
          </cell>
          <cell r="B267">
            <v>257161797.75999999</v>
          </cell>
          <cell r="D267">
            <v>257161797.75999999</v>
          </cell>
          <cell r="E267">
            <v>254527219.68000001</v>
          </cell>
          <cell r="G267">
            <v>254527219.68000001</v>
          </cell>
        </row>
        <row r="268">
          <cell r="A268" t="str">
            <v>1326210    Direitos Adquiridos</v>
          </cell>
          <cell r="B268">
            <v>696607.71</v>
          </cell>
          <cell r="D268">
            <v>696607.71</v>
          </cell>
          <cell r="E268">
            <v>696934.89</v>
          </cell>
          <cell r="G268">
            <v>696934.89</v>
          </cell>
        </row>
        <row r="269">
          <cell r="A269" t="str">
            <v>1326211    Direitos adquiridos-IPC</v>
          </cell>
          <cell r="B269">
            <v>282275.39</v>
          </cell>
          <cell r="D269">
            <v>282275.39</v>
          </cell>
          <cell r="E269">
            <v>282275.39</v>
          </cell>
          <cell r="G269">
            <v>282275.39</v>
          </cell>
        </row>
        <row r="270">
          <cell r="A270" t="str">
            <v>1326220    Marcas e patentes</v>
          </cell>
          <cell r="B270">
            <v>13383.68</v>
          </cell>
          <cell r="D270">
            <v>13383.68</v>
          </cell>
          <cell r="E270">
            <v>13383.68</v>
          </cell>
          <cell r="G270">
            <v>13383.68</v>
          </cell>
        </row>
        <row r="271">
          <cell r="A271" t="str">
            <v>1326221    Marcas e Patentes-IPC</v>
          </cell>
          <cell r="B271">
            <v>8198.19</v>
          </cell>
          <cell r="D271">
            <v>8198.19</v>
          </cell>
          <cell r="E271">
            <v>8198.19</v>
          </cell>
          <cell r="G271">
            <v>8198.19</v>
          </cell>
        </row>
        <row r="272">
          <cell r="A272" t="str">
            <v>1327101    Imóveis/Edifícios</v>
          </cell>
          <cell r="B272">
            <v>52366858.920000002</v>
          </cell>
          <cell r="C272" t="str">
            <v>-</v>
          </cell>
          <cell r="D272">
            <v>-52366858.920000002</v>
          </cell>
          <cell r="E272">
            <v>51863370.520000003</v>
          </cell>
          <cell r="F272" t="str">
            <v>-</v>
          </cell>
          <cell r="G272">
            <v>-51863370.520000003</v>
          </cell>
        </row>
        <row r="273">
          <cell r="A273" t="str">
            <v>1327102    Máquinas e equipamentos</v>
          </cell>
          <cell r="B273">
            <v>390660278.11000001</v>
          </cell>
          <cell r="C273" t="str">
            <v>-</v>
          </cell>
          <cell r="D273">
            <v>-390660278.11000001</v>
          </cell>
          <cell r="E273">
            <v>387504303.06999999</v>
          </cell>
          <cell r="F273" t="str">
            <v>-</v>
          </cell>
          <cell r="G273">
            <v>-387504303.06999999</v>
          </cell>
        </row>
        <row r="274">
          <cell r="A274" t="str">
            <v>1327103    Móveis e utensílios</v>
          </cell>
          <cell r="B274">
            <v>6438632.7699999996</v>
          </cell>
          <cell r="C274" t="str">
            <v>-</v>
          </cell>
          <cell r="D274">
            <v>-6438632.7699999996</v>
          </cell>
          <cell r="E274">
            <v>6373093.5700000003</v>
          </cell>
          <cell r="F274" t="str">
            <v>-</v>
          </cell>
          <cell r="G274">
            <v>-6373093.5700000003</v>
          </cell>
        </row>
        <row r="275">
          <cell r="A275" t="str">
            <v>1327104    Tratores e implementos agrícola</v>
          </cell>
          <cell r="B275">
            <v>11140498.880000001</v>
          </cell>
          <cell r="C275" t="str">
            <v>-</v>
          </cell>
          <cell r="D275">
            <v>-11140498.880000001</v>
          </cell>
          <cell r="E275">
            <v>10826527.49</v>
          </cell>
          <cell r="F275" t="str">
            <v>-</v>
          </cell>
          <cell r="G275">
            <v>-10826527.49</v>
          </cell>
        </row>
        <row r="276">
          <cell r="A276" t="str">
            <v>1327105    Veículos</v>
          </cell>
          <cell r="B276">
            <v>6054151.79</v>
          </cell>
          <cell r="C276" t="str">
            <v>-</v>
          </cell>
          <cell r="D276">
            <v>-6054151.79</v>
          </cell>
          <cell r="E276">
            <v>6024502.7699999996</v>
          </cell>
          <cell r="F276" t="str">
            <v>-</v>
          </cell>
          <cell r="G276">
            <v>-6024502.7699999996</v>
          </cell>
        </row>
        <row r="277">
          <cell r="A277" t="str">
            <v>1327106    Instalações</v>
          </cell>
          <cell r="B277">
            <v>203893028.49000001</v>
          </cell>
          <cell r="C277" t="str">
            <v>-</v>
          </cell>
          <cell r="D277">
            <v>-203893028.49000001</v>
          </cell>
          <cell r="E277">
            <v>203007221.49000001</v>
          </cell>
          <cell r="F277" t="str">
            <v>-</v>
          </cell>
          <cell r="G277">
            <v>-203007221.49000001</v>
          </cell>
        </row>
        <row r="278">
          <cell r="A278" t="str">
            <v>1327107    Equipamentos de informática</v>
          </cell>
          <cell r="B278">
            <v>8105796.6799999997</v>
          </cell>
          <cell r="C278" t="str">
            <v>-</v>
          </cell>
          <cell r="D278">
            <v>-8105796.6799999997</v>
          </cell>
          <cell r="E278">
            <v>8144583.4800000004</v>
          </cell>
          <cell r="F278" t="str">
            <v>-</v>
          </cell>
          <cell r="G278">
            <v>-8144583.4800000004</v>
          </cell>
        </row>
        <row r="279">
          <cell r="A279" t="str">
            <v>1327108    Equipamentos de automação industrial</v>
          </cell>
          <cell r="B279">
            <v>11350942.65</v>
          </cell>
          <cell r="C279" t="str">
            <v>-</v>
          </cell>
          <cell r="D279">
            <v>-11350942.65</v>
          </cell>
          <cell r="E279">
            <v>11112497.380000001</v>
          </cell>
          <cell r="F279" t="str">
            <v>-</v>
          </cell>
          <cell r="G279">
            <v>-11112497.380000001</v>
          </cell>
        </row>
        <row r="280">
          <cell r="A280" t="str">
            <v>1327109    Equipamentos de laboratório</v>
          </cell>
          <cell r="B280">
            <v>1628659.14</v>
          </cell>
          <cell r="C280" t="str">
            <v>-</v>
          </cell>
          <cell r="D280">
            <v>-1628659.14</v>
          </cell>
          <cell r="E280">
            <v>1597722.09</v>
          </cell>
          <cell r="F280" t="str">
            <v>-</v>
          </cell>
          <cell r="G280">
            <v>-1597722.09</v>
          </cell>
        </row>
        <row r="281">
          <cell r="A281" t="str">
            <v>1327111    Reavaliação de Edifícios Cofie</v>
          </cell>
          <cell r="B281">
            <v>1234757.19</v>
          </cell>
          <cell r="C281" t="str">
            <v>-</v>
          </cell>
          <cell r="D281">
            <v>-1234757.19</v>
          </cell>
          <cell r="E281">
            <v>1232299.93</v>
          </cell>
          <cell r="F281" t="str">
            <v>-</v>
          </cell>
          <cell r="G281">
            <v>-1232299.93</v>
          </cell>
        </row>
        <row r="282">
          <cell r="A282" t="str">
            <v>1327112    Reavaliação de Edifícios 85</v>
          </cell>
          <cell r="B282">
            <v>2691864.05</v>
          </cell>
          <cell r="C282" t="str">
            <v>-</v>
          </cell>
          <cell r="D282">
            <v>-2691864.05</v>
          </cell>
          <cell r="E282">
            <v>2676730.69</v>
          </cell>
          <cell r="F282" t="str">
            <v>-</v>
          </cell>
          <cell r="G282">
            <v>-2676730.69</v>
          </cell>
        </row>
        <row r="283">
          <cell r="A283" t="str">
            <v>1327113    Imóveis e Edifícios-IPC</v>
          </cell>
          <cell r="B283">
            <v>11821233.960000001</v>
          </cell>
          <cell r="C283" t="str">
            <v>-</v>
          </cell>
          <cell r="D283">
            <v>-11821233.960000001</v>
          </cell>
          <cell r="E283">
            <v>11780695.439999999</v>
          </cell>
          <cell r="F283" t="str">
            <v>-</v>
          </cell>
          <cell r="G283">
            <v>-11780695.439999999</v>
          </cell>
        </row>
        <row r="284">
          <cell r="A284" t="str">
            <v>1327114    Reavaliação Edifícios 85-IPC</v>
          </cell>
          <cell r="B284">
            <v>2704932.38</v>
          </cell>
          <cell r="C284" t="str">
            <v>-</v>
          </cell>
          <cell r="D284">
            <v>-2704932.38</v>
          </cell>
          <cell r="E284">
            <v>2689725.51</v>
          </cell>
          <cell r="F284" t="str">
            <v>-</v>
          </cell>
          <cell r="G284">
            <v>-2689725.51</v>
          </cell>
        </row>
        <row r="285">
          <cell r="A285" t="str">
            <v>1327115    Reavaliação Edifícios Cofie-IPC</v>
          </cell>
          <cell r="B285">
            <v>1245234.33</v>
          </cell>
          <cell r="C285" t="str">
            <v>-</v>
          </cell>
          <cell r="D285">
            <v>-1245234.33</v>
          </cell>
          <cell r="E285">
            <v>1242765.1499999999</v>
          </cell>
          <cell r="F285" t="str">
            <v>-</v>
          </cell>
          <cell r="G285">
            <v>-1242765.1499999999</v>
          </cell>
        </row>
        <row r="286">
          <cell r="A286" t="str">
            <v>1327116    Máquinas e Equipamentos-IPC</v>
          </cell>
          <cell r="B286">
            <v>163727308.19999999</v>
          </cell>
          <cell r="C286" t="str">
            <v>-</v>
          </cell>
          <cell r="D286">
            <v>-163727308.19999999</v>
          </cell>
          <cell r="E286">
            <v>163071256.53999999</v>
          </cell>
          <cell r="F286" t="str">
            <v>-</v>
          </cell>
          <cell r="G286">
            <v>-163071256.53999999</v>
          </cell>
        </row>
        <row r="287">
          <cell r="A287" t="str">
            <v>1327117    Móveis e utensílios-IPC</v>
          </cell>
          <cell r="B287">
            <v>2690286.45</v>
          </cell>
          <cell r="C287" t="str">
            <v>-</v>
          </cell>
          <cell r="D287">
            <v>-2690286.45</v>
          </cell>
          <cell r="E287">
            <v>2685189.28</v>
          </cell>
          <cell r="F287" t="str">
            <v>-</v>
          </cell>
          <cell r="G287">
            <v>-2685189.28</v>
          </cell>
        </row>
        <row r="288">
          <cell r="A288" t="str">
            <v>1327118    Tratores e implementos agrícola-IPC</v>
          </cell>
          <cell r="B288">
            <v>525403.85</v>
          </cell>
          <cell r="C288" t="str">
            <v>-</v>
          </cell>
          <cell r="D288">
            <v>-525403.85</v>
          </cell>
          <cell r="E288">
            <v>525403.85</v>
          </cell>
          <cell r="F288" t="str">
            <v>-</v>
          </cell>
          <cell r="G288">
            <v>-525403.85</v>
          </cell>
        </row>
        <row r="289">
          <cell r="A289" t="str">
            <v>1327119    Veículos-IPC</v>
          </cell>
          <cell r="B289">
            <v>1122307.44</v>
          </cell>
          <cell r="C289" t="str">
            <v>-</v>
          </cell>
          <cell r="D289">
            <v>-1122307.44</v>
          </cell>
          <cell r="E289">
            <v>1122135.8899999999</v>
          </cell>
          <cell r="F289" t="str">
            <v>-</v>
          </cell>
          <cell r="G289">
            <v>-1122135.8899999999</v>
          </cell>
        </row>
        <row r="290">
          <cell r="A290" t="str">
            <v>1327120    Instalações-IPC</v>
          </cell>
          <cell r="B290">
            <v>32259723.170000002</v>
          </cell>
          <cell r="C290" t="str">
            <v>-</v>
          </cell>
          <cell r="D290">
            <v>-32259723.170000002</v>
          </cell>
          <cell r="E290">
            <v>32129264.34</v>
          </cell>
          <cell r="F290" t="str">
            <v>-</v>
          </cell>
          <cell r="G290">
            <v>-32129264.34</v>
          </cell>
        </row>
        <row r="291">
          <cell r="A291" t="str">
            <v>1327121    Equipamentos de Informática-IPC</v>
          </cell>
          <cell r="B291">
            <v>1197758.8999999999</v>
          </cell>
          <cell r="C291" t="str">
            <v>-</v>
          </cell>
          <cell r="D291">
            <v>-1197758.8999999999</v>
          </cell>
          <cell r="E291">
            <v>1197758.8999999999</v>
          </cell>
          <cell r="F291" t="str">
            <v>-</v>
          </cell>
          <cell r="G291">
            <v>-1197758.8999999999</v>
          </cell>
        </row>
        <row r="292">
          <cell r="A292" t="str">
            <v>1327122    Equipamentos de Automação Industrial-IP</v>
          </cell>
          <cell r="B292">
            <v>817419.05</v>
          </cell>
          <cell r="C292" t="str">
            <v>-</v>
          </cell>
          <cell r="D292">
            <v>-817419.05</v>
          </cell>
          <cell r="E292">
            <v>817419.05</v>
          </cell>
          <cell r="F292" t="str">
            <v>-</v>
          </cell>
          <cell r="G292">
            <v>-817419.05</v>
          </cell>
        </row>
        <row r="293">
          <cell r="A293" t="str">
            <v>1327123    Equipamentos de Laboratório-IPC</v>
          </cell>
          <cell r="B293">
            <v>262446.67</v>
          </cell>
          <cell r="C293" t="str">
            <v>-</v>
          </cell>
          <cell r="D293">
            <v>-262446.67</v>
          </cell>
          <cell r="E293">
            <v>262106.68</v>
          </cell>
          <cell r="F293" t="str">
            <v>-</v>
          </cell>
          <cell r="G293">
            <v>-262106.68</v>
          </cell>
        </row>
        <row r="294">
          <cell r="A294" t="str">
            <v>1328001    Exaustão da implantação de florestas</v>
          </cell>
          <cell r="B294">
            <v>49511541.689999998</v>
          </cell>
          <cell r="C294" t="str">
            <v>-</v>
          </cell>
          <cell r="D294">
            <v>-49511541.689999998</v>
          </cell>
          <cell r="E294">
            <v>49202411.240000002</v>
          </cell>
          <cell r="F294" t="str">
            <v>-</v>
          </cell>
          <cell r="G294">
            <v>-49202411.240000002</v>
          </cell>
        </row>
        <row r="295">
          <cell r="A295" t="str">
            <v>1329001    Exaustão da manutenção de florestas</v>
          </cell>
          <cell r="B295">
            <v>47075789.899999999</v>
          </cell>
          <cell r="C295" t="str">
            <v>-</v>
          </cell>
          <cell r="D295">
            <v>-47075789.899999999</v>
          </cell>
          <cell r="E295">
            <v>44755110.009999998</v>
          </cell>
          <cell r="F295" t="str">
            <v>-</v>
          </cell>
          <cell r="G295">
            <v>-44755110.009999998</v>
          </cell>
        </row>
        <row r="296">
          <cell r="A296" t="str">
            <v>1331001    Despesas pré-operacionais</v>
          </cell>
          <cell r="B296">
            <v>6050584.3099999996</v>
          </cell>
          <cell r="D296">
            <v>6050584.3099999996</v>
          </cell>
          <cell r="E296">
            <v>6050764.0599999996</v>
          </cell>
          <cell r="G296">
            <v>6050764.0599999996</v>
          </cell>
        </row>
        <row r="297">
          <cell r="A297" t="str">
            <v>1331002    Despesas com desenvolvimento de softwar</v>
          </cell>
          <cell r="B297">
            <v>5206925.04</v>
          </cell>
          <cell r="D297">
            <v>5206925.04</v>
          </cell>
          <cell r="E297">
            <v>5206925.04</v>
          </cell>
          <cell r="G297">
            <v>5206925.04</v>
          </cell>
        </row>
        <row r="298">
          <cell r="A298" t="str">
            <v>1331003    Gastos c/aterro p/depósito de redíduos</v>
          </cell>
          <cell r="B298">
            <v>745736.43</v>
          </cell>
          <cell r="D298">
            <v>745736.43</v>
          </cell>
          <cell r="E298">
            <v>745736.43</v>
          </cell>
          <cell r="G298">
            <v>745736.43</v>
          </cell>
        </row>
        <row r="299">
          <cell r="A299" t="str">
            <v>1331005    Programa de produtividade administrativ</v>
          </cell>
          <cell r="B299">
            <v>749424.77</v>
          </cell>
          <cell r="D299">
            <v>749424.77</v>
          </cell>
          <cell r="E299">
            <v>749424.77</v>
          </cell>
          <cell r="G299">
            <v>749424.77</v>
          </cell>
        </row>
        <row r="300">
          <cell r="A300" t="str">
            <v>1331006    Projeto 1000</v>
          </cell>
          <cell r="B300">
            <v>4273094.6399999997</v>
          </cell>
          <cell r="D300">
            <v>4273094.6399999997</v>
          </cell>
          <cell r="E300">
            <v>4273094.6399999997</v>
          </cell>
          <cell r="G300">
            <v>4273094.6399999997</v>
          </cell>
        </row>
        <row r="301">
          <cell r="A301" t="str">
            <v>1331008    Projeto JC2</v>
          </cell>
          <cell r="B301">
            <v>10678203.640000001</v>
          </cell>
          <cell r="D301">
            <v>10678203.640000001</v>
          </cell>
          <cell r="E301">
            <v>10623806.060000001</v>
          </cell>
          <cell r="G301">
            <v>10623806.060000001</v>
          </cell>
        </row>
        <row r="302">
          <cell r="A302" t="str">
            <v>1331009    P1000 fase I</v>
          </cell>
          <cell r="B302">
            <v>143935865.02000001</v>
          </cell>
          <cell r="D302">
            <v>143935865.02000001</v>
          </cell>
          <cell r="E302">
            <v>143935865.02000001</v>
          </cell>
          <cell r="G302">
            <v>143935865.02000001</v>
          </cell>
        </row>
        <row r="303">
          <cell r="A303" t="str">
            <v>1331010    Projeto ISO 9000</v>
          </cell>
          <cell r="B303">
            <v>699858.56</v>
          </cell>
          <cell r="D303">
            <v>699858.56</v>
          </cell>
          <cell r="E303">
            <v>699858.56</v>
          </cell>
          <cell r="G303">
            <v>699858.56</v>
          </cell>
        </row>
        <row r="304">
          <cell r="A304" t="str">
            <v>1331011    Treinamento CEPQS</v>
          </cell>
          <cell r="B304">
            <v>89648.99</v>
          </cell>
          <cell r="D304">
            <v>89648.99</v>
          </cell>
          <cell r="E304">
            <v>89648.99</v>
          </cell>
          <cell r="G304">
            <v>89648.99</v>
          </cell>
        </row>
        <row r="305">
          <cell r="A305" t="str">
            <v>1331012    Benfeitorias em bens de terceiros</v>
          </cell>
          <cell r="B305">
            <v>2090369.87</v>
          </cell>
          <cell r="D305">
            <v>2090369.87</v>
          </cell>
          <cell r="E305">
            <v>2090369.87</v>
          </cell>
          <cell r="G305">
            <v>2090369.87</v>
          </cell>
        </row>
        <row r="306">
          <cell r="A306" t="str">
            <v>1331013    Projeto máquina 1</v>
          </cell>
          <cell r="B306">
            <v>6964844.9500000002</v>
          </cell>
          <cell r="D306">
            <v>6964844.9500000002</v>
          </cell>
          <cell r="E306">
            <v>6964844.9500000002</v>
          </cell>
          <cell r="G306">
            <v>6964844.9500000002</v>
          </cell>
        </row>
        <row r="307">
          <cell r="A307" t="str">
            <v>1331014    Projeto JE2</v>
          </cell>
          <cell r="B307">
            <v>3910818.03</v>
          </cell>
          <cell r="D307">
            <v>3910818.03</v>
          </cell>
          <cell r="E307">
            <v>3910818.03</v>
          </cell>
          <cell r="G307">
            <v>3910818.03</v>
          </cell>
        </row>
        <row r="308">
          <cell r="A308" t="str">
            <v>1331015    Mantec/PDI</v>
          </cell>
          <cell r="B308">
            <v>1948980.81</v>
          </cell>
          <cell r="D308">
            <v>1948980.81</v>
          </cell>
          <cell r="E308">
            <v>1948980.81</v>
          </cell>
          <cell r="G308">
            <v>1948980.81</v>
          </cell>
        </row>
        <row r="309">
          <cell r="A309" t="str">
            <v>1331017    PROJETO CELULOSE ECF</v>
          </cell>
          <cell r="B309">
            <v>22410328.210000001</v>
          </cell>
          <cell r="D309">
            <v>22410328.210000001</v>
          </cell>
          <cell r="E309">
            <v>22410328.210000001</v>
          </cell>
          <cell r="G309">
            <v>22410328.210000001</v>
          </cell>
        </row>
        <row r="310">
          <cell r="A310" t="str">
            <v>1331018    CORTADEIRA 8 &amp; 9</v>
          </cell>
          <cell r="B310">
            <v>839705.16</v>
          </cell>
          <cell r="D310">
            <v>839705.16</v>
          </cell>
          <cell r="E310">
            <v>839705.16</v>
          </cell>
          <cell r="G310">
            <v>839705.16</v>
          </cell>
        </row>
        <row r="311">
          <cell r="A311" t="str">
            <v>1331019    LINHAS DE FIBRA A - PRE O2/BRANQUEAMENT</v>
          </cell>
          <cell r="B311">
            <v>681731.24</v>
          </cell>
          <cell r="D311">
            <v>681731.24</v>
          </cell>
          <cell r="E311">
            <v>681731.24</v>
          </cell>
          <cell r="G311">
            <v>681731.24</v>
          </cell>
        </row>
        <row r="312">
          <cell r="A312" t="str">
            <v>1331020    DESMANCHE DE AREAS DESATIVADAS</v>
          </cell>
          <cell r="B312">
            <v>197499.9</v>
          </cell>
          <cell r="D312">
            <v>197499.9</v>
          </cell>
          <cell r="E312">
            <v>197499.9</v>
          </cell>
          <cell r="G312">
            <v>197499.9</v>
          </cell>
        </row>
        <row r="313">
          <cell r="A313" t="str">
            <v>1331021    REBOBINEDEIRA JC2</v>
          </cell>
          <cell r="B313">
            <v>632931</v>
          </cell>
          <cell r="D313">
            <v>632931</v>
          </cell>
          <cell r="E313">
            <v>632931</v>
          </cell>
          <cell r="G313">
            <v>632931</v>
          </cell>
        </row>
        <row r="314">
          <cell r="A314" t="str">
            <v>1331022    DEPOSITO PRODUTOS ACABADOS</v>
          </cell>
          <cell r="B314">
            <v>445170.81</v>
          </cell>
          <cell r="D314">
            <v>445170.81</v>
          </cell>
          <cell r="E314">
            <v>445170.81</v>
          </cell>
          <cell r="G314">
            <v>445170.81</v>
          </cell>
        </row>
        <row r="315">
          <cell r="A315" t="str">
            <v>1331023    P1000 Fase 1 IPC</v>
          </cell>
          <cell r="B315">
            <v>3464323.43</v>
          </cell>
          <cell r="D315">
            <v>3464323.43</v>
          </cell>
          <cell r="E315">
            <v>3464323.43</v>
          </cell>
          <cell r="G315">
            <v>3464323.43</v>
          </cell>
        </row>
        <row r="316">
          <cell r="A316" t="str">
            <v>1331024    Vila residencial LA</v>
          </cell>
          <cell r="B316">
            <v>350108.67</v>
          </cell>
          <cell r="D316">
            <v>350108.67</v>
          </cell>
          <cell r="E316">
            <v>421759.91</v>
          </cell>
          <cell r="G316">
            <v>421759.91</v>
          </cell>
        </row>
        <row r="317">
          <cell r="A317" t="str">
            <v>1331025    PROJETO PC2</v>
          </cell>
          <cell r="B317">
            <v>1793616.22</v>
          </cell>
          <cell r="D317">
            <v>1793616.22</v>
          </cell>
          <cell r="E317">
            <v>1793616.22</v>
          </cell>
          <cell r="G317">
            <v>1793616.22</v>
          </cell>
        </row>
        <row r="318">
          <cell r="A318" t="str">
            <v>1331026    PROJETO P-2</v>
          </cell>
          <cell r="B318">
            <v>6179000.0599999996</v>
          </cell>
          <cell r="D318">
            <v>6179000.0599999996</v>
          </cell>
          <cell r="E318">
            <v>6179000.0599999996</v>
          </cell>
          <cell r="G318">
            <v>6179000.0599999996</v>
          </cell>
        </row>
        <row r="319">
          <cell r="A319" t="str">
            <v>1331028    Despesas c/Desenv.Software-IPC</v>
          </cell>
          <cell r="B319">
            <v>520981.29</v>
          </cell>
          <cell r="D319">
            <v>520981.29</v>
          </cell>
          <cell r="E319">
            <v>520981.29</v>
          </cell>
          <cell r="G319">
            <v>520981.29</v>
          </cell>
        </row>
        <row r="320">
          <cell r="A320" t="str">
            <v>1331029    Instrumentos de Viveiro</v>
          </cell>
          <cell r="B320">
            <v>62169.49</v>
          </cell>
          <cell r="D320">
            <v>62169.49</v>
          </cell>
          <cell r="E320">
            <v>63352.49</v>
          </cell>
          <cell r="G320">
            <v>63352.49</v>
          </cell>
        </row>
        <row r="321">
          <cell r="A321" t="str">
            <v>1331030    Benfeitoria em bens de terceiros - IPC</v>
          </cell>
          <cell r="B321">
            <v>361338.92</v>
          </cell>
          <cell r="D321">
            <v>361338.92</v>
          </cell>
          <cell r="E321">
            <v>361338.92</v>
          </cell>
          <cell r="G321">
            <v>361338.92</v>
          </cell>
        </row>
        <row r="322">
          <cell r="A322" t="str">
            <v>1331031    Desp.Pre-Operac.Cort.Bielomatics</v>
          </cell>
          <cell r="B322">
            <v>3109.89</v>
          </cell>
          <cell r="D322">
            <v>3109.89</v>
          </cell>
          <cell r="E322">
            <v>3109.89</v>
          </cell>
          <cell r="G322">
            <v>3109.89</v>
          </cell>
        </row>
        <row r="323">
          <cell r="A323" t="str">
            <v>1331032    Despesas a amortizar Projeto Celmar</v>
          </cell>
          <cell r="B323">
            <v>12952.85</v>
          </cell>
          <cell r="D323">
            <v>12952.85</v>
          </cell>
          <cell r="E323">
            <v>12952.85</v>
          </cell>
          <cell r="G323">
            <v>12952.85</v>
          </cell>
        </row>
        <row r="324">
          <cell r="A324" t="str">
            <v>1331034    Caldeira CBC 80</v>
          </cell>
          <cell r="B324">
            <v>234556.5</v>
          </cell>
          <cell r="D324">
            <v>234556.5</v>
          </cell>
          <cell r="E324">
            <v>234556.5</v>
          </cell>
          <cell r="G324">
            <v>234556.5</v>
          </cell>
        </row>
        <row r="325">
          <cell r="A325" t="str">
            <v>1331035    Projeto SII</v>
          </cell>
          <cell r="B325">
            <v>27423350</v>
          </cell>
          <cell r="D325">
            <v>27423350</v>
          </cell>
          <cell r="E325">
            <v>27423350</v>
          </cell>
          <cell r="G325">
            <v>27423350</v>
          </cell>
        </row>
        <row r="326">
          <cell r="A326" t="str">
            <v>1332001    Despesas pré-operacionais</v>
          </cell>
          <cell r="B326">
            <v>362551.63</v>
          </cell>
          <cell r="C326" t="str">
            <v>-</v>
          </cell>
          <cell r="D326">
            <v>-362551.63</v>
          </cell>
          <cell r="E326">
            <v>267519.24</v>
          </cell>
          <cell r="F326" t="str">
            <v>-</v>
          </cell>
          <cell r="G326">
            <v>-267519.24</v>
          </cell>
        </row>
        <row r="327">
          <cell r="A327" t="str">
            <v>1332002    Despesas com desenvolvimento de softwar</v>
          </cell>
          <cell r="B327">
            <v>2634989.2400000002</v>
          </cell>
          <cell r="C327" t="str">
            <v>-</v>
          </cell>
          <cell r="D327">
            <v>-2634989.2400000002</v>
          </cell>
          <cell r="E327">
            <v>2578895.16</v>
          </cell>
          <cell r="F327" t="str">
            <v>-</v>
          </cell>
          <cell r="G327">
            <v>-2578895.16</v>
          </cell>
        </row>
        <row r="328">
          <cell r="A328" t="str">
            <v>1332003    Gastos c/aterro p/depósito de redíduos</v>
          </cell>
          <cell r="B328">
            <v>343650.46</v>
          </cell>
          <cell r="C328" t="str">
            <v>-</v>
          </cell>
          <cell r="D328">
            <v>-343650.46</v>
          </cell>
          <cell r="E328">
            <v>336092.33</v>
          </cell>
          <cell r="F328" t="str">
            <v>-</v>
          </cell>
          <cell r="G328">
            <v>-336092.33</v>
          </cell>
        </row>
        <row r="329">
          <cell r="A329" t="str">
            <v>1332005    Programa de produtividade administrativ</v>
          </cell>
          <cell r="B329">
            <v>149884.95000000001</v>
          </cell>
          <cell r="C329" t="str">
            <v>-</v>
          </cell>
          <cell r="D329">
            <v>-149884.95000000001</v>
          </cell>
          <cell r="E329">
            <v>149884.95000000001</v>
          </cell>
          <cell r="F329" t="str">
            <v>-</v>
          </cell>
          <cell r="G329">
            <v>-149884.95000000001</v>
          </cell>
        </row>
        <row r="330">
          <cell r="A330" t="str">
            <v>1332006    Projeto 1000</v>
          </cell>
          <cell r="B330">
            <v>269581.40999999997</v>
          </cell>
          <cell r="C330" t="str">
            <v>-</v>
          </cell>
          <cell r="D330">
            <v>-269581.40999999997</v>
          </cell>
          <cell r="E330">
            <v>251736.22</v>
          </cell>
          <cell r="F330" t="str">
            <v>-</v>
          </cell>
          <cell r="G330">
            <v>-251736.22</v>
          </cell>
        </row>
        <row r="331">
          <cell r="A331" t="str">
            <v>1332008    Projeto JC2</v>
          </cell>
          <cell r="B331">
            <v>3444856.3</v>
          </cell>
          <cell r="C331" t="str">
            <v>-</v>
          </cell>
          <cell r="D331">
            <v>-3444856.3</v>
          </cell>
          <cell r="E331">
            <v>3356324.57</v>
          </cell>
          <cell r="F331" t="str">
            <v>-</v>
          </cell>
          <cell r="G331">
            <v>-3356324.57</v>
          </cell>
        </row>
        <row r="332">
          <cell r="A332" t="str">
            <v>1332009    P1000 fase I</v>
          </cell>
          <cell r="B332">
            <v>96296894.819999993</v>
          </cell>
          <cell r="C332" t="str">
            <v>-</v>
          </cell>
          <cell r="D332">
            <v>-96296894.819999993</v>
          </cell>
          <cell r="E332">
            <v>95097429.269999996</v>
          </cell>
          <cell r="F332" t="str">
            <v>-</v>
          </cell>
          <cell r="G332">
            <v>-95097429.269999996</v>
          </cell>
        </row>
        <row r="333">
          <cell r="A333" t="str">
            <v>1332010    Projeto ISO 9000</v>
          </cell>
          <cell r="B333">
            <v>196769.67</v>
          </cell>
          <cell r="C333" t="str">
            <v>-</v>
          </cell>
          <cell r="D333">
            <v>-196769.67</v>
          </cell>
          <cell r="E333">
            <v>185924.82</v>
          </cell>
          <cell r="F333" t="str">
            <v>-</v>
          </cell>
          <cell r="G333">
            <v>-185924.82</v>
          </cell>
        </row>
        <row r="334">
          <cell r="A334" t="str">
            <v>1332011    Treinamento CEPQS</v>
          </cell>
          <cell r="B334">
            <v>80684.08</v>
          </cell>
          <cell r="C334" t="str">
            <v>-</v>
          </cell>
          <cell r="D334">
            <v>-80684.08</v>
          </cell>
          <cell r="E334">
            <v>79189.929999999993</v>
          </cell>
          <cell r="F334" t="str">
            <v>-</v>
          </cell>
          <cell r="G334">
            <v>-79189.929999999993</v>
          </cell>
        </row>
        <row r="335">
          <cell r="A335" t="str">
            <v>1332012    Benfeitorias em bens de terceiros</v>
          </cell>
          <cell r="B335">
            <v>693068.17</v>
          </cell>
          <cell r="C335" t="str">
            <v>-</v>
          </cell>
          <cell r="D335">
            <v>-693068.17</v>
          </cell>
          <cell r="E335">
            <v>675947.61</v>
          </cell>
          <cell r="F335" t="str">
            <v>-</v>
          </cell>
          <cell r="G335">
            <v>-675947.61</v>
          </cell>
        </row>
        <row r="336">
          <cell r="A336" t="str">
            <v>1332013    Projeto máquina 1</v>
          </cell>
          <cell r="B336">
            <v>2363091.56</v>
          </cell>
          <cell r="C336" t="str">
            <v>-</v>
          </cell>
          <cell r="D336">
            <v>-2363091.56</v>
          </cell>
          <cell r="E336">
            <v>2305051.1800000002</v>
          </cell>
          <cell r="F336" t="str">
            <v>-</v>
          </cell>
          <cell r="G336">
            <v>-2305051.1800000002</v>
          </cell>
        </row>
        <row r="337">
          <cell r="A337" t="str">
            <v>1332014    Projeto JE2</v>
          </cell>
          <cell r="B337">
            <v>1303605.93</v>
          </cell>
          <cell r="C337" t="str">
            <v>-</v>
          </cell>
          <cell r="D337">
            <v>-1303605.93</v>
          </cell>
          <cell r="E337">
            <v>1271015.78</v>
          </cell>
          <cell r="F337" t="str">
            <v>-</v>
          </cell>
          <cell r="G337">
            <v>-1271015.78</v>
          </cell>
        </row>
        <row r="338">
          <cell r="A338" t="str">
            <v>1332015    Mantec/PDI</v>
          </cell>
          <cell r="B338">
            <v>216908.87</v>
          </cell>
          <cell r="C338" t="str">
            <v>-</v>
          </cell>
          <cell r="D338">
            <v>-216908.87</v>
          </cell>
          <cell r="E338">
            <v>189591.35</v>
          </cell>
          <cell r="F338" t="str">
            <v>-</v>
          </cell>
          <cell r="G338">
            <v>-189591.35</v>
          </cell>
        </row>
        <row r="339">
          <cell r="A339" t="str">
            <v>1332017    Projeto Celulose ECF</v>
          </cell>
          <cell r="B339">
            <v>5579820.3499999996</v>
          </cell>
          <cell r="C339" t="str">
            <v>-</v>
          </cell>
          <cell r="D339">
            <v>-5579820.3499999996</v>
          </cell>
          <cell r="E339">
            <v>5393067.6200000001</v>
          </cell>
          <cell r="F339" t="str">
            <v>-</v>
          </cell>
          <cell r="G339">
            <v>-5393067.6200000001</v>
          </cell>
        </row>
        <row r="340">
          <cell r="A340" t="str">
            <v>1332018    Desmanche Areas Desativadas</v>
          </cell>
          <cell r="B340">
            <v>51020.74</v>
          </cell>
          <cell r="C340" t="str">
            <v>-</v>
          </cell>
          <cell r="D340">
            <v>-51020.74</v>
          </cell>
          <cell r="E340">
            <v>49374.91</v>
          </cell>
          <cell r="F340" t="str">
            <v>-</v>
          </cell>
          <cell r="G340">
            <v>-49374.91</v>
          </cell>
        </row>
        <row r="341">
          <cell r="A341" t="str">
            <v>1332019    Projeto PC2</v>
          </cell>
          <cell r="B341">
            <v>844900.63</v>
          </cell>
          <cell r="C341" t="str">
            <v>-</v>
          </cell>
          <cell r="D341">
            <v>-844900.63</v>
          </cell>
          <cell r="E341">
            <v>844900.63</v>
          </cell>
          <cell r="F341" t="str">
            <v>-</v>
          </cell>
          <cell r="G341">
            <v>-844900.63</v>
          </cell>
        </row>
        <row r="342">
          <cell r="A342" t="str">
            <v>1332020    Projeto P-2</v>
          </cell>
          <cell r="B342">
            <v>1354340.86</v>
          </cell>
          <cell r="C342" t="str">
            <v>-</v>
          </cell>
          <cell r="D342">
            <v>-1354340.86</v>
          </cell>
          <cell r="E342">
            <v>1258583.3899999999</v>
          </cell>
          <cell r="F342" t="str">
            <v>-</v>
          </cell>
          <cell r="G342">
            <v>-1258583.3899999999</v>
          </cell>
        </row>
        <row r="343">
          <cell r="A343" t="str">
            <v>1332022    Despesas com desenvolvimento de softwar</v>
          </cell>
          <cell r="B343">
            <v>520981.13</v>
          </cell>
          <cell r="C343" t="str">
            <v>-</v>
          </cell>
          <cell r="D343">
            <v>-520981.13</v>
          </cell>
          <cell r="E343">
            <v>520981.13</v>
          </cell>
          <cell r="F343" t="str">
            <v>-</v>
          </cell>
          <cell r="G343">
            <v>-520981.13</v>
          </cell>
        </row>
        <row r="344">
          <cell r="A344" t="str">
            <v>1332023    P1000 Fase 1 - IPC</v>
          </cell>
          <cell r="B344">
            <v>2704564.24</v>
          </cell>
          <cell r="C344" t="str">
            <v>-</v>
          </cell>
          <cell r="D344">
            <v>-2704564.24</v>
          </cell>
          <cell r="E344">
            <v>2644713.21</v>
          </cell>
          <cell r="F344" t="str">
            <v>-</v>
          </cell>
          <cell r="G344">
            <v>-2644713.21</v>
          </cell>
        </row>
        <row r="345">
          <cell r="A345" t="str">
            <v>1332024    Vila residencial LA</v>
          </cell>
          <cell r="B345">
            <v>45524.78</v>
          </cell>
          <cell r="C345" t="str">
            <v>-</v>
          </cell>
          <cell r="D345">
            <v>-45524.78</v>
          </cell>
          <cell r="E345">
            <v>48025.8</v>
          </cell>
          <cell r="F345" t="str">
            <v>-</v>
          </cell>
          <cell r="G345">
            <v>-48025.8</v>
          </cell>
        </row>
        <row r="346">
          <cell r="A346" t="str">
            <v>1332025    Cortadeira 8&amp;9</v>
          </cell>
          <cell r="B346">
            <v>184521.22</v>
          </cell>
          <cell r="C346" t="str">
            <v>-</v>
          </cell>
          <cell r="D346">
            <v>-184521.22</v>
          </cell>
          <cell r="E346">
            <v>177523.68</v>
          </cell>
          <cell r="F346" t="str">
            <v>-</v>
          </cell>
          <cell r="G346">
            <v>-177523.68</v>
          </cell>
        </row>
        <row r="347">
          <cell r="A347" t="str">
            <v>1332026    Linhas de Fibra A - Pre 02/Branquamento</v>
          </cell>
          <cell r="B347">
            <v>202472.48</v>
          </cell>
          <cell r="C347" t="str">
            <v>-</v>
          </cell>
          <cell r="D347">
            <v>-202472.48</v>
          </cell>
          <cell r="E347">
            <v>166897.82999999999</v>
          </cell>
          <cell r="F347" t="str">
            <v>-</v>
          </cell>
          <cell r="G347">
            <v>-166897.82999999999</v>
          </cell>
        </row>
        <row r="348">
          <cell r="A348" t="str">
            <v>1332027    Rebobinadeira JC2</v>
          </cell>
          <cell r="B348">
            <v>135241.26</v>
          </cell>
          <cell r="C348" t="str">
            <v>-</v>
          </cell>
          <cell r="D348">
            <v>-135241.26</v>
          </cell>
          <cell r="E348">
            <v>129966.83</v>
          </cell>
          <cell r="F348" t="str">
            <v>-</v>
          </cell>
          <cell r="G348">
            <v>-129966.83</v>
          </cell>
        </row>
        <row r="349">
          <cell r="A349" t="str">
            <v>1332028    Desposito Produtos Acabados</v>
          </cell>
          <cell r="B349">
            <v>103090.75</v>
          </cell>
          <cell r="C349" t="str">
            <v>-</v>
          </cell>
          <cell r="D349">
            <v>-103090.75</v>
          </cell>
          <cell r="E349">
            <v>99381.01</v>
          </cell>
          <cell r="F349" t="str">
            <v>-</v>
          </cell>
          <cell r="G349">
            <v>-99381.01</v>
          </cell>
        </row>
        <row r="350">
          <cell r="A350" t="str">
            <v>1332029    Instrumentos de Viveiro</v>
          </cell>
          <cell r="B350">
            <v>28710.880000000001</v>
          </cell>
          <cell r="C350" t="str">
            <v>-</v>
          </cell>
          <cell r="D350">
            <v>-28710.880000000001</v>
          </cell>
          <cell r="E350">
            <v>27655</v>
          </cell>
          <cell r="F350" t="str">
            <v>-</v>
          </cell>
          <cell r="G350">
            <v>-27655</v>
          </cell>
        </row>
        <row r="351">
          <cell r="A351" t="str">
            <v>1332030    Benfeitorias em bens de terceiros - IPC</v>
          </cell>
          <cell r="B351">
            <v>235124.99</v>
          </cell>
          <cell r="C351" t="str">
            <v>-</v>
          </cell>
          <cell r="D351">
            <v>-235124.99</v>
          </cell>
          <cell r="E351">
            <v>234000.24</v>
          </cell>
          <cell r="F351" t="str">
            <v>-</v>
          </cell>
          <cell r="G351">
            <v>-234000.24</v>
          </cell>
        </row>
        <row r="352">
          <cell r="A352" t="str">
            <v>1332032    Caldeira CBC 80</v>
          </cell>
          <cell r="B352">
            <v>58645.37</v>
          </cell>
          <cell r="C352" t="str">
            <v>-</v>
          </cell>
          <cell r="D352">
            <v>-58645.37</v>
          </cell>
          <cell r="E352">
            <v>54736.1</v>
          </cell>
          <cell r="F352" t="str">
            <v>-</v>
          </cell>
          <cell r="G352">
            <v>-54736.1</v>
          </cell>
        </row>
        <row r="353">
          <cell r="A353" t="str">
            <v>1332033    Projeto SII</v>
          </cell>
          <cell r="B353">
            <v>1757159.49</v>
          </cell>
          <cell r="C353" t="str">
            <v>-</v>
          </cell>
          <cell r="D353">
            <v>-1757159.49</v>
          </cell>
          <cell r="E353">
            <v>1300103.6599999999</v>
          </cell>
          <cell r="F353" t="str">
            <v>-</v>
          </cell>
          <cell r="G353">
            <v>-1300103.6599999999</v>
          </cell>
        </row>
        <row r="354">
          <cell r="A354" t="str">
            <v>2111101    Forn. mat./serv. operac. MI</v>
          </cell>
          <cell r="B354">
            <v>32899780.629999999</v>
          </cell>
          <cell r="C354" t="str">
            <v>-</v>
          </cell>
          <cell r="D354">
            <v>-32899780.629999999</v>
          </cell>
          <cell r="E354">
            <v>29033149.73</v>
          </cell>
          <cell r="F354" t="str">
            <v>-</v>
          </cell>
          <cell r="G354">
            <v>-29033149.73</v>
          </cell>
        </row>
        <row r="355">
          <cell r="A355" t="str">
            <v>2111199    Ajuste da variação cambial-ME</v>
          </cell>
          <cell r="B355">
            <v>49411.62</v>
          </cell>
          <cell r="C355" t="str">
            <v>-</v>
          </cell>
          <cell r="D355">
            <v>-49411.62</v>
          </cell>
          <cell r="E355">
            <v>46967.94</v>
          </cell>
          <cell r="F355" t="str">
            <v>-</v>
          </cell>
          <cell r="G355">
            <v>-46967.94</v>
          </cell>
        </row>
        <row r="356">
          <cell r="A356" t="str">
            <v>2111201    Forn. mat./serv. operac. ME</v>
          </cell>
          <cell r="B356">
            <v>983387.89</v>
          </cell>
          <cell r="C356" t="str">
            <v>-</v>
          </cell>
          <cell r="D356">
            <v>-983387.89</v>
          </cell>
          <cell r="E356">
            <v>1666662.55</v>
          </cell>
          <cell r="F356" t="str">
            <v>-</v>
          </cell>
          <cell r="G356">
            <v>-1666662.55</v>
          </cell>
        </row>
        <row r="357">
          <cell r="A357" t="str">
            <v>2111299    Ajuste da variação cambial-ME</v>
          </cell>
          <cell r="B357">
            <v>1690.79</v>
          </cell>
          <cell r="C357" t="str">
            <v>-</v>
          </cell>
          <cell r="D357">
            <v>-1690.79</v>
          </cell>
          <cell r="E357">
            <v>49651.519999999997</v>
          </cell>
          <cell r="G357">
            <v>49651.519999999997</v>
          </cell>
        </row>
        <row r="358">
          <cell r="A358" t="str">
            <v>2111301    Forn. empresas ligadas</v>
          </cell>
          <cell r="B358">
            <v>137980.97</v>
          </cell>
          <cell r="D358">
            <v>137980.97</v>
          </cell>
          <cell r="E358">
            <v>3048.43</v>
          </cell>
          <cell r="F358" t="str">
            <v>-</v>
          </cell>
          <cell r="G358">
            <v>-3048.43</v>
          </cell>
        </row>
        <row r="359">
          <cell r="A359" t="str">
            <v>2111302    Fornecedores Divisões</v>
          </cell>
          <cell r="B359">
            <v>12671177.050000001</v>
          </cell>
          <cell r="C359" t="str">
            <v>-</v>
          </cell>
          <cell r="D359">
            <v>-12671177.050000001</v>
          </cell>
          <cell r="E359">
            <v>16263982.689999999</v>
          </cell>
          <cell r="F359" t="str">
            <v>-</v>
          </cell>
          <cell r="G359">
            <v>-16263982.689999999</v>
          </cell>
        </row>
        <row r="360">
          <cell r="A360" t="str">
            <v>2111501    Forn. Transitória de Recebimentos</v>
          </cell>
          <cell r="B360">
            <v>2063880.85</v>
          </cell>
          <cell r="C360" t="str">
            <v>-</v>
          </cell>
          <cell r="D360">
            <v>-2063880.85</v>
          </cell>
          <cell r="E360">
            <v>1834506.24</v>
          </cell>
          <cell r="F360" t="str">
            <v>-</v>
          </cell>
          <cell r="G360">
            <v>-1834506.24</v>
          </cell>
        </row>
        <row r="361">
          <cell r="A361" t="str">
            <v>2111502    Forn. Transitória de Recebimentos de co</v>
          </cell>
          <cell r="B361">
            <v>4051772.53</v>
          </cell>
          <cell r="C361" t="str">
            <v>-</v>
          </cell>
          <cell r="D361">
            <v>-4051772.53</v>
          </cell>
          <cell r="E361">
            <v>3917104.32</v>
          </cell>
          <cell r="F361" t="str">
            <v>-</v>
          </cell>
          <cell r="G361">
            <v>-3917104.32</v>
          </cell>
        </row>
        <row r="362">
          <cell r="A362" t="str">
            <v>2111503    Forn Trans de Receb madeira</v>
          </cell>
          <cell r="B362">
            <v>11875.65</v>
          </cell>
          <cell r="D362">
            <v>11875.65</v>
          </cell>
          <cell r="E362">
            <v>11875.65</v>
          </cell>
          <cell r="G362">
            <v>11875.65</v>
          </cell>
        </row>
        <row r="363">
          <cell r="A363" t="str">
            <v>2112101    Forn. mat./serv. não operac. MI</v>
          </cell>
          <cell r="B363">
            <v>7218628.2000000002</v>
          </cell>
          <cell r="C363" t="str">
            <v>-</v>
          </cell>
          <cell r="D363">
            <v>-7218628.2000000002</v>
          </cell>
          <cell r="E363">
            <v>9611557.7200000007</v>
          </cell>
          <cell r="F363" t="str">
            <v>-</v>
          </cell>
          <cell r="G363">
            <v>-9611557.7200000007</v>
          </cell>
        </row>
        <row r="364">
          <cell r="A364" t="str">
            <v>2112199    Ajuste da variação cambial-ME</v>
          </cell>
          <cell r="B364">
            <v>138.08000000000001</v>
          </cell>
          <cell r="D364">
            <v>138.08000000000001</v>
          </cell>
          <cell r="E364">
            <v>7786.01</v>
          </cell>
          <cell r="G364">
            <v>7786.01</v>
          </cell>
        </row>
        <row r="365">
          <cell r="A365" t="str">
            <v>2112201    Forn. Mat./Serv. não Operac. ME</v>
          </cell>
          <cell r="B365">
            <v>419006.87</v>
          </cell>
          <cell r="C365" t="str">
            <v>-</v>
          </cell>
          <cell r="D365">
            <v>-419006.87</v>
          </cell>
          <cell r="E365">
            <v>385187.72</v>
          </cell>
          <cell r="F365" t="str">
            <v>-</v>
          </cell>
          <cell r="G365">
            <v>-385187.72</v>
          </cell>
        </row>
        <row r="366">
          <cell r="A366" t="str">
            <v>2112299    Ajuste da variação cambial-ME</v>
          </cell>
          <cell r="B366">
            <v>115350.38</v>
          </cell>
          <cell r="C366" t="str">
            <v>-</v>
          </cell>
          <cell r="D366">
            <v>-115350.38</v>
          </cell>
          <cell r="E366">
            <v>127052.57</v>
          </cell>
          <cell r="F366" t="str">
            <v>-</v>
          </cell>
          <cell r="G366">
            <v>-127052.57</v>
          </cell>
        </row>
        <row r="367">
          <cell r="A367" t="str">
            <v>2113001    Associações de classes</v>
          </cell>
          <cell r="B367">
            <v>5584.77</v>
          </cell>
          <cell r="C367" t="str">
            <v>-</v>
          </cell>
          <cell r="D367">
            <v>-5584.77</v>
          </cell>
          <cell r="E367">
            <v>32752.77</v>
          </cell>
          <cell r="F367" t="str">
            <v>-</v>
          </cell>
          <cell r="G367">
            <v>-32752.77</v>
          </cell>
        </row>
        <row r="368">
          <cell r="A368" t="str">
            <v>2113002    Gastos c/viagens</v>
          </cell>
          <cell r="B368">
            <v>1316.41</v>
          </cell>
          <cell r="C368" t="str">
            <v>-</v>
          </cell>
          <cell r="D368">
            <v>-1316.41</v>
          </cell>
          <cell r="E368">
            <v>100</v>
          </cell>
          <cell r="F368" t="str">
            <v>-</v>
          </cell>
          <cell r="G368">
            <v>-100</v>
          </cell>
        </row>
        <row r="369">
          <cell r="A369" t="str">
            <v>2113004    Restaurante, Convenções</v>
          </cell>
          <cell r="B369">
            <v>13443.35</v>
          </cell>
          <cell r="C369" t="str">
            <v>-</v>
          </cell>
          <cell r="D369">
            <v>-13443.35</v>
          </cell>
          <cell r="E369">
            <v>1255.43</v>
          </cell>
          <cell r="F369" t="str">
            <v>-</v>
          </cell>
          <cell r="G369">
            <v>-1255.43</v>
          </cell>
        </row>
        <row r="370">
          <cell r="A370" t="str">
            <v>2113007    Contribuição sindical</v>
          </cell>
          <cell r="B370">
            <v>29684.02</v>
          </cell>
          <cell r="C370" t="str">
            <v>-</v>
          </cell>
          <cell r="D370">
            <v>-29684.02</v>
          </cell>
          <cell r="E370">
            <v>65726.960000000006</v>
          </cell>
          <cell r="F370" t="str">
            <v>-</v>
          </cell>
          <cell r="G370">
            <v>-65726.960000000006</v>
          </cell>
        </row>
        <row r="371">
          <cell r="A371" t="str">
            <v>2113008    Filmagens, Videos, Produções</v>
          </cell>
          <cell r="B371">
            <v>29844.32</v>
          </cell>
          <cell r="C371" t="str">
            <v>-</v>
          </cell>
          <cell r="D371">
            <v>-29844.32</v>
          </cell>
          <cell r="E371">
            <v>18561.8</v>
          </cell>
          <cell r="F371" t="str">
            <v>-</v>
          </cell>
          <cell r="G371">
            <v>-18561.8</v>
          </cell>
        </row>
        <row r="372">
          <cell r="A372" t="str">
            <v>2113011    Comissões a pagar</v>
          </cell>
          <cell r="B372">
            <v>18991.25</v>
          </cell>
          <cell r="C372" t="str">
            <v>-</v>
          </cell>
          <cell r="D372">
            <v>-18991.25</v>
          </cell>
          <cell r="E372">
            <v>18991.25</v>
          </cell>
          <cell r="F372" t="str">
            <v>-</v>
          </cell>
          <cell r="G372">
            <v>-18991.25</v>
          </cell>
        </row>
        <row r="373">
          <cell r="A373" t="str">
            <v>2113012    Assistência social aos funcionários</v>
          </cell>
          <cell r="B373">
            <v>9434.43</v>
          </cell>
          <cell r="C373" t="str">
            <v>-</v>
          </cell>
          <cell r="D373">
            <v>-9434.43</v>
          </cell>
          <cell r="E373">
            <v>0</v>
          </cell>
          <cell r="G373">
            <v>0</v>
          </cell>
        </row>
        <row r="374">
          <cell r="A374" t="str">
            <v>2113013    Processos judiciais</v>
          </cell>
          <cell r="B374">
            <v>0</v>
          </cell>
          <cell r="D374">
            <v>0</v>
          </cell>
          <cell r="E374">
            <v>3000</v>
          </cell>
          <cell r="F374" t="str">
            <v>-</v>
          </cell>
          <cell r="G374">
            <v>-3000</v>
          </cell>
        </row>
        <row r="375">
          <cell r="A375" t="str">
            <v>2113017    Honorários a pagar</v>
          </cell>
          <cell r="B375">
            <v>53495.25</v>
          </cell>
          <cell r="C375" t="str">
            <v>-</v>
          </cell>
          <cell r="D375">
            <v>-53495.25</v>
          </cell>
          <cell r="E375">
            <v>34541.32</v>
          </cell>
          <cell r="F375" t="str">
            <v>-</v>
          </cell>
          <cell r="G375">
            <v>-34541.32</v>
          </cell>
        </row>
        <row r="376">
          <cell r="A376" t="str">
            <v>2113019    Armazéns portuários p/contratos</v>
          </cell>
          <cell r="B376">
            <v>17213.36</v>
          </cell>
          <cell r="C376" t="str">
            <v>-</v>
          </cell>
          <cell r="D376">
            <v>-17213.36</v>
          </cell>
          <cell r="E376">
            <v>23426.27</v>
          </cell>
          <cell r="F376" t="str">
            <v>-</v>
          </cell>
          <cell r="G376">
            <v>-23426.27</v>
          </cell>
        </row>
        <row r="377">
          <cell r="A377" t="str">
            <v>2113020    Agência marítima</v>
          </cell>
          <cell r="B377">
            <v>23762.17</v>
          </cell>
          <cell r="D377">
            <v>23762.17</v>
          </cell>
          <cell r="E377">
            <v>21639.3</v>
          </cell>
          <cell r="G377">
            <v>21639.3</v>
          </cell>
        </row>
        <row r="378">
          <cell r="A378" t="str">
            <v>2113021    Despachantes aduaneiros</v>
          </cell>
          <cell r="B378">
            <v>4762.7299999999996</v>
          </cell>
          <cell r="C378" t="str">
            <v>-</v>
          </cell>
          <cell r="D378">
            <v>-4762.7299999999996</v>
          </cell>
          <cell r="E378">
            <v>8148.36</v>
          </cell>
          <cell r="F378" t="str">
            <v>-</v>
          </cell>
          <cell r="G378">
            <v>-8148.36</v>
          </cell>
        </row>
        <row r="379">
          <cell r="A379" t="str">
            <v>2113100    Fretes s/exportação</v>
          </cell>
          <cell r="B379">
            <v>213268.06</v>
          </cell>
          <cell r="C379" t="str">
            <v>-</v>
          </cell>
          <cell r="D379">
            <v>-213268.06</v>
          </cell>
          <cell r="E379">
            <v>457122.75</v>
          </cell>
          <cell r="F379" t="str">
            <v>-</v>
          </cell>
          <cell r="G379">
            <v>-457122.75</v>
          </cell>
        </row>
        <row r="380">
          <cell r="A380" t="str">
            <v>2113101    Prêmios de seguros s/ exportação</v>
          </cell>
          <cell r="B380">
            <v>1533.8</v>
          </cell>
          <cell r="C380" t="str">
            <v>-</v>
          </cell>
          <cell r="D380">
            <v>-1533.8</v>
          </cell>
          <cell r="E380">
            <v>1858.3</v>
          </cell>
          <cell r="F380" t="str">
            <v>-</v>
          </cell>
          <cell r="G380">
            <v>-1858.3</v>
          </cell>
        </row>
        <row r="381">
          <cell r="A381" t="str">
            <v>2113102    Provisão Comissões s/Exportação</v>
          </cell>
          <cell r="B381">
            <v>118884.88</v>
          </cell>
          <cell r="C381" t="str">
            <v>-</v>
          </cell>
          <cell r="D381">
            <v>-118884.88</v>
          </cell>
          <cell r="E381">
            <v>57459.22</v>
          </cell>
          <cell r="F381" t="str">
            <v>-</v>
          </cell>
          <cell r="G381">
            <v>-57459.22</v>
          </cell>
        </row>
        <row r="382">
          <cell r="A382" t="str">
            <v>2113103    Comissões s/venda MI</v>
          </cell>
          <cell r="B382">
            <v>159284.93</v>
          </cell>
          <cell r="C382" t="str">
            <v>-</v>
          </cell>
          <cell r="D382">
            <v>-159284.93</v>
          </cell>
          <cell r="E382">
            <v>235224.41</v>
          </cell>
          <cell r="F382" t="str">
            <v>-</v>
          </cell>
          <cell r="G382">
            <v>-235224.41</v>
          </cell>
        </row>
        <row r="383">
          <cell r="A383" t="str">
            <v>2113104    Comissões s/venda ME</v>
          </cell>
          <cell r="B383">
            <v>8528419.7100000009</v>
          </cell>
          <cell r="C383" t="str">
            <v>-</v>
          </cell>
          <cell r="D383">
            <v>-8528419.7100000009</v>
          </cell>
          <cell r="E383">
            <v>17093863.91</v>
          </cell>
          <cell r="F383" t="str">
            <v>-</v>
          </cell>
          <cell r="G383">
            <v>-17093863.91</v>
          </cell>
        </row>
        <row r="384">
          <cell r="A384" t="str">
            <v>2113105    Outras Contas a Pagar KSR</v>
          </cell>
          <cell r="B384">
            <v>18748.79</v>
          </cell>
          <cell r="C384" t="str">
            <v>-</v>
          </cell>
          <cell r="D384">
            <v>-18748.79</v>
          </cell>
          <cell r="E384">
            <v>18748.79</v>
          </cell>
          <cell r="F384" t="str">
            <v>-</v>
          </cell>
          <cell r="G384">
            <v>-18748.79</v>
          </cell>
        </row>
        <row r="385">
          <cell r="A385" t="str">
            <v>2113106    Fretes a Pagar-KSR</v>
          </cell>
          <cell r="B385">
            <v>323636.61</v>
          </cell>
          <cell r="C385" t="str">
            <v>-</v>
          </cell>
          <cell r="D385">
            <v>-323636.61</v>
          </cell>
          <cell r="E385">
            <v>339229.81</v>
          </cell>
          <cell r="F385" t="str">
            <v>-</v>
          </cell>
          <cell r="G385">
            <v>-339229.81</v>
          </cell>
        </row>
        <row r="386">
          <cell r="A386" t="str">
            <v>2113190    Outras Contas a Pagar</v>
          </cell>
          <cell r="B386">
            <v>802521.89</v>
          </cell>
          <cell r="C386" t="str">
            <v>-</v>
          </cell>
          <cell r="D386">
            <v>-802521.89</v>
          </cell>
          <cell r="E386">
            <v>1775264.8</v>
          </cell>
          <cell r="F386" t="str">
            <v>-</v>
          </cell>
          <cell r="G386">
            <v>-1775264.8</v>
          </cell>
        </row>
        <row r="387">
          <cell r="A387" t="str">
            <v>2113999    Ajuste da variação cambial-ME</v>
          </cell>
          <cell r="B387">
            <v>951021.48</v>
          </cell>
          <cell r="C387" t="str">
            <v>-</v>
          </cell>
          <cell r="D387">
            <v>-951021.48</v>
          </cell>
          <cell r="E387">
            <v>399252.99</v>
          </cell>
          <cell r="F387" t="str">
            <v>-</v>
          </cell>
          <cell r="G387">
            <v>-399252.99</v>
          </cell>
        </row>
        <row r="388">
          <cell r="A388" t="str">
            <v>2115003    Dividendos</v>
          </cell>
          <cell r="B388">
            <v>47117.919999999998</v>
          </cell>
          <cell r="C388" t="str">
            <v>-</v>
          </cell>
          <cell r="D388">
            <v>-47117.919999999998</v>
          </cell>
          <cell r="E388">
            <v>13137.79</v>
          </cell>
          <cell r="F388" t="str">
            <v>-</v>
          </cell>
          <cell r="G388">
            <v>-13137.79</v>
          </cell>
        </row>
        <row r="389">
          <cell r="A389" t="str">
            <v>2121003    BNDES (TJLP) - Principal CP</v>
          </cell>
          <cell r="B389">
            <v>43240322</v>
          </cell>
          <cell r="C389" t="str">
            <v>-</v>
          </cell>
          <cell r="D389">
            <v>-43240322</v>
          </cell>
          <cell r="E389">
            <v>44057165.380000003</v>
          </cell>
          <cell r="F389" t="str">
            <v>-</v>
          </cell>
          <cell r="G389">
            <v>-44057165.380000003</v>
          </cell>
        </row>
        <row r="390">
          <cell r="A390" t="str">
            <v>2121004    BNDES (TJLP) - Juros CP</v>
          </cell>
          <cell r="B390">
            <v>652259.42000000004</v>
          </cell>
          <cell r="C390" t="str">
            <v>-</v>
          </cell>
          <cell r="D390">
            <v>-652259.42000000004</v>
          </cell>
          <cell r="E390">
            <v>651204.56000000006</v>
          </cell>
          <cell r="F390" t="str">
            <v>-</v>
          </cell>
          <cell r="G390">
            <v>-651204.56000000006</v>
          </cell>
        </row>
        <row r="391">
          <cell r="A391" t="str">
            <v>2121006    BNDES (Cesta de Moedas) - Principal CP</v>
          </cell>
          <cell r="B391">
            <v>2680435.69</v>
          </cell>
          <cell r="C391" t="str">
            <v>-</v>
          </cell>
          <cell r="D391">
            <v>-2680435.69</v>
          </cell>
          <cell r="E391">
            <v>2632247.48</v>
          </cell>
          <cell r="F391" t="str">
            <v>-</v>
          </cell>
          <cell r="G391">
            <v>-2632247.48</v>
          </cell>
        </row>
        <row r="392">
          <cell r="A392" t="str">
            <v>2121007    BNDES (Cesta de Moedas) - Juros CP</v>
          </cell>
          <cell r="B392">
            <v>52059.360000000001</v>
          </cell>
          <cell r="C392" t="str">
            <v>-</v>
          </cell>
          <cell r="D392">
            <v>-52059.360000000001</v>
          </cell>
          <cell r="E392">
            <v>63778.36</v>
          </cell>
          <cell r="F392" t="str">
            <v>-</v>
          </cell>
          <cell r="G392">
            <v>-63778.36</v>
          </cell>
        </row>
        <row r="393">
          <cell r="A393" t="str">
            <v>2121009    Outros Financiamentos MI - Principal CP</v>
          </cell>
          <cell r="B393">
            <v>572718.30000000005</v>
          </cell>
          <cell r="C393" t="str">
            <v>-</v>
          </cell>
          <cell r="D393">
            <v>-572718.30000000005</v>
          </cell>
          <cell r="E393">
            <v>734959.59</v>
          </cell>
          <cell r="F393" t="str">
            <v>-</v>
          </cell>
          <cell r="G393">
            <v>-734959.59</v>
          </cell>
        </row>
        <row r="394">
          <cell r="A394" t="str">
            <v>2121010    Outros Financiamentos MI - Juros CP</v>
          </cell>
          <cell r="B394">
            <v>2797.03</v>
          </cell>
          <cell r="C394" t="str">
            <v>-</v>
          </cell>
          <cell r="D394">
            <v>-2797.03</v>
          </cell>
          <cell r="E394">
            <v>3670.87</v>
          </cell>
          <cell r="F394" t="str">
            <v>-</v>
          </cell>
          <cell r="G394">
            <v>-3670.87</v>
          </cell>
        </row>
        <row r="395">
          <cell r="A395" t="str">
            <v>2121700    KSR - CDG</v>
          </cell>
          <cell r="B395">
            <v>24016479.07</v>
          </cell>
          <cell r="C395" t="str">
            <v>-</v>
          </cell>
          <cell r="D395">
            <v>-24016479.07</v>
          </cell>
          <cell r="E395">
            <v>21125062.02</v>
          </cell>
          <cell r="F395" t="str">
            <v>-</v>
          </cell>
          <cell r="G395">
            <v>-21125062.02</v>
          </cell>
        </row>
        <row r="396">
          <cell r="A396" t="str">
            <v>2121890    Bancos conta movimento(Hot Money)</v>
          </cell>
          <cell r="B396">
            <v>788836.3</v>
          </cell>
          <cell r="C396" t="str">
            <v>-</v>
          </cell>
          <cell r="D396">
            <v>-788836.3</v>
          </cell>
          <cell r="E396">
            <v>97935.26</v>
          </cell>
          <cell r="F396" t="str">
            <v>-</v>
          </cell>
          <cell r="G396">
            <v>-97935.26</v>
          </cell>
        </row>
        <row r="397">
          <cell r="A397" t="str">
            <v>2121898    Vendor</v>
          </cell>
          <cell r="B397">
            <v>78567362.409999996</v>
          </cell>
          <cell r="C397" t="str">
            <v>-</v>
          </cell>
          <cell r="D397">
            <v>-78567362.409999996</v>
          </cell>
          <cell r="E397">
            <v>75094707.340000004</v>
          </cell>
          <cell r="F397" t="str">
            <v>-</v>
          </cell>
          <cell r="G397">
            <v>-75094707.340000004</v>
          </cell>
        </row>
        <row r="398">
          <cell r="A398" t="str">
            <v>2121901    Juros a pagar s/ Vendor</v>
          </cell>
          <cell r="B398">
            <v>7276930.75</v>
          </cell>
          <cell r="C398" t="str">
            <v>-</v>
          </cell>
          <cell r="D398">
            <v>-7276930.75</v>
          </cell>
          <cell r="E398">
            <v>7151601.5899999999</v>
          </cell>
          <cell r="F398" t="str">
            <v>-</v>
          </cell>
          <cell r="G398">
            <v>-7151601.5899999999</v>
          </cell>
        </row>
        <row r="399">
          <cell r="A399" t="str">
            <v>2121999    Ajuste da variação cambial-MN</v>
          </cell>
          <cell r="B399">
            <v>4400.1400000000003</v>
          </cell>
          <cell r="C399" t="str">
            <v>-</v>
          </cell>
          <cell r="D399">
            <v>-4400.1400000000003</v>
          </cell>
          <cell r="E399">
            <v>3975.43</v>
          </cell>
          <cell r="F399" t="str">
            <v>-</v>
          </cell>
          <cell r="G399">
            <v>-3975.43</v>
          </cell>
        </row>
        <row r="400">
          <cell r="A400" t="str">
            <v>2122002    Importação - Principal CP</v>
          </cell>
          <cell r="B400">
            <v>75545871.620000005</v>
          </cell>
          <cell r="C400" t="str">
            <v>-</v>
          </cell>
          <cell r="D400">
            <v>-75545871.620000005</v>
          </cell>
          <cell r="E400">
            <v>75703782.890000001</v>
          </cell>
          <cell r="F400" t="str">
            <v>-</v>
          </cell>
          <cell r="G400">
            <v>-75703782.890000001</v>
          </cell>
        </row>
        <row r="401">
          <cell r="A401" t="str">
            <v>2122003    Importação - Juros CP</v>
          </cell>
          <cell r="B401">
            <v>3770817.73</v>
          </cell>
          <cell r="C401" t="str">
            <v>-</v>
          </cell>
          <cell r="D401">
            <v>-3770817.73</v>
          </cell>
          <cell r="E401">
            <v>3438386.85</v>
          </cell>
          <cell r="F401" t="str">
            <v>-</v>
          </cell>
          <cell r="G401">
            <v>-3438386.85</v>
          </cell>
        </row>
        <row r="402">
          <cell r="A402" t="str">
            <v>2122998    Ajuste da Var.Cambial - Importação CP</v>
          </cell>
          <cell r="B402">
            <v>2122763</v>
          </cell>
          <cell r="D402">
            <v>2122763</v>
          </cell>
          <cell r="E402">
            <v>5073718.9800000004</v>
          </cell>
          <cell r="G402">
            <v>5073718.9800000004</v>
          </cell>
        </row>
        <row r="403">
          <cell r="A403" t="str">
            <v>2124003    Pré-Pagamento - Principal CP</v>
          </cell>
          <cell r="B403">
            <v>576947813.80999994</v>
          </cell>
          <cell r="C403" t="str">
            <v>-</v>
          </cell>
          <cell r="D403">
            <v>-576947813.80999994</v>
          </cell>
          <cell r="E403">
            <v>377527607.88999999</v>
          </cell>
          <cell r="F403" t="str">
            <v>-</v>
          </cell>
          <cell r="G403">
            <v>-377527607.88999999</v>
          </cell>
        </row>
        <row r="404">
          <cell r="A404" t="str">
            <v>2124004    Pré-Pagamento - Principal (Redutora) CP</v>
          </cell>
          <cell r="B404">
            <v>512290490.39999998</v>
          </cell>
          <cell r="D404">
            <v>512290490.39999998</v>
          </cell>
          <cell r="E404">
            <v>377527607.88999999</v>
          </cell>
          <cell r="G404">
            <v>377527607.88999999</v>
          </cell>
        </row>
        <row r="405">
          <cell r="A405" t="str">
            <v>2124005    Pré-Pagamento - Juros CP</v>
          </cell>
          <cell r="B405">
            <v>8513523</v>
          </cell>
          <cell r="C405" t="str">
            <v>-</v>
          </cell>
          <cell r="D405">
            <v>-8513523</v>
          </cell>
          <cell r="E405">
            <v>5298760.45</v>
          </cell>
          <cell r="F405" t="str">
            <v>-</v>
          </cell>
          <cell r="G405">
            <v>-5298760.45</v>
          </cell>
        </row>
        <row r="406">
          <cell r="A406" t="str">
            <v>2124998    Ajuste da Var.Cambial - Pré-Pagamento C</v>
          </cell>
          <cell r="B406">
            <v>3391908.88</v>
          </cell>
          <cell r="D406">
            <v>3391908.88</v>
          </cell>
          <cell r="E406">
            <v>81887.83</v>
          </cell>
          <cell r="G406">
            <v>81887.83</v>
          </cell>
        </row>
        <row r="407">
          <cell r="A407" t="str">
            <v>2125001    ACE - Principal CP</v>
          </cell>
          <cell r="B407">
            <v>171369286.40000001</v>
          </cell>
          <cell r="C407" t="str">
            <v>-</v>
          </cell>
          <cell r="D407">
            <v>-171369286.40000001</v>
          </cell>
          <cell r="E407">
            <v>170546888.33000001</v>
          </cell>
          <cell r="F407" t="str">
            <v>-</v>
          </cell>
          <cell r="G407">
            <v>-170546888.33000001</v>
          </cell>
        </row>
        <row r="408">
          <cell r="A408" t="str">
            <v>2125999    Ajuste da variação cambial-ACE</v>
          </cell>
          <cell r="B408">
            <v>2670217.0299999998</v>
          </cell>
          <cell r="C408" t="str">
            <v>-</v>
          </cell>
          <cell r="D408">
            <v>-2670217.0299999998</v>
          </cell>
          <cell r="E408">
            <v>4731357.1500000004</v>
          </cell>
          <cell r="G408">
            <v>4731357.1500000004</v>
          </cell>
        </row>
        <row r="409">
          <cell r="A409" t="str">
            <v>2126001    IFC - Principal CP</v>
          </cell>
          <cell r="B409">
            <v>9130807.4199999999</v>
          </cell>
          <cell r="C409" t="str">
            <v>-</v>
          </cell>
          <cell r="D409">
            <v>-9130807.4199999999</v>
          </cell>
          <cell r="E409">
            <v>9499468.9000000004</v>
          </cell>
          <cell r="F409" t="str">
            <v>-</v>
          </cell>
          <cell r="G409">
            <v>-9499468.9000000004</v>
          </cell>
        </row>
        <row r="410">
          <cell r="A410" t="str">
            <v>2126002    IFC - Juros CP</v>
          </cell>
          <cell r="B410">
            <v>46781.22</v>
          </cell>
          <cell r="C410" t="str">
            <v>-</v>
          </cell>
          <cell r="D410">
            <v>-46781.22</v>
          </cell>
          <cell r="E410">
            <v>753338.48</v>
          </cell>
          <cell r="F410" t="str">
            <v>-</v>
          </cell>
          <cell r="G410">
            <v>-753338.48</v>
          </cell>
        </row>
        <row r="411">
          <cell r="A411" t="str">
            <v>2126999    Ajuste da Var.Cambial - IFC CP</v>
          </cell>
          <cell r="B411">
            <v>354407.95</v>
          </cell>
          <cell r="D411">
            <v>354407.95</v>
          </cell>
          <cell r="E411">
            <v>1044786.75</v>
          </cell>
          <cell r="G411">
            <v>1044786.75</v>
          </cell>
        </row>
        <row r="412">
          <cell r="A412" t="str">
            <v>2127002    Eurobonds - Juros CP</v>
          </cell>
          <cell r="B412">
            <v>10347503.369999999</v>
          </cell>
          <cell r="C412" t="str">
            <v>-</v>
          </cell>
          <cell r="D412">
            <v>-10347503.369999999</v>
          </cell>
          <cell r="E412">
            <v>7798466.6799999997</v>
          </cell>
          <cell r="F412" t="str">
            <v>-</v>
          </cell>
          <cell r="G412">
            <v>-7798466.6799999997</v>
          </cell>
        </row>
        <row r="413">
          <cell r="A413" t="str">
            <v>2127999    Ajuste da Var.Cambial - Eurobonds CP</v>
          </cell>
          <cell r="B413">
            <v>146412.48000000001</v>
          </cell>
          <cell r="C413" t="str">
            <v>-</v>
          </cell>
          <cell r="D413">
            <v>-146412.48000000001</v>
          </cell>
          <cell r="E413">
            <v>124907.51</v>
          </cell>
          <cell r="G413">
            <v>124907.51</v>
          </cell>
        </row>
        <row r="414">
          <cell r="A414" t="str">
            <v>2140001    ICMS devido</v>
          </cell>
          <cell r="B414">
            <v>196280.56</v>
          </cell>
          <cell r="C414" t="str">
            <v>-</v>
          </cell>
          <cell r="D414">
            <v>-196280.56</v>
          </cell>
          <cell r="E414">
            <v>45465.13</v>
          </cell>
          <cell r="G414">
            <v>45465.13</v>
          </cell>
        </row>
        <row r="415">
          <cell r="A415" t="str">
            <v>2140002    IPI devido</v>
          </cell>
          <cell r="B415">
            <v>69472.95</v>
          </cell>
          <cell r="D415">
            <v>69472.95</v>
          </cell>
          <cell r="E415">
            <v>197514.37</v>
          </cell>
          <cell r="G415">
            <v>197514.37</v>
          </cell>
        </row>
        <row r="416">
          <cell r="A416" t="str">
            <v>2140003    IRRF a recolher</v>
          </cell>
          <cell r="B416">
            <v>4931.2700000000004</v>
          </cell>
          <cell r="C416" t="str">
            <v>-</v>
          </cell>
          <cell r="D416">
            <v>-4931.2700000000004</v>
          </cell>
          <cell r="E416">
            <v>3292.59</v>
          </cell>
          <cell r="F416" t="str">
            <v>-</v>
          </cell>
          <cell r="G416">
            <v>-3292.59</v>
          </cell>
        </row>
        <row r="417">
          <cell r="A417" t="str">
            <v>2140004    Impostos Municipais a Recolher</v>
          </cell>
          <cell r="B417">
            <v>6322.46</v>
          </cell>
          <cell r="D417">
            <v>6322.46</v>
          </cell>
          <cell r="E417">
            <v>6403.17</v>
          </cell>
          <cell r="G417">
            <v>6403.17</v>
          </cell>
        </row>
        <row r="418">
          <cell r="A418" t="str">
            <v>2140005    PIS a recolher</v>
          </cell>
          <cell r="B418">
            <v>95617.74</v>
          </cell>
          <cell r="C418" t="str">
            <v>-</v>
          </cell>
          <cell r="D418">
            <v>-95617.74</v>
          </cell>
          <cell r="E418">
            <v>115809.44</v>
          </cell>
          <cell r="F418" t="str">
            <v>-</v>
          </cell>
          <cell r="G418">
            <v>-115809.44</v>
          </cell>
        </row>
        <row r="419">
          <cell r="A419" t="str">
            <v>2140006    COFINS a recolher</v>
          </cell>
          <cell r="B419">
            <v>294208.27</v>
          </cell>
          <cell r="C419" t="str">
            <v>-</v>
          </cell>
          <cell r="D419">
            <v>-294208.27</v>
          </cell>
          <cell r="E419">
            <v>356336.55</v>
          </cell>
          <cell r="F419" t="str">
            <v>-</v>
          </cell>
          <cell r="G419">
            <v>-356336.55</v>
          </cell>
        </row>
        <row r="420">
          <cell r="A420" t="str">
            <v>2140007    IRPJ a recolher</v>
          </cell>
          <cell r="B420">
            <v>34008273.25</v>
          </cell>
          <cell r="C420" t="str">
            <v>-</v>
          </cell>
          <cell r="D420">
            <v>-34008273.25</v>
          </cell>
          <cell r="E420">
            <v>23759091.52</v>
          </cell>
          <cell r="F420" t="str">
            <v>-</v>
          </cell>
          <cell r="G420">
            <v>-23759091.52</v>
          </cell>
        </row>
        <row r="421">
          <cell r="A421" t="str">
            <v>2140014    ICMS/IPI - Transitório rem. em consigna</v>
          </cell>
          <cell r="B421">
            <v>1660447.41</v>
          </cell>
          <cell r="C421" t="str">
            <v>-</v>
          </cell>
          <cell r="D421">
            <v>-1660447.41</v>
          </cell>
          <cell r="E421">
            <v>1479623.06</v>
          </cell>
          <cell r="F421" t="str">
            <v>-</v>
          </cell>
          <cell r="G421">
            <v>-1479623.06</v>
          </cell>
        </row>
        <row r="422">
          <cell r="A422" t="str">
            <v>2140016    Impostos estaduais a pagar</v>
          </cell>
          <cell r="B422">
            <v>5020917.91</v>
          </cell>
          <cell r="C422" t="str">
            <v>-</v>
          </cell>
          <cell r="D422">
            <v>-5020917.91</v>
          </cell>
          <cell r="E422">
            <v>6043156.5</v>
          </cell>
          <cell r="F422" t="str">
            <v>-</v>
          </cell>
          <cell r="G422">
            <v>-6043156.5</v>
          </cell>
        </row>
        <row r="423">
          <cell r="A423" t="str">
            <v>2140017    Impostos federais a pagar</v>
          </cell>
          <cell r="B423">
            <v>4086097.1</v>
          </cell>
          <cell r="C423" t="str">
            <v>-</v>
          </cell>
          <cell r="D423">
            <v>-4086097.1</v>
          </cell>
          <cell r="E423">
            <v>4980753.9000000004</v>
          </cell>
          <cell r="F423" t="str">
            <v>-</v>
          </cell>
          <cell r="G423">
            <v>-4980753.9000000004</v>
          </cell>
        </row>
        <row r="424">
          <cell r="A424" t="str">
            <v>2140021    Impostos municipais a pagar</v>
          </cell>
          <cell r="B424">
            <v>826.87</v>
          </cell>
          <cell r="C424" t="str">
            <v>-</v>
          </cell>
          <cell r="D424">
            <v>-826.87</v>
          </cell>
          <cell r="E424">
            <v>9199.36</v>
          </cell>
          <cell r="F424" t="str">
            <v>-</v>
          </cell>
          <cell r="G424">
            <v>-9199.36</v>
          </cell>
        </row>
        <row r="425">
          <cell r="A425" t="str">
            <v>2140045    ICMS-estorno de débitos(m)(red)JACAFLO</v>
          </cell>
          <cell r="B425">
            <v>111.11</v>
          </cell>
          <cell r="D425">
            <v>111.11</v>
          </cell>
          <cell r="E425">
            <v>111.11</v>
          </cell>
          <cell r="G425">
            <v>111.11</v>
          </cell>
        </row>
        <row r="426">
          <cell r="A426" t="str">
            <v>2140080    ICMS-KSR devido</v>
          </cell>
          <cell r="B426">
            <v>407936.98</v>
          </cell>
          <cell r="C426" t="str">
            <v>-</v>
          </cell>
          <cell r="D426">
            <v>-407936.98</v>
          </cell>
          <cell r="E426">
            <v>655778.5</v>
          </cell>
          <cell r="F426" t="str">
            <v>-</v>
          </cell>
          <cell r="G426">
            <v>-655778.5</v>
          </cell>
        </row>
        <row r="427">
          <cell r="A427" t="str">
            <v>2140081    IPI-KSR devido</v>
          </cell>
          <cell r="B427">
            <v>80032.460000000006</v>
          </cell>
          <cell r="C427" t="str">
            <v>-</v>
          </cell>
          <cell r="D427">
            <v>-80032.460000000006</v>
          </cell>
          <cell r="E427">
            <v>331108.8</v>
          </cell>
          <cell r="F427" t="str">
            <v>-</v>
          </cell>
          <cell r="G427">
            <v>-331108.8</v>
          </cell>
        </row>
        <row r="428">
          <cell r="A428" t="str">
            <v>2140405    3086-ICMS estorno de débitos(M)(R)</v>
          </cell>
          <cell r="B428">
            <v>111.11</v>
          </cell>
          <cell r="C428" t="str">
            <v>-</v>
          </cell>
          <cell r="D428">
            <v>-111.11</v>
          </cell>
          <cell r="E428">
            <v>111.11</v>
          </cell>
          <cell r="F428" t="str">
            <v>-</v>
          </cell>
          <cell r="G428">
            <v>-111.11</v>
          </cell>
        </row>
        <row r="429">
          <cell r="A429" t="str">
            <v>2140449    IRRF a recolher Fopag</v>
          </cell>
          <cell r="B429">
            <v>528850.19999999995</v>
          </cell>
          <cell r="C429" t="str">
            <v>-</v>
          </cell>
          <cell r="D429">
            <v>-528850.19999999995</v>
          </cell>
          <cell r="E429">
            <v>358341.03</v>
          </cell>
          <cell r="F429" t="str">
            <v>-</v>
          </cell>
          <cell r="G429">
            <v>-358341.03</v>
          </cell>
        </row>
        <row r="430">
          <cell r="A430" t="str">
            <v>2140450    INSS s/Prestação Serviços</v>
          </cell>
          <cell r="B430">
            <v>39546.400000000001</v>
          </cell>
          <cell r="C430" t="str">
            <v>-</v>
          </cell>
          <cell r="D430">
            <v>-39546.400000000001</v>
          </cell>
          <cell r="E430">
            <v>41736.870000000003</v>
          </cell>
          <cell r="F430" t="str">
            <v>-</v>
          </cell>
          <cell r="G430">
            <v>-41736.870000000003</v>
          </cell>
        </row>
        <row r="431">
          <cell r="A431" t="str">
            <v>2140455    ISS a recolher</v>
          </cell>
          <cell r="B431">
            <v>8040.19</v>
          </cell>
          <cell r="C431" t="str">
            <v>-</v>
          </cell>
          <cell r="D431">
            <v>-8040.19</v>
          </cell>
          <cell r="E431">
            <v>8997.0499999999993</v>
          </cell>
          <cell r="F431" t="str">
            <v>-</v>
          </cell>
          <cell r="G431">
            <v>-8997.0499999999993</v>
          </cell>
        </row>
        <row r="432">
          <cell r="A432" t="str">
            <v>2140999    Ajuste da variação cambial-ME</v>
          </cell>
          <cell r="B432">
            <v>36.950000000000003</v>
          </cell>
          <cell r="D432">
            <v>36.950000000000003</v>
          </cell>
          <cell r="E432">
            <v>25517.55</v>
          </cell>
          <cell r="G432">
            <v>25517.55</v>
          </cell>
        </row>
        <row r="433">
          <cell r="A433" t="str">
            <v>2161101    SENAI-Serviço Nacional da Indústria</v>
          </cell>
          <cell r="B433">
            <v>78982.710000000006</v>
          </cell>
          <cell r="C433" t="str">
            <v>-</v>
          </cell>
          <cell r="D433">
            <v>-78982.710000000006</v>
          </cell>
          <cell r="E433">
            <v>80996.19</v>
          </cell>
          <cell r="F433" t="str">
            <v>-</v>
          </cell>
          <cell r="G433">
            <v>-80996.19</v>
          </cell>
        </row>
        <row r="434">
          <cell r="A434" t="str">
            <v>2161102    SEPACO</v>
          </cell>
          <cell r="B434">
            <v>0</v>
          </cell>
          <cell r="D434">
            <v>0</v>
          </cell>
          <cell r="E434">
            <v>76.36</v>
          </cell>
          <cell r="F434" t="str">
            <v>-</v>
          </cell>
          <cell r="G434">
            <v>-76.36</v>
          </cell>
        </row>
        <row r="435">
          <cell r="A435" t="str">
            <v>2161103    FGTS</v>
          </cell>
          <cell r="B435">
            <v>310649.61</v>
          </cell>
          <cell r="C435" t="str">
            <v>-</v>
          </cell>
          <cell r="D435">
            <v>-310649.61</v>
          </cell>
          <cell r="E435">
            <v>282900.57</v>
          </cell>
          <cell r="F435" t="str">
            <v>-</v>
          </cell>
          <cell r="G435">
            <v>-282900.57</v>
          </cell>
        </row>
        <row r="436">
          <cell r="A436" t="str">
            <v>2161105    INSS/Seg.Ac.Trab./Sal.Fam. e Matern.</v>
          </cell>
          <cell r="B436">
            <v>953375.99</v>
          </cell>
          <cell r="C436" t="str">
            <v>-</v>
          </cell>
          <cell r="D436">
            <v>-953375.99</v>
          </cell>
          <cell r="E436">
            <v>1009362.05</v>
          </cell>
          <cell r="F436" t="str">
            <v>-</v>
          </cell>
          <cell r="G436">
            <v>-1009362.05</v>
          </cell>
        </row>
        <row r="437">
          <cell r="A437" t="str">
            <v>2161106    FNDE-Salário educação</v>
          </cell>
          <cell r="B437">
            <v>77247.47</v>
          </cell>
          <cell r="C437" t="str">
            <v>-</v>
          </cell>
          <cell r="D437">
            <v>-77247.47</v>
          </cell>
          <cell r="E437">
            <v>77417.77</v>
          </cell>
          <cell r="F437" t="str">
            <v>-</v>
          </cell>
          <cell r="G437">
            <v>-77417.77</v>
          </cell>
        </row>
        <row r="438">
          <cell r="A438" t="str">
            <v>2161110    SESI</v>
          </cell>
          <cell r="B438">
            <v>229606.69</v>
          </cell>
          <cell r="C438" t="str">
            <v>-</v>
          </cell>
          <cell r="D438">
            <v>-229606.69</v>
          </cell>
          <cell r="E438">
            <v>253022.03</v>
          </cell>
          <cell r="F438" t="str">
            <v>-</v>
          </cell>
          <cell r="G438">
            <v>-253022.03</v>
          </cell>
        </row>
        <row r="439">
          <cell r="A439" t="str">
            <v>2161111    Contribuição sindical</v>
          </cell>
          <cell r="B439">
            <v>12931.36</v>
          </cell>
          <cell r="C439" t="str">
            <v>-</v>
          </cell>
          <cell r="D439">
            <v>-12931.36</v>
          </cell>
          <cell r="E439">
            <v>88381.5</v>
          </cell>
          <cell r="F439" t="str">
            <v>-</v>
          </cell>
          <cell r="G439">
            <v>-88381.5</v>
          </cell>
        </row>
        <row r="440">
          <cell r="A440" t="str">
            <v>2161113    Itaú seguradora S/A</v>
          </cell>
          <cell r="B440">
            <v>58053.75</v>
          </cell>
          <cell r="C440" t="str">
            <v>-</v>
          </cell>
          <cell r="D440">
            <v>-58053.75</v>
          </cell>
          <cell r="E440">
            <v>116116.7</v>
          </cell>
          <cell r="F440" t="str">
            <v>-</v>
          </cell>
          <cell r="G440">
            <v>-116116.7</v>
          </cell>
        </row>
        <row r="441">
          <cell r="A441" t="str">
            <v>2161114    Salários devidos</v>
          </cell>
          <cell r="B441">
            <v>291.52</v>
          </cell>
          <cell r="C441" t="str">
            <v>-</v>
          </cell>
          <cell r="D441">
            <v>-291.52</v>
          </cell>
          <cell r="E441">
            <v>5293.03</v>
          </cell>
          <cell r="F441" t="str">
            <v>-</v>
          </cell>
          <cell r="G441">
            <v>-5293.03</v>
          </cell>
        </row>
        <row r="442">
          <cell r="A442" t="str">
            <v>2161115    Pensão alimentícia devida</v>
          </cell>
          <cell r="B442">
            <v>478.44</v>
          </cell>
          <cell r="C442" t="str">
            <v>-</v>
          </cell>
          <cell r="D442">
            <v>-478.44</v>
          </cell>
          <cell r="E442">
            <v>478.44</v>
          </cell>
          <cell r="F442" t="str">
            <v>-</v>
          </cell>
          <cell r="G442">
            <v>-478.44</v>
          </cell>
        </row>
        <row r="443">
          <cell r="A443" t="str">
            <v>2161118    Previdência Privada a Pagar</v>
          </cell>
          <cell r="B443">
            <v>370579.32</v>
          </cell>
          <cell r="C443" t="str">
            <v>-</v>
          </cell>
          <cell r="D443">
            <v>-370579.32</v>
          </cell>
          <cell r="E443">
            <v>310568.61</v>
          </cell>
          <cell r="F443" t="str">
            <v>-</v>
          </cell>
          <cell r="G443">
            <v>-310568.61</v>
          </cell>
        </row>
        <row r="444">
          <cell r="A444" t="str">
            <v>2161130    Encargos sociais a pagar</v>
          </cell>
          <cell r="B444">
            <v>1745445.27</v>
          </cell>
          <cell r="C444" t="str">
            <v>-</v>
          </cell>
          <cell r="D444">
            <v>-1745445.27</v>
          </cell>
          <cell r="E444">
            <v>1810447.08</v>
          </cell>
          <cell r="F444" t="str">
            <v>-</v>
          </cell>
          <cell r="G444">
            <v>-1810447.08</v>
          </cell>
        </row>
        <row r="445">
          <cell r="A445" t="str">
            <v>2161140    Salários a pagar</v>
          </cell>
          <cell r="B445">
            <v>24.8</v>
          </cell>
          <cell r="C445" t="str">
            <v>-</v>
          </cell>
          <cell r="D445">
            <v>-24.8</v>
          </cell>
          <cell r="E445">
            <v>0</v>
          </cell>
          <cell r="G445">
            <v>0</v>
          </cell>
        </row>
        <row r="446">
          <cell r="A446" t="str">
            <v>2161150    Pensão alimentícia a pagar</v>
          </cell>
          <cell r="B446">
            <v>642.79</v>
          </cell>
          <cell r="C446" t="str">
            <v>-</v>
          </cell>
          <cell r="D446">
            <v>-642.79</v>
          </cell>
          <cell r="E446">
            <v>491.52</v>
          </cell>
          <cell r="F446" t="str">
            <v>-</v>
          </cell>
          <cell r="G446">
            <v>-491.52</v>
          </cell>
        </row>
        <row r="447">
          <cell r="A447" t="str">
            <v>2162001    Provisões do 13º salário</v>
          </cell>
          <cell r="B447">
            <v>2034841.46</v>
          </cell>
          <cell r="C447" t="str">
            <v>-</v>
          </cell>
          <cell r="D447">
            <v>-2034841.46</v>
          </cell>
          <cell r="E447">
            <v>1518605.98</v>
          </cell>
          <cell r="F447" t="str">
            <v>-</v>
          </cell>
          <cell r="G447">
            <v>-1518605.98</v>
          </cell>
        </row>
        <row r="448">
          <cell r="A448" t="str">
            <v>2162002    Prov.de férias e abonos inerentes</v>
          </cell>
          <cell r="B448">
            <v>6816692.29</v>
          </cell>
          <cell r="C448" t="str">
            <v>-</v>
          </cell>
          <cell r="D448">
            <v>-6816692.29</v>
          </cell>
          <cell r="E448">
            <v>6507765.04</v>
          </cell>
          <cell r="F448" t="str">
            <v>-</v>
          </cell>
          <cell r="G448">
            <v>-6507765.04</v>
          </cell>
        </row>
        <row r="449">
          <cell r="A449" t="str">
            <v>2162003    Prov.dos encargos s/ férias e 13º salár</v>
          </cell>
          <cell r="B449">
            <v>3251616.47</v>
          </cell>
          <cell r="C449" t="str">
            <v>-</v>
          </cell>
          <cell r="D449">
            <v>-3251616.47</v>
          </cell>
          <cell r="E449">
            <v>2947113.05</v>
          </cell>
          <cell r="F449" t="str">
            <v>-</v>
          </cell>
          <cell r="G449">
            <v>-2947113.05</v>
          </cell>
        </row>
        <row r="450">
          <cell r="A450" t="str">
            <v>2162004    Provisões s/participação nos resultados</v>
          </cell>
          <cell r="B450">
            <v>13745.74</v>
          </cell>
          <cell r="C450" t="str">
            <v>-</v>
          </cell>
          <cell r="D450">
            <v>-13745.74</v>
          </cell>
          <cell r="E450">
            <v>319857.55</v>
          </cell>
          <cell r="F450" t="str">
            <v>-</v>
          </cell>
          <cell r="G450">
            <v>-319857.55</v>
          </cell>
        </row>
        <row r="451">
          <cell r="A451" t="str">
            <v>2170001    Adiantamentos por conta de clientes</v>
          </cell>
          <cell r="B451">
            <v>1379542.97</v>
          </cell>
          <cell r="C451" t="str">
            <v>-</v>
          </cell>
          <cell r="D451">
            <v>-1379542.97</v>
          </cell>
          <cell r="E451">
            <v>2601551.42</v>
          </cell>
          <cell r="F451" t="str">
            <v>-</v>
          </cell>
          <cell r="G451">
            <v>-2601551.42</v>
          </cell>
        </row>
        <row r="452">
          <cell r="A452" t="str">
            <v>2170004    Manutenção Preventiva Anual Fábrica</v>
          </cell>
          <cell r="B452">
            <v>4272547.1399999997</v>
          </cell>
          <cell r="C452" t="str">
            <v>-</v>
          </cell>
          <cell r="D452">
            <v>-4272547.1399999997</v>
          </cell>
          <cell r="E452">
            <v>3727322.77</v>
          </cell>
          <cell r="F452" t="str">
            <v>-</v>
          </cell>
          <cell r="G452">
            <v>-3727322.77</v>
          </cell>
        </row>
        <row r="453">
          <cell r="A453" t="str">
            <v>2170005    Gastos com acordo tecnológico</v>
          </cell>
          <cell r="B453">
            <v>928296.6</v>
          </cell>
          <cell r="C453" t="str">
            <v>-</v>
          </cell>
          <cell r="D453">
            <v>-928296.6</v>
          </cell>
          <cell r="E453">
            <v>716186.12</v>
          </cell>
          <cell r="F453" t="str">
            <v>-</v>
          </cell>
          <cell r="G453">
            <v>-716186.12</v>
          </cell>
        </row>
        <row r="454">
          <cell r="A454" t="str">
            <v>2170006    Gastos com Utilidades</v>
          </cell>
          <cell r="B454">
            <v>456207.2</v>
          </cell>
          <cell r="C454" t="str">
            <v>-</v>
          </cell>
          <cell r="D454">
            <v>-456207.2</v>
          </cell>
          <cell r="E454">
            <v>0</v>
          </cell>
          <cell r="G454">
            <v>0</v>
          </cell>
        </row>
        <row r="455">
          <cell r="A455" t="str">
            <v>2170007    Adiantamento por conta de clientes-KSR</v>
          </cell>
          <cell r="B455">
            <v>262741.52</v>
          </cell>
          <cell r="C455" t="str">
            <v>-</v>
          </cell>
          <cell r="D455">
            <v>-262741.52</v>
          </cell>
          <cell r="E455">
            <v>228358.89</v>
          </cell>
          <cell r="F455" t="str">
            <v>-</v>
          </cell>
          <cell r="G455">
            <v>-228358.89</v>
          </cell>
        </row>
        <row r="456">
          <cell r="A456" t="str">
            <v>2170008    Adiantamento de Clientes-Florestal</v>
          </cell>
          <cell r="B456">
            <v>97572.01</v>
          </cell>
          <cell r="C456" t="str">
            <v>-</v>
          </cell>
          <cell r="D456">
            <v>-97572.01</v>
          </cell>
          <cell r="E456">
            <v>482083.2</v>
          </cell>
          <cell r="F456" t="str">
            <v>-</v>
          </cell>
          <cell r="G456">
            <v>-482083.2</v>
          </cell>
        </row>
        <row r="457">
          <cell r="A457" t="str">
            <v>2170010    Materiais de Operações</v>
          </cell>
          <cell r="B457">
            <v>11335.39</v>
          </cell>
          <cell r="C457" t="str">
            <v>-</v>
          </cell>
          <cell r="D457">
            <v>-11335.39</v>
          </cell>
          <cell r="E457">
            <v>129924.85</v>
          </cell>
          <cell r="F457" t="str">
            <v>-</v>
          </cell>
          <cell r="G457">
            <v>-129924.85</v>
          </cell>
        </row>
        <row r="458">
          <cell r="A458" t="str">
            <v>2170011    Outras Obrigações</v>
          </cell>
          <cell r="B458">
            <v>3947059.21</v>
          </cell>
          <cell r="C458" t="str">
            <v>-</v>
          </cell>
          <cell r="D458">
            <v>-3947059.21</v>
          </cell>
          <cell r="E458">
            <v>3328745.24</v>
          </cell>
          <cell r="F458" t="str">
            <v>-</v>
          </cell>
          <cell r="G458">
            <v>-3328745.24</v>
          </cell>
        </row>
        <row r="459">
          <cell r="A459" t="str">
            <v>2170999    Ajuste da variação cambial-ME</v>
          </cell>
          <cell r="B459">
            <v>900.16</v>
          </cell>
          <cell r="D459">
            <v>900.16</v>
          </cell>
          <cell r="E459">
            <v>2120.7199999999998</v>
          </cell>
          <cell r="F459" t="str">
            <v>-</v>
          </cell>
          <cell r="G459">
            <v>-2120.7199999999998</v>
          </cell>
        </row>
        <row r="460">
          <cell r="A460" t="str">
            <v>2180001    Acionistas ligados</v>
          </cell>
          <cell r="B460">
            <v>0</v>
          </cell>
          <cell r="D460">
            <v>0</v>
          </cell>
          <cell r="E460">
            <v>40614435.490000002</v>
          </cell>
          <cell r="F460" t="str">
            <v>-</v>
          </cell>
          <cell r="G460">
            <v>-40614435.490000002</v>
          </cell>
        </row>
        <row r="461">
          <cell r="A461" t="str">
            <v>2211002    BNDES (TJLP) - Principal LP</v>
          </cell>
          <cell r="B461">
            <v>89456256.870000005</v>
          </cell>
          <cell r="C461" t="str">
            <v>-</v>
          </cell>
          <cell r="D461">
            <v>-89456256.870000005</v>
          </cell>
          <cell r="E461">
            <v>92432406.230000004</v>
          </cell>
          <cell r="F461" t="str">
            <v>-</v>
          </cell>
          <cell r="G461">
            <v>-92432406.230000004</v>
          </cell>
        </row>
        <row r="462">
          <cell r="A462" t="str">
            <v>2211005    Financ.BNDES (Cesta de Moedas) - Princi</v>
          </cell>
          <cell r="B462">
            <v>8487873.6600000001</v>
          </cell>
          <cell r="C462" t="str">
            <v>-</v>
          </cell>
          <cell r="D462">
            <v>-8487873.6600000001</v>
          </cell>
          <cell r="E462">
            <v>8554708.8800000008</v>
          </cell>
          <cell r="F462" t="str">
            <v>-</v>
          </cell>
          <cell r="G462">
            <v>-8554708.8800000008</v>
          </cell>
        </row>
        <row r="463">
          <cell r="A463" t="str">
            <v>2214001    Pré-Pagamento - Principal LP</v>
          </cell>
          <cell r="B463">
            <v>512290490.39999998</v>
          </cell>
          <cell r="C463" t="str">
            <v>-</v>
          </cell>
          <cell r="D463">
            <v>-512290490.39999998</v>
          </cell>
          <cell r="E463">
            <v>377527607.88999999</v>
          </cell>
          <cell r="F463" t="str">
            <v>-</v>
          </cell>
          <cell r="G463">
            <v>-377527607.88999999</v>
          </cell>
        </row>
        <row r="464">
          <cell r="A464" t="str">
            <v>2214999    Ajuste da Var.Cambial - Pré-Pagamento L</v>
          </cell>
          <cell r="B464">
            <v>1632547.82</v>
          </cell>
          <cell r="D464">
            <v>1632547.82</v>
          </cell>
          <cell r="E464">
            <v>21504942.600000001</v>
          </cell>
          <cell r="G464">
            <v>21504942.600000001</v>
          </cell>
        </row>
        <row r="465">
          <cell r="A465" t="str">
            <v>2216001    IFC - Principal LP</v>
          </cell>
          <cell r="B465">
            <v>6361804.6200000001</v>
          </cell>
          <cell r="C465" t="str">
            <v>-</v>
          </cell>
          <cell r="D465">
            <v>-6361804.6200000001</v>
          </cell>
          <cell r="E465">
            <v>10749556.24</v>
          </cell>
          <cell r="F465" t="str">
            <v>-</v>
          </cell>
          <cell r="G465">
            <v>-10749556.24</v>
          </cell>
        </row>
        <row r="466">
          <cell r="A466" t="str">
            <v>2216999    Ajuste da Var.Cambial - IFC LP</v>
          </cell>
          <cell r="B466">
            <v>606275.93999999994</v>
          </cell>
          <cell r="C466" t="str">
            <v>-</v>
          </cell>
          <cell r="D466">
            <v>-606275.93999999994</v>
          </cell>
          <cell r="E466">
            <v>232923.18</v>
          </cell>
          <cell r="F466" t="str">
            <v>-</v>
          </cell>
          <cell r="G466">
            <v>-232923.18</v>
          </cell>
        </row>
        <row r="467">
          <cell r="A467" t="str">
            <v>2217001    Eurobonds - Principal LP</v>
          </cell>
          <cell r="B467">
            <v>230100000</v>
          </cell>
          <cell r="C467" t="str">
            <v>-</v>
          </cell>
          <cell r="D467">
            <v>-230100000</v>
          </cell>
          <cell r="E467">
            <v>230100000</v>
          </cell>
          <cell r="F467" t="str">
            <v>-</v>
          </cell>
          <cell r="G467">
            <v>-230100000</v>
          </cell>
        </row>
        <row r="468">
          <cell r="A468" t="str">
            <v>2217999    Ajuste da Var.Cambial - Eurobonds LP</v>
          </cell>
          <cell r="B468">
            <v>131240000</v>
          </cell>
          <cell r="C468" t="str">
            <v>-</v>
          </cell>
          <cell r="D468">
            <v>-131240000</v>
          </cell>
          <cell r="E468">
            <v>119360000</v>
          </cell>
          <cell r="F468" t="str">
            <v>-</v>
          </cell>
          <cell r="G468">
            <v>-119360000</v>
          </cell>
        </row>
        <row r="469">
          <cell r="A469" t="str">
            <v>2231008    Nitro Agro-Participações Ltda</v>
          </cell>
          <cell r="B469">
            <v>2408540.38</v>
          </cell>
          <cell r="C469" t="str">
            <v>-</v>
          </cell>
          <cell r="D469">
            <v>-2408540.38</v>
          </cell>
          <cell r="E469">
            <v>1301735.1200000001</v>
          </cell>
          <cell r="F469" t="str">
            <v>-</v>
          </cell>
          <cell r="G469">
            <v>-1301735.1200000001</v>
          </cell>
        </row>
        <row r="470">
          <cell r="A470" t="str">
            <v>2232310    Planta Jacareí - transf. entre unidades</v>
          </cell>
          <cell r="B470">
            <v>247283771.40000001</v>
          </cell>
          <cell r="C470" t="str">
            <v>-</v>
          </cell>
          <cell r="D470">
            <v>-247283771.40000001</v>
          </cell>
          <cell r="E470">
            <v>220319057.34999999</v>
          </cell>
          <cell r="F470" t="str">
            <v>-</v>
          </cell>
          <cell r="G470">
            <v>-220319057.34999999</v>
          </cell>
        </row>
        <row r="471">
          <cell r="A471" t="str">
            <v>2232311    Planta Florestal Jacareí-transf. entre</v>
          </cell>
          <cell r="B471">
            <v>45413427.909999996</v>
          </cell>
          <cell r="C471" t="str">
            <v>-</v>
          </cell>
          <cell r="D471">
            <v>-45413427.909999996</v>
          </cell>
          <cell r="E471">
            <v>39753372.18</v>
          </cell>
          <cell r="F471" t="str">
            <v>-</v>
          </cell>
          <cell r="G471">
            <v>-39753372.18</v>
          </cell>
        </row>
        <row r="472">
          <cell r="A472" t="str">
            <v>2232320    Planta Luiz Antonio - transf. entre uni</v>
          </cell>
          <cell r="B472">
            <v>505181018.55000001</v>
          </cell>
          <cell r="C472" t="str">
            <v>-</v>
          </cell>
          <cell r="D472">
            <v>-505181018.55000001</v>
          </cell>
          <cell r="E472">
            <v>452036389.56999999</v>
          </cell>
          <cell r="F472" t="str">
            <v>-</v>
          </cell>
          <cell r="G472">
            <v>-452036389.56999999</v>
          </cell>
        </row>
        <row r="473">
          <cell r="A473" t="str">
            <v>2232321    Planta Florestal LA - transf. entre uni</v>
          </cell>
          <cell r="B473">
            <v>30537222.109999999</v>
          </cell>
          <cell r="C473" t="str">
            <v>-</v>
          </cell>
          <cell r="D473">
            <v>-30537222.109999999</v>
          </cell>
          <cell r="E473">
            <v>22280210.170000002</v>
          </cell>
          <cell r="F473" t="str">
            <v>-</v>
          </cell>
          <cell r="G473">
            <v>-22280210.170000002</v>
          </cell>
        </row>
        <row r="474">
          <cell r="A474" t="str">
            <v>2232330    Planta Mogi das Cruzes - transf. entre</v>
          </cell>
          <cell r="B474">
            <v>27291099.870000001</v>
          </cell>
          <cell r="C474" t="str">
            <v>-</v>
          </cell>
          <cell r="D474">
            <v>-27291099.870000001</v>
          </cell>
          <cell r="E474">
            <v>23913280.960000001</v>
          </cell>
          <cell r="F474" t="str">
            <v>-</v>
          </cell>
          <cell r="G474">
            <v>-23913280.960000001</v>
          </cell>
        </row>
        <row r="475">
          <cell r="A475" t="str">
            <v>2232340    Planta Piracicaba - transf. entre unida</v>
          </cell>
          <cell r="B475">
            <v>106892810.98</v>
          </cell>
          <cell r="C475" t="str">
            <v>-</v>
          </cell>
          <cell r="D475">
            <v>-106892810.98</v>
          </cell>
          <cell r="E475">
            <v>91254977.599999994</v>
          </cell>
          <cell r="F475" t="str">
            <v>-</v>
          </cell>
          <cell r="G475">
            <v>-91254977.599999994</v>
          </cell>
        </row>
        <row r="476">
          <cell r="A476" t="str">
            <v>2232350    Planta KSR - transf. entre unidades</v>
          </cell>
          <cell r="B476">
            <v>105021658.65000001</v>
          </cell>
          <cell r="C476" t="str">
            <v>-</v>
          </cell>
          <cell r="D476">
            <v>-105021658.65000001</v>
          </cell>
          <cell r="E476">
            <v>95012059.810000002</v>
          </cell>
          <cell r="F476" t="str">
            <v>-</v>
          </cell>
          <cell r="G476">
            <v>-95012059.810000002</v>
          </cell>
        </row>
        <row r="477">
          <cell r="A477" t="str">
            <v>2232360    Planta Exportação Alameda Santos-transf</v>
          </cell>
          <cell r="B477">
            <v>293450433.07999998</v>
          </cell>
          <cell r="C477" t="str">
            <v>-</v>
          </cell>
          <cell r="D477">
            <v>-293450433.07999998</v>
          </cell>
          <cell r="E477">
            <v>69073896.930000007</v>
          </cell>
          <cell r="F477" t="str">
            <v>-</v>
          </cell>
          <cell r="G477">
            <v>-69073896.930000007</v>
          </cell>
        </row>
        <row r="478">
          <cell r="A478" t="str">
            <v>2232390    Administração central - transf. entre u</v>
          </cell>
          <cell r="B478">
            <v>459723277.51999998</v>
          </cell>
          <cell r="C478" t="str">
            <v>-</v>
          </cell>
          <cell r="D478">
            <v>-459723277.51999998</v>
          </cell>
          <cell r="E478">
            <v>422320980.19</v>
          </cell>
          <cell r="F478" t="str">
            <v>-</v>
          </cell>
          <cell r="G478">
            <v>-422320980.19</v>
          </cell>
        </row>
        <row r="479">
          <cell r="A479" t="str">
            <v>2232398    Conta Corrente Unidades</v>
          </cell>
          <cell r="B479">
            <v>91881879.840000004</v>
          </cell>
          <cell r="C479" t="str">
            <v>-</v>
          </cell>
          <cell r="D479">
            <v>-91881879.840000004</v>
          </cell>
          <cell r="E479">
            <v>91881879.840000004</v>
          </cell>
          <cell r="F479" t="str">
            <v>-</v>
          </cell>
          <cell r="G479">
            <v>-91881879.840000004</v>
          </cell>
        </row>
        <row r="480">
          <cell r="A480" t="str">
            <v>2232399    Conta Corrente Unidades</v>
          </cell>
          <cell r="B480">
            <v>971110113.88</v>
          </cell>
          <cell r="C480" t="str">
            <v>-</v>
          </cell>
          <cell r="D480">
            <v>-971110113.88</v>
          </cell>
          <cell r="E480">
            <v>971110113.88</v>
          </cell>
          <cell r="F480" t="str">
            <v>-</v>
          </cell>
          <cell r="G480">
            <v>-971110113.88</v>
          </cell>
        </row>
        <row r="481">
          <cell r="A481" t="str">
            <v>2250001    Imposto de Renda Diferido</v>
          </cell>
          <cell r="B481">
            <v>40987939.270000003</v>
          </cell>
          <cell r="C481" t="str">
            <v>-</v>
          </cell>
          <cell r="D481">
            <v>-40987939.270000003</v>
          </cell>
          <cell r="E481">
            <v>41014126</v>
          </cell>
          <cell r="F481" t="str">
            <v>-</v>
          </cell>
          <cell r="G481">
            <v>-41014126</v>
          </cell>
        </row>
        <row r="482">
          <cell r="A482" t="str">
            <v>2260001    Provisões para contingências trabalhist</v>
          </cell>
          <cell r="B482">
            <v>4036140.31</v>
          </cell>
          <cell r="C482" t="str">
            <v>-</v>
          </cell>
          <cell r="D482">
            <v>-4036140.31</v>
          </cell>
          <cell r="E482">
            <v>4036140.31</v>
          </cell>
          <cell r="F482" t="str">
            <v>-</v>
          </cell>
          <cell r="G482">
            <v>-4036140.31</v>
          </cell>
        </row>
        <row r="483">
          <cell r="A483" t="str">
            <v>2260002    Provisões para contingências fiscais</v>
          </cell>
          <cell r="B483">
            <v>22906491.030000001</v>
          </cell>
          <cell r="C483" t="str">
            <v>-</v>
          </cell>
          <cell r="D483">
            <v>-22906491.030000001</v>
          </cell>
          <cell r="E483">
            <v>22906491.030000001</v>
          </cell>
          <cell r="F483" t="str">
            <v>-</v>
          </cell>
          <cell r="G483">
            <v>-22906491.030000001</v>
          </cell>
        </row>
        <row r="484">
          <cell r="A484" t="str">
            <v>2260003    Provisões para contingências cíveis</v>
          </cell>
          <cell r="B484">
            <v>3925000</v>
          </cell>
          <cell r="C484" t="str">
            <v>-</v>
          </cell>
          <cell r="D484">
            <v>-3925000</v>
          </cell>
          <cell r="E484">
            <v>3925000</v>
          </cell>
          <cell r="F484" t="str">
            <v>-</v>
          </cell>
          <cell r="G484">
            <v>-3925000</v>
          </cell>
        </row>
        <row r="485">
          <cell r="A485" t="str">
            <v>2410001    Capital social realizado</v>
          </cell>
          <cell r="B485">
            <v>1701900122.76</v>
          </cell>
          <cell r="C485" t="str">
            <v>-</v>
          </cell>
          <cell r="D485">
            <v>-1701900122.76</v>
          </cell>
          <cell r="E485">
            <v>1701900122.76</v>
          </cell>
          <cell r="F485" t="str">
            <v>-</v>
          </cell>
          <cell r="G485">
            <v>-1701900122.76</v>
          </cell>
        </row>
        <row r="486">
          <cell r="A486" t="str">
            <v>2420002    Reserva de capital</v>
          </cell>
          <cell r="B486">
            <v>46819766.640000001</v>
          </cell>
          <cell r="C486" t="str">
            <v>-</v>
          </cell>
          <cell r="D486">
            <v>-46819766.640000001</v>
          </cell>
          <cell r="E486">
            <v>6478696</v>
          </cell>
          <cell r="F486" t="str">
            <v>-</v>
          </cell>
          <cell r="G486">
            <v>-6478696</v>
          </cell>
        </row>
        <row r="487">
          <cell r="A487" t="str">
            <v>2420004    AÇÕES EM TESOURARIA</v>
          </cell>
          <cell r="B487">
            <v>0</v>
          </cell>
          <cell r="D487">
            <v>0</v>
          </cell>
          <cell r="E487">
            <v>15908380.73</v>
          </cell>
          <cell r="G487">
            <v>15908380.73</v>
          </cell>
        </row>
        <row r="488">
          <cell r="A488" t="str">
            <v>2430001    Reavaliação dos bens imobilizado</v>
          </cell>
          <cell r="B488">
            <v>48079285.340000004</v>
          </cell>
          <cell r="C488" t="str">
            <v>-</v>
          </cell>
          <cell r="D488">
            <v>-48079285.340000004</v>
          </cell>
          <cell r="E488">
            <v>48394374.789999999</v>
          </cell>
          <cell r="F488" t="str">
            <v>-</v>
          </cell>
          <cell r="G488">
            <v>-48394374.789999999</v>
          </cell>
        </row>
        <row r="489">
          <cell r="A489" t="str">
            <v>2440001    Reserva legal</v>
          </cell>
          <cell r="B489">
            <v>11092770.619999999</v>
          </cell>
          <cell r="C489" t="str">
            <v>-</v>
          </cell>
          <cell r="D489">
            <v>-11092770.619999999</v>
          </cell>
          <cell r="E489">
            <v>11092770.619999999</v>
          </cell>
          <cell r="F489" t="str">
            <v>-</v>
          </cell>
          <cell r="G489">
            <v>-11092770.619999999</v>
          </cell>
        </row>
        <row r="490">
          <cell r="A490" t="str">
            <v>2440004    Retenção de lucros</v>
          </cell>
          <cell r="B490">
            <v>130785221.5</v>
          </cell>
          <cell r="C490" t="str">
            <v>-</v>
          </cell>
          <cell r="D490">
            <v>-130785221.5</v>
          </cell>
          <cell r="E490">
            <v>130785221.5</v>
          </cell>
          <cell r="F490" t="str">
            <v>-</v>
          </cell>
          <cell r="G490">
            <v>-130785221.5</v>
          </cell>
        </row>
        <row r="491">
          <cell r="A491" t="str">
            <v>2451000    Lucros/prejuízos acumulados</v>
          </cell>
          <cell r="B491">
            <v>102559112.70999999</v>
          </cell>
          <cell r="C491" t="str">
            <v>-</v>
          </cell>
          <cell r="D491">
            <v>-102559112.70999999</v>
          </cell>
          <cell r="E491">
            <v>102360606.34</v>
          </cell>
          <cell r="F491" t="str">
            <v>-</v>
          </cell>
          <cell r="G491">
            <v>-102360606.34</v>
          </cell>
        </row>
        <row r="492">
          <cell r="A492" t="str">
            <v>2460001    Conversão de estoques</v>
          </cell>
          <cell r="B492">
            <v>12491928.27</v>
          </cell>
          <cell r="C492" t="str">
            <v>-</v>
          </cell>
          <cell r="D492">
            <v>-12491928.27</v>
          </cell>
          <cell r="E492">
            <v>12491928.27</v>
          </cell>
          <cell r="F492" t="str">
            <v>-</v>
          </cell>
          <cell r="G492">
            <v>-12491928.27</v>
          </cell>
        </row>
        <row r="493">
          <cell r="A493" t="str">
            <v>2460002    Conversão de fornecedores - MI</v>
          </cell>
          <cell r="B493">
            <v>12030700.359999999</v>
          </cell>
          <cell r="D493">
            <v>12030700.359999999</v>
          </cell>
          <cell r="E493">
            <v>12030700.359999999</v>
          </cell>
          <cell r="G493">
            <v>12030700.359999999</v>
          </cell>
        </row>
        <row r="494">
          <cell r="A494" t="str">
            <v>2460004    Conversão de vendor</v>
          </cell>
          <cell r="B494">
            <v>1619233.24</v>
          </cell>
          <cell r="C494" t="str">
            <v>-</v>
          </cell>
          <cell r="D494">
            <v>-1619233.24</v>
          </cell>
          <cell r="E494">
            <v>1619233.24</v>
          </cell>
          <cell r="F494" t="str">
            <v>-</v>
          </cell>
          <cell r="G494">
            <v>-1619233.24</v>
          </cell>
        </row>
        <row r="495">
          <cell r="A495" t="str">
            <v>2460005    Conversão de dupl. a receber - MI</v>
          </cell>
          <cell r="B495">
            <v>8762949.0399999991</v>
          </cell>
          <cell r="C495" t="str">
            <v>-</v>
          </cell>
          <cell r="D495">
            <v>-8762949.0399999991</v>
          </cell>
          <cell r="E495">
            <v>8762949.0399999991</v>
          </cell>
          <cell r="F495" t="str">
            <v>-</v>
          </cell>
          <cell r="G495">
            <v>-8762949.0399999991</v>
          </cell>
        </row>
        <row r="496">
          <cell r="A496" t="str">
            <v>2460006    Conversão de moedas estrangeiras</v>
          </cell>
          <cell r="B496">
            <v>21760936.850000001</v>
          </cell>
          <cell r="D496">
            <v>21760936.850000001</v>
          </cell>
          <cell r="E496">
            <v>21760936.850000001</v>
          </cell>
          <cell r="G496">
            <v>21760936.850000001</v>
          </cell>
        </row>
        <row r="497">
          <cell r="A497" t="str">
            <v>2460007    Conversão de outros saldos</v>
          </cell>
          <cell r="B497">
            <v>512575390.88999999</v>
          </cell>
          <cell r="C497" t="str">
            <v>-</v>
          </cell>
          <cell r="D497">
            <v>-512575390.88999999</v>
          </cell>
          <cell r="E497">
            <v>512575390.88999999</v>
          </cell>
          <cell r="F497" t="str">
            <v>-</v>
          </cell>
          <cell r="G497">
            <v>-512575390.88999999</v>
          </cell>
        </row>
        <row r="498">
          <cell r="A498" t="str">
            <v>2460008    Conversão de financiamentos</v>
          </cell>
          <cell r="B498">
            <v>501657864.23000002</v>
          </cell>
          <cell r="D498">
            <v>501657864.23000002</v>
          </cell>
          <cell r="E498">
            <v>501657864.23000002</v>
          </cell>
          <cell r="G498">
            <v>501657864.23000002</v>
          </cell>
        </row>
        <row r="499">
          <cell r="A499" t="str">
            <v>3113101    ICMS-Imposto s/circulação de mercadoria</v>
          </cell>
          <cell r="B499">
            <v>43106136.549999997</v>
          </cell>
          <cell r="D499">
            <v>43106136.549999997</v>
          </cell>
          <cell r="E499">
            <v>32883979.030000001</v>
          </cell>
          <cell r="G499">
            <v>32883979.030000001</v>
          </cell>
        </row>
        <row r="500">
          <cell r="A500" t="str">
            <v>3113102    PIS - Programa de Integração Social</v>
          </cell>
          <cell r="B500">
            <v>2292086.88</v>
          </cell>
          <cell r="D500">
            <v>2292086.88</v>
          </cell>
          <cell r="E500">
            <v>1734297.31</v>
          </cell>
          <cell r="G500">
            <v>1734297.31</v>
          </cell>
        </row>
        <row r="501">
          <cell r="A501" t="str">
            <v>3113103    COFINS</v>
          </cell>
          <cell r="B501">
            <v>7052181.9800000004</v>
          </cell>
          <cell r="D501">
            <v>7052181.9800000004</v>
          </cell>
          <cell r="E501">
            <v>5335906.1100000003</v>
          </cell>
          <cell r="G501">
            <v>5335906.1100000003</v>
          </cell>
        </row>
        <row r="502">
          <cell r="A502" t="str">
            <v>3113107    ICMS s/Transferências</v>
          </cell>
          <cell r="B502">
            <v>12437189.25</v>
          </cell>
          <cell r="D502">
            <v>12437189.25</v>
          </cell>
          <cell r="E502">
            <v>8904682.1699999999</v>
          </cell>
          <cell r="G502">
            <v>8904682.1699999999</v>
          </cell>
        </row>
        <row r="503">
          <cell r="A503" t="str">
            <v>3114000    Devoluções s/vendas</v>
          </cell>
          <cell r="B503">
            <v>3763896.43</v>
          </cell>
          <cell r="D503">
            <v>3763896.43</v>
          </cell>
          <cell r="E503">
            <v>2844646.76</v>
          </cell>
          <cell r="G503">
            <v>2844646.76</v>
          </cell>
        </row>
        <row r="504">
          <cell r="A504" t="str">
            <v>3311250    Custo das mercadorias vendidas</v>
          </cell>
          <cell r="B504">
            <v>46554136.289999999</v>
          </cell>
          <cell r="D504">
            <v>46554136.289999999</v>
          </cell>
          <cell r="E504">
            <v>35462076.659999996</v>
          </cell>
          <cell r="G504">
            <v>35462076.659999996</v>
          </cell>
        </row>
        <row r="505">
          <cell r="A505" t="str">
            <v>3311300    Custo dos produtos transferidos entre u</v>
          </cell>
          <cell r="B505">
            <v>134535640.52000001</v>
          </cell>
          <cell r="D505">
            <v>134535640.52000001</v>
          </cell>
          <cell r="E505">
            <v>100545975.11</v>
          </cell>
          <cell r="G505">
            <v>100545975.11</v>
          </cell>
        </row>
        <row r="506">
          <cell r="A506" t="str">
            <v>3311400    Custo dos produtos vendidos</v>
          </cell>
          <cell r="B506">
            <v>173932814.06999999</v>
          </cell>
          <cell r="D506">
            <v>173932814.06999999</v>
          </cell>
          <cell r="E506">
            <v>127217757.23999999</v>
          </cell>
          <cell r="G506">
            <v>127217757.23999999</v>
          </cell>
        </row>
        <row r="507">
          <cell r="A507" t="str">
            <v>3311500    Custo dos serviços prestados</v>
          </cell>
          <cell r="B507">
            <v>12034383.720000001</v>
          </cell>
          <cell r="D507">
            <v>12034383.720000001</v>
          </cell>
          <cell r="E507">
            <v>9726253.0600000005</v>
          </cell>
          <cell r="G507">
            <v>9726253.0600000005</v>
          </cell>
        </row>
        <row r="508">
          <cell r="A508" t="str">
            <v>3311600    Recuperação s/crédito presumido do IPI</v>
          </cell>
          <cell r="B508">
            <v>200080.3</v>
          </cell>
          <cell r="C508" t="str">
            <v>-</v>
          </cell>
          <cell r="D508">
            <v>-200080.3</v>
          </cell>
          <cell r="E508">
            <v>129614.32</v>
          </cell>
          <cell r="F508" t="str">
            <v>-</v>
          </cell>
          <cell r="G508">
            <v>-129614.32</v>
          </cell>
        </row>
        <row r="509">
          <cell r="A509" t="str">
            <v>3311650    Ajuste Apuração-ICMS/IPI</v>
          </cell>
          <cell r="B509">
            <v>1221810.07</v>
          </cell>
          <cell r="D509">
            <v>1221810.07</v>
          </cell>
          <cell r="E509">
            <v>1029739.07</v>
          </cell>
          <cell r="G509">
            <v>1029739.07</v>
          </cell>
        </row>
        <row r="510">
          <cell r="A510" t="str">
            <v>3311700    Ajuste de inventário</v>
          </cell>
          <cell r="B510">
            <v>148506.73000000001</v>
          </cell>
          <cell r="D510">
            <v>148506.73000000001</v>
          </cell>
          <cell r="E510">
            <v>151.41999999999999</v>
          </cell>
          <cell r="F510" t="str">
            <v>-</v>
          </cell>
          <cell r="G510">
            <v>-151.41999999999999</v>
          </cell>
        </row>
        <row r="511">
          <cell r="A511" t="str">
            <v>3411101    Combustível energético</v>
          </cell>
          <cell r="B511">
            <v>11387853.32</v>
          </cell>
          <cell r="D511">
            <v>11387853.32</v>
          </cell>
          <cell r="E511">
            <v>8463607.1899999995</v>
          </cell>
          <cell r="G511">
            <v>8463607.1899999995</v>
          </cell>
        </row>
        <row r="512">
          <cell r="A512" t="str">
            <v>3411102    Insumos</v>
          </cell>
          <cell r="B512">
            <v>44621980.43</v>
          </cell>
          <cell r="D512">
            <v>44621980.43</v>
          </cell>
          <cell r="E512">
            <v>33435763.98</v>
          </cell>
          <cell r="G512">
            <v>33435763.98</v>
          </cell>
        </row>
        <row r="513">
          <cell r="A513" t="str">
            <v>3411103    Matérias primas</v>
          </cell>
          <cell r="B513">
            <v>41658869.090000004</v>
          </cell>
          <cell r="D513">
            <v>41658869.090000004</v>
          </cell>
          <cell r="E513">
            <v>36489652.409999996</v>
          </cell>
          <cell r="G513">
            <v>36489652.409999996</v>
          </cell>
        </row>
        <row r="514">
          <cell r="A514" t="str">
            <v>3411104    Materiais de embalagens</v>
          </cell>
          <cell r="B514">
            <v>10387914.16</v>
          </cell>
          <cell r="D514">
            <v>10387914.16</v>
          </cell>
          <cell r="E514">
            <v>7952293.1500000004</v>
          </cell>
          <cell r="G514">
            <v>7952293.1500000004</v>
          </cell>
        </row>
        <row r="515">
          <cell r="A515" t="str">
            <v>3411105    Pallets de movimentação e armazenamento</v>
          </cell>
          <cell r="B515">
            <v>48898.13</v>
          </cell>
          <cell r="D515">
            <v>48898.13</v>
          </cell>
          <cell r="E515">
            <v>18306.009999999998</v>
          </cell>
          <cell r="G515">
            <v>18306.009999999998</v>
          </cell>
        </row>
        <row r="516">
          <cell r="A516" t="str">
            <v>3411106    Produtos Intermediários</v>
          </cell>
          <cell r="B516">
            <v>552258301.78999996</v>
          </cell>
          <cell r="D516">
            <v>552258301.78999996</v>
          </cell>
          <cell r="E516">
            <v>408991326.19</v>
          </cell>
          <cell r="G516">
            <v>408991326.19</v>
          </cell>
        </row>
        <row r="517">
          <cell r="A517" t="str">
            <v>3411108    Revestimento nacional</v>
          </cell>
          <cell r="B517">
            <v>544957.49</v>
          </cell>
          <cell r="D517">
            <v>544957.49</v>
          </cell>
          <cell r="E517">
            <v>383041.08</v>
          </cell>
          <cell r="G517">
            <v>383041.08</v>
          </cell>
        </row>
        <row r="518">
          <cell r="A518" t="str">
            <v>3411109    Revestimento importado</v>
          </cell>
          <cell r="B518">
            <v>7563052.46</v>
          </cell>
          <cell r="D518">
            <v>7563052.46</v>
          </cell>
          <cell r="E518">
            <v>5683850.5199999996</v>
          </cell>
          <cell r="G518">
            <v>5683850.5199999996</v>
          </cell>
        </row>
        <row r="519">
          <cell r="A519" t="str">
            <v>3411110    Cargas</v>
          </cell>
          <cell r="B519">
            <v>7526273.4100000001</v>
          </cell>
          <cell r="D519">
            <v>7526273.4100000001</v>
          </cell>
          <cell r="E519">
            <v>5558952.7400000002</v>
          </cell>
          <cell r="G519">
            <v>5558952.7400000002</v>
          </cell>
        </row>
        <row r="520">
          <cell r="A520" t="str">
            <v>3411111    Utilidades</v>
          </cell>
          <cell r="B520">
            <v>15441312.609999999</v>
          </cell>
          <cell r="D520">
            <v>15441312.609999999</v>
          </cell>
          <cell r="E520">
            <v>11542033.66</v>
          </cell>
          <cell r="G520">
            <v>11542033.66</v>
          </cell>
        </row>
        <row r="521">
          <cell r="A521" t="str">
            <v>3411112    Licores</v>
          </cell>
          <cell r="B521">
            <v>11426003.640000001</v>
          </cell>
          <cell r="D521">
            <v>11426003.640000001</v>
          </cell>
          <cell r="E521">
            <v>8488310.7100000009</v>
          </cell>
          <cell r="G521">
            <v>8488310.7100000009</v>
          </cell>
        </row>
        <row r="522">
          <cell r="A522" t="str">
            <v>3411113    Crédito Sub Produtos</v>
          </cell>
          <cell r="B522">
            <v>5909723.3700000001</v>
          </cell>
          <cell r="C522" t="str">
            <v>-</v>
          </cell>
          <cell r="D522">
            <v>-5909723.3700000001</v>
          </cell>
          <cell r="E522">
            <v>4582805.8099999996</v>
          </cell>
          <cell r="F522" t="str">
            <v>-</v>
          </cell>
          <cell r="G522">
            <v>-4582805.8099999996</v>
          </cell>
        </row>
        <row r="523">
          <cell r="A523" t="str">
            <v>3412101    Encargos sociais</v>
          </cell>
          <cell r="B523">
            <v>8358661.2400000002</v>
          </cell>
          <cell r="D523">
            <v>8358661.2400000002</v>
          </cell>
          <cell r="E523">
            <v>6175389.8099999996</v>
          </cell>
          <cell r="G523">
            <v>6175389.8099999996</v>
          </cell>
        </row>
        <row r="524">
          <cell r="A524" t="str">
            <v>3412102    Encargos trabalhistas</v>
          </cell>
          <cell r="B524">
            <v>137671.16</v>
          </cell>
          <cell r="D524">
            <v>137671.16</v>
          </cell>
          <cell r="E524">
            <v>101509.92</v>
          </cell>
          <cell r="G524">
            <v>101509.92</v>
          </cell>
        </row>
        <row r="525">
          <cell r="A525" t="str">
            <v>3412103    Horas extras controláveis</v>
          </cell>
          <cell r="B525">
            <v>641416.71</v>
          </cell>
          <cell r="D525">
            <v>641416.71</v>
          </cell>
          <cell r="E525">
            <v>445031.52</v>
          </cell>
          <cell r="G525">
            <v>445031.52</v>
          </cell>
        </row>
        <row r="526">
          <cell r="A526" t="str">
            <v>3412104    Indenizações e gratificações</v>
          </cell>
          <cell r="B526">
            <v>784121.22</v>
          </cell>
          <cell r="D526">
            <v>784121.22</v>
          </cell>
          <cell r="E526">
            <v>593001.55000000005</v>
          </cell>
          <cell r="G526">
            <v>593001.55000000005</v>
          </cell>
        </row>
        <row r="527">
          <cell r="A527" t="str">
            <v>3412106    Salários e Abonos</v>
          </cell>
          <cell r="B527">
            <v>21263994.390000001</v>
          </cell>
          <cell r="D527">
            <v>21263994.390000001</v>
          </cell>
          <cell r="E527">
            <v>15684640.859999999</v>
          </cell>
          <cell r="G527">
            <v>15684640.859999999</v>
          </cell>
        </row>
        <row r="528">
          <cell r="A528" t="str">
            <v>3412107    Reclamações Trabalhistas</v>
          </cell>
          <cell r="B528">
            <v>53378.25</v>
          </cell>
          <cell r="D528">
            <v>53378.25</v>
          </cell>
          <cell r="E528">
            <v>38350.43</v>
          </cell>
          <cell r="G528">
            <v>38350.43</v>
          </cell>
        </row>
        <row r="529">
          <cell r="A529" t="str">
            <v>3412301    Alimentação/vale refeição</v>
          </cell>
          <cell r="B529">
            <v>1351154.55</v>
          </cell>
          <cell r="D529">
            <v>1351154.55</v>
          </cell>
          <cell r="E529">
            <v>1020619.43</v>
          </cell>
          <cell r="G529">
            <v>1020619.43</v>
          </cell>
        </row>
        <row r="530">
          <cell r="A530" t="str">
            <v>3412302    Assistência médica contratada/Unimed</v>
          </cell>
          <cell r="B530">
            <v>1631985.39</v>
          </cell>
          <cell r="D530">
            <v>1631985.39</v>
          </cell>
          <cell r="E530">
            <v>1190102.54</v>
          </cell>
          <cell r="G530">
            <v>1190102.54</v>
          </cell>
        </row>
        <row r="531">
          <cell r="A531" t="str">
            <v>3412303    Médicos e enfermeiros</v>
          </cell>
          <cell r="B531">
            <v>206519.89</v>
          </cell>
          <cell r="D531">
            <v>206519.89</v>
          </cell>
          <cell r="E531">
            <v>155021.73000000001</v>
          </cell>
          <cell r="G531">
            <v>155021.73000000001</v>
          </cell>
        </row>
        <row r="532">
          <cell r="A532" t="str">
            <v>3412304    Assistência social</v>
          </cell>
          <cell r="B532">
            <v>107665.58</v>
          </cell>
          <cell r="D532">
            <v>107665.58</v>
          </cell>
          <cell r="E532">
            <v>103172</v>
          </cell>
          <cell r="G532">
            <v>103172</v>
          </cell>
        </row>
        <row r="533">
          <cell r="A533" t="str">
            <v>3412305    Cesta básica/brinquedos</v>
          </cell>
          <cell r="B533">
            <v>379032.72</v>
          </cell>
          <cell r="D533">
            <v>379032.72</v>
          </cell>
          <cell r="E533">
            <v>295639.78999999998</v>
          </cell>
          <cell r="G533">
            <v>295639.78999999998</v>
          </cell>
        </row>
        <row r="534">
          <cell r="A534" t="str">
            <v>3412306    Exames ambulatoriais</v>
          </cell>
          <cell r="B534">
            <v>29117.86</v>
          </cell>
          <cell r="D534">
            <v>29117.86</v>
          </cell>
          <cell r="E534">
            <v>20262.64</v>
          </cell>
          <cell r="G534">
            <v>20262.64</v>
          </cell>
        </row>
        <row r="535">
          <cell r="A535" t="str">
            <v>3412307    Medicamentos</v>
          </cell>
          <cell r="B535">
            <v>38634.870000000003</v>
          </cell>
          <cell r="D535">
            <v>38634.870000000003</v>
          </cell>
          <cell r="E535">
            <v>21880.959999999999</v>
          </cell>
          <cell r="G535">
            <v>21880.959999999999</v>
          </cell>
        </row>
        <row r="536">
          <cell r="A536" t="str">
            <v>3412308    PAMD</v>
          </cell>
          <cell r="B536">
            <v>51197.18</v>
          </cell>
          <cell r="D536">
            <v>51197.18</v>
          </cell>
          <cell r="E536">
            <v>41707.99</v>
          </cell>
          <cell r="G536">
            <v>41707.99</v>
          </cell>
        </row>
        <row r="537">
          <cell r="A537" t="str">
            <v>3412309    Seguro de vida em grupo</v>
          </cell>
          <cell r="B537">
            <v>112072.53</v>
          </cell>
          <cell r="D537">
            <v>112072.53</v>
          </cell>
          <cell r="E537">
            <v>86421.61</v>
          </cell>
          <cell r="G537">
            <v>86421.61</v>
          </cell>
        </row>
        <row r="538">
          <cell r="A538" t="str">
            <v>3412311    Subsídio farmácia</v>
          </cell>
          <cell r="B538">
            <v>186681.16</v>
          </cell>
          <cell r="D538">
            <v>186681.16</v>
          </cell>
          <cell r="E538">
            <v>138599.39000000001</v>
          </cell>
          <cell r="G538">
            <v>138599.39000000001</v>
          </cell>
        </row>
        <row r="539">
          <cell r="A539" t="str">
            <v>3412312    Transporte dos colaboradores e vale tra</v>
          </cell>
          <cell r="B539">
            <v>1476572.95</v>
          </cell>
          <cell r="D539">
            <v>1476572.95</v>
          </cell>
          <cell r="E539">
            <v>1131094.02</v>
          </cell>
          <cell r="G539">
            <v>1131094.02</v>
          </cell>
        </row>
        <row r="540">
          <cell r="A540" t="str">
            <v>3412313    Despesas c/copa e refeitório</v>
          </cell>
          <cell r="B540">
            <v>152247.78</v>
          </cell>
          <cell r="D540">
            <v>152247.78</v>
          </cell>
          <cell r="E540">
            <v>117060.13</v>
          </cell>
          <cell r="G540">
            <v>117060.13</v>
          </cell>
        </row>
        <row r="541">
          <cell r="A541" t="str">
            <v>3412314    Despesas c/Previdência Privada</v>
          </cell>
          <cell r="B541">
            <v>366385.49</v>
          </cell>
          <cell r="D541">
            <v>366385.49</v>
          </cell>
          <cell r="E541">
            <v>154953.81</v>
          </cell>
          <cell r="G541">
            <v>154953.81</v>
          </cell>
        </row>
        <row r="542">
          <cell r="A542" t="str">
            <v>3412317    Eventos sociais</v>
          </cell>
          <cell r="B542">
            <v>110885</v>
          </cell>
          <cell r="D542">
            <v>110885</v>
          </cell>
          <cell r="E542">
            <v>93599.75</v>
          </cell>
          <cell r="G542">
            <v>93599.75</v>
          </cell>
        </row>
        <row r="543">
          <cell r="A543" t="str">
            <v>3412501    Encargos sociais sobre provisões</v>
          </cell>
          <cell r="B543">
            <v>1210609.56</v>
          </cell>
          <cell r="D543">
            <v>1210609.56</v>
          </cell>
          <cell r="E543">
            <v>826092.41</v>
          </cell>
          <cell r="G543">
            <v>826092.41</v>
          </cell>
        </row>
        <row r="544">
          <cell r="A544" t="str">
            <v>3412502    Provisão de férias e 13º salário</v>
          </cell>
          <cell r="B544">
            <v>4647041.29</v>
          </cell>
          <cell r="D544">
            <v>4647041.29</v>
          </cell>
          <cell r="E544">
            <v>3474395.07</v>
          </cell>
          <cell r="G544">
            <v>3474395.07</v>
          </cell>
        </row>
        <row r="545">
          <cell r="A545" t="str">
            <v>3412601    Bolsa de estudo</v>
          </cell>
          <cell r="B545">
            <v>21366.26</v>
          </cell>
          <cell r="D545">
            <v>21366.26</v>
          </cell>
          <cell r="E545">
            <v>16569.57</v>
          </cell>
          <cell r="G545">
            <v>16569.57</v>
          </cell>
        </row>
        <row r="546">
          <cell r="A546" t="str">
            <v>3412602    Logística de treinamento</v>
          </cell>
          <cell r="B546">
            <v>92942.399999999994</v>
          </cell>
          <cell r="D546">
            <v>92942.399999999994</v>
          </cell>
          <cell r="E546">
            <v>36612.080000000002</v>
          </cell>
          <cell r="G546">
            <v>36612.080000000002</v>
          </cell>
        </row>
        <row r="547">
          <cell r="A547" t="str">
            <v>3412603    Treinamentos e desenvolvimentos</v>
          </cell>
          <cell r="B547">
            <v>285483.03999999998</v>
          </cell>
          <cell r="D547">
            <v>285483.03999999998</v>
          </cell>
          <cell r="E547">
            <v>209120.91</v>
          </cell>
          <cell r="G547">
            <v>209120.91</v>
          </cell>
        </row>
        <row r="548">
          <cell r="A548" t="str">
            <v>3413001    Energia elétrica consumo</v>
          </cell>
          <cell r="B548">
            <v>9278461.8699999992</v>
          </cell>
          <cell r="D548">
            <v>9278461.8699999992</v>
          </cell>
          <cell r="E548">
            <v>6910338.5300000003</v>
          </cell>
          <cell r="G548">
            <v>6910338.5300000003</v>
          </cell>
        </row>
        <row r="549">
          <cell r="A549" t="str">
            <v>3413002    Energia elétrica demanda</v>
          </cell>
          <cell r="B549">
            <v>3179195.08</v>
          </cell>
          <cell r="D549">
            <v>3179195.08</v>
          </cell>
          <cell r="E549">
            <v>2360148.2999999998</v>
          </cell>
          <cell r="G549">
            <v>2360148.2999999998</v>
          </cell>
        </row>
        <row r="550">
          <cell r="A550" t="str">
            <v>3414001    Materiais de manutenção industrial</v>
          </cell>
          <cell r="B550">
            <v>5178935.8600000003</v>
          </cell>
          <cell r="D550">
            <v>5178935.8600000003</v>
          </cell>
          <cell r="E550">
            <v>3996695.22</v>
          </cell>
          <cell r="G550">
            <v>3996695.22</v>
          </cell>
        </row>
        <row r="551">
          <cell r="A551" t="str">
            <v>3414002    Alteração/Manutenção de software</v>
          </cell>
          <cell r="B551">
            <v>333920.84999999998</v>
          </cell>
          <cell r="D551">
            <v>333920.84999999998</v>
          </cell>
          <cell r="E551">
            <v>2050</v>
          </cell>
          <cell r="G551">
            <v>2050</v>
          </cell>
        </row>
        <row r="552">
          <cell r="A552" t="str">
            <v>3414003    Serviços de manutenção de terceiros</v>
          </cell>
          <cell r="B552">
            <v>5143771.25</v>
          </cell>
          <cell r="D552">
            <v>5143771.25</v>
          </cell>
          <cell r="E552">
            <v>3690008.1</v>
          </cell>
          <cell r="G552">
            <v>3690008.1</v>
          </cell>
        </row>
        <row r="553">
          <cell r="A553" t="str">
            <v>3414004    Manutenção da frota (Harvester, Feller,</v>
          </cell>
          <cell r="B553">
            <v>2440924.23</v>
          </cell>
          <cell r="D553">
            <v>2440924.23</v>
          </cell>
          <cell r="E553">
            <v>1897847.69</v>
          </cell>
          <cell r="G553">
            <v>1897847.69</v>
          </cell>
        </row>
        <row r="554">
          <cell r="A554" t="str">
            <v>3414005    Gastos com veículos</v>
          </cell>
          <cell r="B554">
            <v>252914.31</v>
          </cell>
          <cell r="D554">
            <v>252914.31</v>
          </cell>
          <cell r="E554">
            <v>201028.84</v>
          </cell>
          <cell r="G554">
            <v>201028.84</v>
          </cell>
        </row>
        <row r="555">
          <cell r="A555" t="str">
            <v>3414006    Combustíveis e lubrificantes</v>
          </cell>
          <cell r="B555">
            <v>1059517.8500000001</v>
          </cell>
          <cell r="D555">
            <v>1059517.8500000001</v>
          </cell>
          <cell r="E555">
            <v>791828.2</v>
          </cell>
          <cell r="G555">
            <v>791828.2</v>
          </cell>
        </row>
        <row r="556">
          <cell r="A556" t="str">
            <v>3414007    Alt/Manut.de software e hardware-Automa</v>
          </cell>
          <cell r="B556">
            <v>432271.37</v>
          </cell>
          <cell r="D556">
            <v>432271.37</v>
          </cell>
          <cell r="E556">
            <v>421331.37</v>
          </cell>
          <cell r="G556">
            <v>421331.37</v>
          </cell>
        </row>
        <row r="557">
          <cell r="A557" t="str">
            <v>3414008    Manutenção Parada Geral - Provisão</v>
          </cell>
          <cell r="B557">
            <v>2187848.41</v>
          </cell>
          <cell r="D557">
            <v>2187848.41</v>
          </cell>
          <cell r="E557">
            <v>1639275.94</v>
          </cell>
          <cell r="G557">
            <v>1639275.94</v>
          </cell>
        </row>
        <row r="558">
          <cell r="A558" t="str">
            <v>3414009    Materiais de manutenção parada geral -</v>
          </cell>
          <cell r="B558">
            <v>5595.65</v>
          </cell>
          <cell r="D558">
            <v>5595.65</v>
          </cell>
          <cell r="E558">
            <v>23528.33</v>
          </cell>
          <cell r="G558">
            <v>23528.33</v>
          </cell>
        </row>
        <row r="559">
          <cell r="A559" t="str">
            <v>3414010    Reversão manutenção/serviços parada ger</v>
          </cell>
          <cell r="B559">
            <v>63269.21</v>
          </cell>
          <cell r="D559">
            <v>63269.21</v>
          </cell>
          <cell r="E559">
            <v>5595.65</v>
          </cell>
          <cell r="F559" t="str">
            <v>-</v>
          </cell>
          <cell r="G559">
            <v>-5595.65</v>
          </cell>
        </row>
        <row r="560">
          <cell r="A560" t="str">
            <v>3415001    Materiais de operação</v>
          </cell>
          <cell r="B560">
            <v>7405566.1200000001</v>
          </cell>
          <cell r="D560">
            <v>7405566.1200000001</v>
          </cell>
          <cell r="E560">
            <v>5056260.3499999996</v>
          </cell>
          <cell r="G560">
            <v>5056260.3499999996</v>
          </cell>
        </row>
        <row r="561">
          <cell r="A561" t="str">
            <v>3415002    Serviços de retifica e revestimento de</v>
          </cell>
          <cell r="B561">
            <v>694018.5</v>
          </cell>
          <cell r="D561">
            <v>694018.5</v>
          </cell>
          <cell r="E561">
            <v>694018.5</v>
          </cell>
          <cell r="G561">
            <v>694018.5</v>
          </cell>
        </row>
        <row r="562">
          <cell r="A562" t="str">
            <v>3416001    Amortização</v>
          </cell>
          <cell r="B562">
            <v>9715159.9900000002</v>
          </cell>
          <cell r="D562">
            <v>9715159.9900000002</v>
          </cell>
          <cell r="E562">
            <v>7237532.8700000001</v>
          </cell>
          <cell r="G562">
            <v>7237532.8700000001</v>
          </cell>
        </row>
        <row r="563">
          <cell r="A563" t="str">
            <v>3416002    Depreciação</v>
          </cell>
          <cell r="B563">
            <v>29710335.059999999</v>
          </cell>
          <cell r="D563">
            <v>29710335.059999999</v>
          </cell>
          <cell r="E563">
            <v>22254372.050000001</v>
          </cell>
          <cell r="G563">
            <v>22254372.050000001</v>
          </cell>
        </row>
        <row r="564">
          <cell r="A564" t="str">
            <v>3417001    Produtos em testes(PD)</v>
          </cell>
          <cell r="B564">
            <v>8168.61</v>
          </cell>
          <cell r="D564">
            <v>8168.61</v>
          </cell>
          <cell r="E564">
            <v>8168.61</v>
          </cell>
          <cell r="G564">
            <v>8168.61</v>
          </cell>
        </row>
        <row r="565">
          <cell r="A565" t="str">
            <v>3417002    Materiais químicos/análises laboratoria</v>
          </cell>
          <cell r="B565">
            <v>296945.33</v>
          </cell>
          <cell r="D565">
            <v>296945.33</v>
          </cell>
          <cell r="E565">
            <v>222572.83</v>
          </cell>
          <cell r="G565">
            <v>222572.83</v>
          </cell>
        </row>
        <row r="566">
          <cell r="A566" t="str">
            <v>3417003    Anúncios e publicações</v>
          </cell>
          <cell r="B566">
            <v>147203.59</v>
          </cell>
          <cell r="D566">
            <v>147203.59</v>
          </cell>
          <cell r="E566">
            <v>138945.04</v>
          </cell>
          <cell r="G566">
            <v>138945.04</v>
          </cell>
        </row>
        <row r="567">
          <cell r="A567" t="str">
            <v>3417004    Assinatura de jornais, boletins e revis</v>
          </cell>
          <cell r="B567">
            <v>35293.519999999997</v>
          </cell>
          <cell r="D567">
            <v>35293.519999999997</v>
          </cell>
          <cell r="E567">
            <v>27482.080000000002</v>
          </cell>
          <cell r="G567">
            <v>27482.080000000002</v>
          </cell>
        </row>
        <row r="568">
          <cell r="A568" t="str">
            <v>3417005    Despesas com comunicação</v>
          </cell>
          <cell r="B568">
            <v>570537.44999999995</v>
          </cell>
          <cell r="D568">
            <v>570537.44999999995</v>
          </cell>
          <cell r="E568">
            <v>428380.5</v>
          </cell>
          <cell r="G568">
            <v>428380.5</v>
          </cell>
        </row>
        <row r="569">
          <cell r="A569" t="str">
            <v>3417006    Serviços temporários</v>
          </cell>
          <cell r="B569">
            <v>316872.21999999997</v>
          </cell>
          <cell r="D569">
            <v>316872.21999999997</v>
          </cell>
          <cell r="E569">
            <v>248824.35</v>
          </cell>
          <cell r="G569">
            <v>248824.35</v>
          </cell>
        </row>
        <row r="570">
          <cell r="A570" t="str">
            <v>3417007    Fretes e carretos</v>
          </cell>
          <cell r="B570">
            <v>805583.51</v>
          </cell>
          <cell r="D570">
            <v>805583.51</v>
          </cell>
          <cell r="E570">
            <v>738922.37</v>
          </cell>
          <cell r="G570">
            <v>738922.37</v>
          </cell>
        </row>
        <row r="571">
          <cell r="A571" t="str">
            <v>3417008    Fretes de resíduos</v>
          </cell>
          <cell r="B571">
            <v>1386092.59</v>
          </cell>
          <cell r="D571">
            <v>1386092.59</v>
          </cell>
          <cell r="E571">
            <v>1113427.02</v>
          </cell>
          <cell r="G571">
            <v>1113427.02</v>
          </cell>
        </row>
        <row r="572">
          <cell r="A572" t="str">
            <v>3417011    Serviço de limpeza (industrial)</v>
          </cell>
          <cell r="B572">
            <v>63884.81</v>
          </cell>
          <cell r="D572">
            <v>63884.81</v>
          </cell>
          <cell r="E572">
            <v>50019.6</v>
          </cell>
          <cell r="G572">
            <v>50019.6</v>
          </cell>
        </row>
        <row r="573">
          <cell r="A573" t="str">
            <v>3417012    Locação de máquinas e equipamentos</v>
          </cell>
          <cell r="B573">
            <v>109364.83</v>
          </cell>
          <cell r="D573">
            <v>109364.83</v>
          </cell>
          <cell r="E573">
            <v>73522.38</v>
          </cell>
          <cell r="G573">
            <v>73522.38</v>
          </cell>
        </row>
        <row r="574">
          <cell r="A574" t="str">
            <v>3417014    Aluguel de Software/Hardware</v>
          </cell>
          <cell r="B574">
            <v>81274.720000000001</v>
          </cell>
          <cell r="D574">
            <v>81274.720000000001</v>
          </cell>
          <cell r="E574">
            <v>53361.9</v>
          </cell>
          <cell r="G574">
            <v>53361.9</v>
          </cell>
        </row>
        <row r="575">
          <cell r="A575" t="str">
            <v>3417016    Materiais de escritório</v>
          </cell>
          <cell r="B575">
            <v>406510.72</v>
          </cell>
          <cell r="D575">
            <v>406510.72</v>
          </cell>
          <cell r="E575">
            <v>301451.81</v>
          </cell>
          <cell r="G575">
            <v>301451.81</v>
          </cell>
        </row>
        <row r="576">
          <cell r="A576" t="str">
            <v>3417017    Materiais de limpeza</v>
          </cell>
          <cell r="B576">
            <v>240768.98</v>
          </cell>
          <cell r="D576">
            <v>240768.98</v>
          </cell>
          <cell r="E576">
            <v>187798.35</v>
          </cell>
          <cell r="G576">
            <v>187798.35</v>
          </cell>
        </row>
        <row r="577">
          <cell r="A577" t="str">
            <v>3417018    Materiais de informática</v>
          </cell>
          <cell r="B577">
            <v>298988.36</v>
          </cell>
          <cell r="D577">
            <v>298988.36</v>
          </cell>
          <cell r="E577">
            <v>230126.77</v>
          </cell>
          <cell r="G577">
            <v>230126.77</v>
          </cell>
        </row>
        <row r="578">
          <cell r="A578" t="str">
            <v>3417019    Materiais e equipamentos de segurança</v>
          </cell>
          <cell r="B578">
            <v>242685.64</v>
          </cell>
          <cell r="D578">
            <v>242685.64</v>
          </cell>
          <cell r="E578">
            <v>188292.38</v>
          </cell>
          <cell r="G578">
            <v>188292.38</v>
          </cell>
        </row>
        <row r="579">
          <cell r="A579" t="str">
            <v>3417021    Refeições e lanches</v>
          </cell>
          <cell r="B579">
            <v>105827.89</v>
          </cell>
          <cell r="D579">
            <v>105827.89</v>
          </cell>
          <cell r="E579">
            <v>76706.78</v>
          </cell>
          <cell r="G579">
            <v>76706.78</v>
          </cell>
        </row>
        <row r="580">
          <cell r="A580" t="str">
            <v>3417022    Roupas profissionais e uniformes</v>
          </cell>
          <cell r="B580">
            <v>84853.53</v>
          </cell>
          <cell r="D580">
            <v>84853.53</v>
          </cell>
          <cell r="E580">
            <v>60291.79</v>
          </cell>
          <cell r="G580">
            <v>60291.79</v>
          </cell>
        </row>
        <row r="581">
          <cell r="A581" t="str">
            <v>3417023    Serviços de informática</v>
          </cell>
          <cell r="B581">
            <v>1333879.52</v>
          </cell>
          <cell r="D581">
            <v>1333879.52</v>
          </cell>
          <cell r="E581">
            <v>963848.07</v>
          </cell>
          <cell r="G581">
            <v>963848.07</v>
          </cell>
        </row>
        <row r="582">
          <cell r="A582" t="str">
            <v>3417024    Serviços de segurança</v>
          </cell>
          <cell r="B582">
            <v>836616.12</v>
          </cell>
          <cell r="D582">
            <v>836616.12</v>
          </cell>
          <cell r="E582">
            <v>649044.75</v>
          </cell>
          <cell r="G582">
            <v>649044.75</v>
          </cell>
        </row>
        <row r="583">
          <cell r="A583" t="str">
            <v>3417025    Serviços de terceiros</v>
          </cell>
          <cell r="B583">
            <v>4963408.03</v>
          </cell>
          <cell r="D583">
            <v>4963408.03</v>
          </cell>
          <cell r="E583">
            <v>3792846.31</v>
          </cell>
          <cell r="G583">
            <v>3792846.31</v>
          </cell>
        </row>
        <row r="584">
          <cell r="A584" t="str">
            <v>3417027    Viagens internacionais</v>
          </cell>
          <cell r="B584">
            <v>225653.64</v>
          </cell>
          <cell r="D584">
            <v>225653.64</v>
          </cell>
          <cell r="E584">
            <v>170393.52</v>
          </cell>
          <cell r="G584">
            <v>170393.52</v>
          </cell>
        </row>
        <row r="585">
          <cell r="A585" t="str">
            <v>3417029    Viagens nacionais/conduções</v>
          </cell>
          <cell r="B585">
            <v>1219873.78</v>
          </cell>
          <cell r="D585">
            <v>1219873.78</v>
          </cell>
          <cell r="E585">
            <v>867230.24</v>
          </cell>
          <cell r="G585">
            <v>867230.24</v>
          </cell>
        </row>
        <row r="586">
          <cell r="A586" t="str">
            <v>3417030    Xerox</v>
          </cell>
          <cell r="B586">
            <v>237100.68</v>
          </cell>
          <cell r="D586">
            <v>237100.68</v>
          </cell>
          <cell r="E586">
            <v>176757.21</v>
          </cell>
          <cell r="G586">
            <v>176757.21</v>
          </cell>
        </row>
        <row r="587">
          <cell r="A587" t="str">
            <v>3417031    Seguros</v>
          </cell>
          <cell r="B587">
            <v>324818.62</v>
          </cell>
          <cell r="D587">
            <v>324818.62</v>
          </cell>
          <cell r="E587">
            <v>236791.23</v>
          </cell>
          <cell r="G587">
            <v>236791.23</v>
          </cell>
        </row>
        <row r="588">
          <cell r="A588" t="str">
            <v>3417032    Locação de veículos</v>
          </cell>
          <cell r="B588">
            <v>197631.28</v>
          </cell>
          <cell r="D588">
            <v>197631.28</v>
          </cell>
          <cell r="E588">
            <v>144703.03</v>
          </cell>
          <cell r="G588">
            <v>144703.03</v>
          </cell>
        </row>
        <row r="589">
          <cell r="A589" t="str">
            <v>3417034    Serviços de limpeza (administrativo)</v>
          </cell>
          <cell r="B589">
            <v>602033.43000000005</v>
          </cell>
          <cell r="D589">
            <v>602033.43000000005</v>
          </cell>
          <cell r="E589">
            <v>435229.95</v>
          </cell>
          <cell r="G589">
            <v>435229.95</v>
          </cell>
        </row>
        <row r="590">
          <cell r="A590" t="str">
            <v>3417035    Manutenção de equipamentos de informáti</v>
          </cell>
          <cell r="B590">
            <v>97282.49</v>
          </cell>
          <cell r="D590">
            <v>97282.49</v>
          </cell>
          <cell r="E590">
            <v>76325.58</v>
          </cell>
          <cell r="G590">
            <v>76325.58</v>
          </cell>
        </row>
        <row r="591">
          <cell r="A591" t="str">
            <v>3417037    Mov.materiais e produtos internos</v>
          </cell>
          <cell r="B591">
            <v>1557184.63</v>
          </cell>
          <cell r="D591">
            <v>1557184.63</v>
          </cell>
          <cell r="E591">
            <v>1026858.25</v>
          </cell>
          <cell r="G591">
            <v>1026858.25</v>
          </cell>
        </row>
        <row r="592">
          <cell r="A592" t="str">
            <v>3417038    Serviços de Quarteirização</v>
          </cell>
          <cell r="B592">
            <v>310175.35999999999</v>
          </cell>
          <cell r="D592">
            <v>310175.35999999999</v>
          </cell>
          <cell r="E592">
            <v>212610.83</v>
          </cell>
          <cell r="G592">
            <v>212610.83</v>
          </cell>
        </row>
        <row r="593">
          <cell r="A593" t="str">
            <v>3417041    Carga de Madeira</v>
          </cell>
          <cell r="B593">
            <v>431051.3</v>
          </cell>
          <cell r="D593">
            <v>431051.3</v>
          </cell>
          <cell r="E593">
            <v>270767.90000000002</v>
          </cell>
          <cell r="G593">
            <v>270767.90000000002</v>
          </cell>
        </row>
        <row r="594">
          <cell r="A594" t="str">
            <v>3417042    Arranjamento de Madeira</v>
          </cell>
          <cell r="B594">
            <v>12545.02</v>
          </cell>
          <cell r="D594">
            <v>12545.02</v>
          </cell>
          <cell r="E594">
            <v>10114.06</v>
          </cell>
          <cell r="G594">
            <v>10114.06</v>
          </cell>
        </row>
        <row r="595">
          <cell r="A595" t="str">
            <v>3417043    Frete de Madeira</v>
          </cell>
          <cell r="B595">
            <v>6833069.4100000001</v>
          </cell>
          <cell r="D595">
            <v>6833069.4100000001</v>
          </cell>
          <cell r="E595">
            <v>4244871.5199999996</v>
          </cell>
          <cell r="G595">
            <v>4244871.5199999996</v>
          </cell>
        </row>
        <row r="596">
          <cell r="A596" t="str">
            <v>3419001    Transferência do custo de produção</v>
          </cell>
          <cell r="B596">
            <v>822545129.52999997</v>
          </cell>
          <cell r="C596" t="str">
            <v>-</v>
          </cell>
          <cell r="D596">
            <v>-822545129.52999997</v>
          </cell>
          <cell r="E596">
            <v>610114632.63999999</v>
          </cell>
          <cell r="F596" t="str">
            <v>-</v>
          </cell>
          <cell r="G596">
            <v>-610114632.63999999</v>
          </cell>
        </row>
        <row r="597">
          <cell r="A597" t="str">
            <v>3419004    Variações custos/preços</v>
          </cell>
          <cell r="B597">
            <v>0.01</v>
          </cell>
          <cell r="D597">
            <v>0.01</v>
          </cell>
          <cell r="E597">
            <v>0.01</v>
          </cell>
          <cell r="G597">
            <v>0.01</v>
          </cell>
        </row>
        <row r="598">
          <cell r="A598" t="str">
            <v>3419006    Variação de Preços Matéria Prima</v>
          </cell>
          <cell r="B598">
            <v>48870.73</v>
          </cell>
          <cell r="D598">
            <v>48870.73</v>
          </cell>
          <cell r="E598">
            <v>21755.119999999999</v>
          </cell>
          <cell r="G598">
            <v>21755.119999999999</v>
          </cell>
        </row>
        <row r="599">
          <cell r="A599" t="str">
            <v>3419999    Transferência para despesas</v>
          </cell>
          <cell r="B599">
            <v>55574987.020000003</v>
          </cell>
          <cell r="C599" t="str">
            <v>-</v>
          </cell>
          <cell r="D599">
            <v>-55574987.020000003</v>
          </cell>
          <cell r="E599">
            <v>42393876.560000002</v>
          </cell>
          <cell r="F599" t="str">
            <v>-</v>
          </cell>
          <cell r="G599">
            <v>-42393876.560000002</v>
          </cell>
        </row>
        <row r="600">
          <cell r="A600" t="str">
            <v>3421001    Adubos e fertilizantes</v>
          </cell>
          <cell r="B600">
            <v>5096103.7699999996</v>
          </cell>
          <cell r="D600">
            <v>5096103.7699999996</v>
          </cell>
          <cell r="E600">
            <v>2152323.04</v>
          </cell>
          <cell r="G600">
            <v>2152323.04</v>
          </cell>
        </row>
        <row r="601">
          <cell r="A601" t="str">
            <v>3421002    Herbicidas e aditivos</v>
          </cell>
          <cell r="B601">
            <v>1401183.87</v>
          </cell>
          <cell r="D601">
            <v>1401183.87</v>
          </cell>
          <cell r="E601">
            <v>1052299.06</v>
          </cell>
          <cell r="G601">
            <v>1052299.06</v>
          </cell>
        </row>
        <row r="602">
          <cell r="A602" t="str">
            <v>3421003    Formicidas</v>
          </cell>
          <cell r="B602">
            <v>173005.57</v>
          </cell>
          <cell r="D602">
            <v>173005.57</v>
          </cell>
          <cell r="E602">
            <v>113934.59</v>
          </cell>
          <cell r="G602">
            <v>113934.59</v>
          </cell>
        </row>
        <row r="603">
          <cell r="A603" t="str">
            <v>3421004    Corretivos</v>
          </cell>
          <cell r="B603">
            <v>56598.37</v>
          </cell>
          <cell r="D603">
            <v>56598.37</v>
          </cell>
          <cell r="E603">
            <v>35095.42</v>
          </cell>
          <cell r="G603">
            <v>35095.42</v>
          </cell>
        </row>
        <row r="604">
          <cell r="A604" t="str">
            <v>3421005    Substratos/Hormônios</v>
          </cell>
          <cell r="B604">
            <v>38507.519999999997</v>
          </cell>
          <cell r="D604">
            <v>38507.519999999997</v>
          </cell>
          <cell r="E604">
            <v>30481.08</v>
          </cell>
          <cell r="G604">
            <v>30481.08</v>
          </cell>
        </row>
        <row r="605">
          <cell r="A605" t="str">
            <v>3421006    Fungicidas e inseticidas</v>
          </cell>
          <cell r="B605">
            <v>3949</v>
          </cell>
          <cell r="D605">
            <v>3949</v>
          </cell>
          <cell r="E605">
            <v>2337.7199999999998</v>
          </cell>
          <cell r="G605">
            <v>2337.7199999999998</v>
          </cell>
        </row>
        <row r="606">
          <cell r="A606" t="str">
            <v>3421007    Mudas</v>
          </cell>
          <cell r="B606">
            <v>904065.8</v>
          </cell>
          <cell r="D606">
            <v>904065.8</v>
          </cell>
          <cell r="E606">
            <v>598204.68000000005</v>
          </cell>
          <cell r="G606">
            <v>598204.68000000005</v>
          </cell>
        </row>
        <row r="607">
          <cell r="A607" t="str">
            <v>3422002    Serviços por empreita</v>
          </cell>
          <cell r="B607">
            <v>4287605.95</v>
          </cell>
          <cell r="D607">
            <v>4287605.95</v>
          </cell>
          <cell r="E607">
            <v>3038252.91</v>
          </cell>
          <cell r="G607">
            <v>3038252.91</v>
          </cell>
        </row>
        <row r="608">
          <cell r="A608" t="str">
            <v>3422003    Serviços mecanizados</v>
          </cell>
          <cell r="B608">
            <v>3296520.83</v>
          </cell>
          <cell r="D608">
            <v>3296520.83</v>
          </cell>
          <cell r="E608">
            <v>2371646.66</v>
          </cell>
          <cell r="G608">
            <v>2371646.66</v>
          </cell>
        </row>
        <row r="609">
          <cell r="A609" t="str">
            <v>3425003    Exaustão</v>
          </cell>
          <cell r="B609">
            <v>8823830.1099999994</v>
          </cell>
          <cell r="D609">
            <v>8823830.1099999994</v>
          </cell>
          <cell r="E609">
            <v>6340905.1399999997</v>
          </cell>
          <cell r="G609">
            <v>6340905.1399999997</v>
          </cell>
        </row>
        <row r="610">
          <cell r="A610" t="str">
            <v>3425004    Arrendamento</v>
          </cell>
          <cell r="B610">
            <v>301991.15999999997</v>
          </cell>
          <cell r="D610">
            <v>301991.15999999997</v>
          </cell>
          <cell r="E610">
            <v>215561.13</v>
          </cell>
          <cell r="G610">
            <v>215561.13</v>
          </cell>
        </row>
        <row r="611">
          <cell r="A611" t="str">
            <v>3426007    Gastos com animais</v>
          </cell>
          <cell r="B611">
            <v>132</v>
          </cell>
          <cell r="D611">
            <v>132</v>
          </cell>
          <cell r="E611">
            <v>132</v>
          </cell>
          <cell r="G611">
            <v>132</v>
          </cell>
        </row>
        <row r="612">
          <cell r="A612" t="str">
            <v>3426010    Manutenção predial e instal.móveis e ut</v>
          </cell>
          <cell r="B612">
            <v>317426.45</v>
          </cell>
          <cell r="D612">
            <v>317426.45</v>
          </cell>
          <cell r="E612">
            <v>246614.42</v>
          </cell>
          <cell r="G612">
            <v>246614.42</v>
          </cell>
        </row>
        <row r="613">
          <cell r="A613" t="str">
            <v>3426030    Aluguel de imóveis</v>
          </cell>
          <cell r="B613">
            <v>465036.31</v>
          </cell>
          <cell r="D613">
            <v>465036.31</v>
          </cell>
          <cell r="E613">
            <v>324291.99</v>
          </cell>
          <cell r="G613">
            <v>324291.99</v>
          </cell>
        </row>
        <row r="614">
          <cell r="A614" t="str">
            <v>3429001    Transferência para projetos florestais</v>
          </cell>
          <cell r="B614">
            <v>11808398.869999999</v>
          </cell>
          <cell r="C614" t="str">
            <v>-</v>
          </cell>
          <cell r="D614">
            <v>-11808398.869999999</v>
          </cell>
          <cell r="E614">
            <v>11557147.279999999</v>
          </cell>
          <cell r="F614" t="str">
            <v>-</v>
          </cell>
          <cell r="G614">
            <v>-11557147.279999999</v>
          </cell>
        </row>
        <row r="615">
          <cell r="A615" t="str">
            <v>3431001    Engenharia</v>
          </cell>
          <cell r="B615">
            <v>7959823.96</v>
          </cell>
          <cell r="D615">
            <v>7959823.96</v>
          </cell>
          <cell r="E615">
            <v>7125708.3200000003</v>
          </cell>
          <cell r="G615">
            <v>7125708.3200000003</v>
          </cell>
        </row>
        <row r="616">
          <cell r="A616" t="str">
            <v>3431002    Suprir componentes</v>
          </cell>
          <cell r="B616">
            <v>8425799.1099999994</v>
          </cell>
          <cell r="D616">
            <v>8425799.1099999994</v>
          </cell>
          <cell r="E616">
            <v>5646252.5899999999</v>
          </cell>
          <cell r="G616">
            <v>5646252.5899999999</v>
          </cell>
        </row>
        <row r="617">
          <cell r="A617" t="str">
            <v>3431003    Construção civil</v>
          </cell>
          <cell r="B617">
            <v>2753340.02</v>
          </cell>
          <cell r="D617">
            <v>2753340.02</v>
          </cell>
          <cell r="E617">
            <v>2069029.85</v>
          </cell>
          <cell r="G617">
            <v>2069029.85</v>
          </cell>
        </row>
        <row r="618">
          <cell r="A618" t="str">
            <v>3431004    Montagem</v>
          </cell>
          <cell r="B618">
            <v>2718982.29</v>
          </cell>
          <cell r="D618">
            <v>2718982.29</v>
          </cell>
          <cell r="E618">
            <v>1764221.77</v>
          </cell>
          <cell r="G618">
            <v>1764221.77</v>
          </cell>
        </row>
        <row r="619">
          <cell r="A619" t="str">
            <v>3437001    Reclassificação contábil de investiment</v>
          </cell>
          <cell r="B619">
            <v>410517.52</v>
          </cell>
          <cell r="D619">
            <v>410517.52</v>
          </cell>
          <cell r="E619">
            <v>0</v>
          </cell>
          <cell r="G619">
            <v>0</v>
          </cell>
        </row>
        <row r="620">
          <cell r="A620" t="str">
            <v>3438001    Transferência p/obras em andamento</v>
          </cell>
          <cell r="B620">
            <v>35843097.100000001</v>
          </cell>
          <cell r="C620" t="str">
            <v>-</v>
          </cell>
          <cell r="D620">
            <v>-35843097.100000001</v>
          </cell>
          <cell r="E620">
            <v>26407856.899999999</v>
          </cell>
          <cell r="F620" t="str">
            <v>-</v>
          </cell>
          <cell r="G620">
            <v>-26407856.899999999</v>
          </cell>
        </row>
        <row r="621">
          <cell r="A621" t="str">
            <v>3513102    Comissão de agente-Papel/Filme</v>
          </cell>
          <cell r="B621">
            <v>1371807.14</v>
          </cell>
          <cell r="D621">
            <v>1371807.14</v>
          </cell>
          <cell r="E621">
            <v>1239593.29</v>
          </cell>
          <cell r="G621">
            <v>1239593.29</v>
          </cell>
        </row>
        <row r="622">
          <cell r="A622" t="str">
            <v>3513104    Despesas gerais com exportação-Papel/Fi</v>
          </cell>
          <cell r="B622">
            <v>878984.89</v>
          </cell>
          <cell r="D622">
            <v>878984.89</v>
          </cell>
          <cell r="E622">
            <v>591895.9</v>
          </cell>
          <cell r="G622">
            <v>591895.9</v>
          </cell>
        </row>
        <row r="623">
          <cell r="A623" t="str">
            <v>3513109    Seguro internacional-Papel/Filme</v>
          </cell>
          <cell r="B623">
            <v>3737.33</v>
          </cell>
          <cell r="D623">
            <v>3737.33</v>
          </cell>
          <cell r="E623">
            <v>2202.0500000000002</v>
          </cell>
          <cell r="G623">
            <v>2202.0500000000002</v>
          </cell>
        </row>
        <row r="624">
          <cell r="A624" t="str">
            <v>3513110    Transporte de ponta-Papel/Filme</v>
          </cell>
          <cell r="B624">
            <v>1073.5899999999999</v>
          </cell>
          <cell r="D624">
            <v>1073.5899999999999</v>
          </cell>
          <cell r="E624">
            <v>1073.5899999999999</v>
          </cell>
          <cell r="G624">
            <v>1073.5899999999999</v>
          </cell>
        </row>
        <row r="625">
          <cell r="A625" t="str">
            <v>3513112    Fretes s/Exportação - Papel</v>
          </cell>
          <cell r="B625">
            <v>5744257.7999999998</v>
          </cell>
          <cell r="D625">
            <v>5744257.7999999998</v>
          </cell>
          <cell r="E625">
            <v>3914261.89</v>
          </cell>
          <cell r="G625">
            <v>3914261.89</v>
          </cell>
        </row>
        <row r="626">
          <cell r="A626" t="str">
            <v>3513202    Comissão de agente-Celulose</v>
          </cell>
          <cell r="B626">
            <v>1476104.96</v>
          </cell>
          <cell r="D626">
            <v>1476104.96</v>
          </cell>
          <cell r="E626">
            <v>1470517.85</v>
          </cell>
          <cell r="G626">
            <v>1470517.85</v>
          </cell>
        </row>
        <row r="627">
          <cell r="A627" t="str">
            <v>3513204    Despesas gerais com exportação-Celulose</v>
          </cell>
          <cell r="B627">
            <v>1695737.26</v>
          </cell>
          <cell r="D627">
            <v>1695737.26</v>
          </cell>
          <cell r="E627">
            <v>1181803.69</v>
          </cell>
          <cell r="G627">
            <v>1181803.69</v>
          </cell>
        </row>
        <row r="628">
          <cell r="A628" t="str">
            <v>3513211    Fretes s/Exportação - Celulose</v>
          </cell>
          <cell r="B628">
            <v>6900684.7000000002</v>
          </cell>
          <cell r="D628">
            <v>6900684.7000000002</v>
          </cell>
          <cell r="E628">
            <v>5027407.83</v>
          </cell>
          <cell r="G628">
            <v>5027407.83</v>
          </cell>
        </row>
        <row r="629">
          <cell r="A629" t="str">
            <v>3513402    Bonificação</v>
          </cell>
          <cell r="B629">
            <v>874095</v>
          </cell>
          <cell r="D629">
            <v>874095</v>
          </cell>
          <cell r="E629">
            <v>640069.03</v>
          </cell>
          <cell r="G629">
            <v>640069.03</v>
          </cell>
        </row>
        <row r="630">
          <cell r="A630" t="str">
            <v>3513403    Comissões</v>
          </cell>
          <cell r="B630">
            <v>2172343.4300000002</v>
          </cell>
          <cell r="D630">
            <v>2172343.4300000002</v>
          </cell>
          <cell r="E630">
            <v>1648523.76</v>
          </cell>
          <cell r="G630">
            <v>1648523.76</v>
          </cell>
        </row>
        <row r="631">
          <cell r="A631" t="str">
            <v>3513404    Fretes e carretos Merc.Interno-Papel</v>
          </cell>
          <cell r="B631">
            <v>2824497.46</v>
          </cell>
          <cell r="D631">
            <v>2824497.46</v>
          </cell>
          <cell r="E631">
            <v>2255822.5699999998</v>
          </cell>
          <cell r="G631">
            <v>2255822.5699999998</v>
          </cell>
        </row>
        <row r="632">
          <cell r="A632" t="str">
            <v>3513410    Despesas c/Royalties</v>
          </cell>
          <cell r="B632">
            <v>867427.63</v>
          </cell>
          <cell r="D632">
            <v>867427.63</v>
          </cell>
          <cell r="E632">
            <v>655317.15</v>
          </cell>
          <cell r="G632">
            <v>655317.15</v>
          </cell>
        </row>
        <row r="633">
          <cell r="A633" t="str">
            <v>3513411    Premios s/Vendas - KSR</v>
          </cell>
          <cell r="B633">
            <v>199333.1</v>
          </cell>
          <cell r="D633">
            <v>199333.1</v>
          </cell>
          <cell r="E633">
            <v>136957.66</v>
          </cell>
          <cell r="G633">
            <v>136957.66</v>
          </cell>
        </row>
        <row r="634">
          <cell r="A634" t="str">
            <v>3513413    Fretes e carretos Merc.Interno-Celulose</v>
          </cell>
          <cell r="B634">
            <v>1387264.75</v>
          </cell>
          <cell r="D634">
            <v>1387264.75</v>
          </cell>
          <cell r="E634">
            <v>933458.27</v>
          </cell>
          <cell r="G634">
            <v>933458.27</v>
          </cell>
        </row>
        <row r="635">
          <cell r="A635" t="str">
            <v>3513416    Fretes s/devoluções de vendas-Papel/Fil</v>
          </cell>
          <cell r="B635">
            <v>37723.17</v>
          </cell>
          <cell r="D635">
            <v>37723.17</v>
          </cell>
          <cell r="E635">
            <v>30133.9</v>
          </cell>
          <cell r="G635">
            <v>30133.9</v>
          </cell>
        </row>
        <row r="636">
          <cell r="A636" t="str">
            <v>3513417    Fretes s/devoluções de vendas-Celulose</v>
          </cell>
          <cell r="B636">
            <v>5363.56</v>
          </cell>
          <cell r="D636">
            <v>5363.56</v>
          </cell>
          <cell r="E636">
            <v>5363.56</v>
          </cell>
          <cell r="G636">
            <v>5363.56</v>
          </cell>
        </row>
        <row r="637">
          <cell r="A637" t="str">
            <v>3513601    Amostras promocionais</v>
          </cell>
          <cell r="B637">
            <v>267168.03999999998</v>
          </cell>
          <cell r="D637">
            <v>267168.03999999998</v>
          </cell>
          <cell r="E637">
            <v>203547.24</v>
          </cell>
          <cell r="G637">
            <v>203547.24</v>
          </cell>
        </row>
        <row r="638">
          <cell r="A638" t="str">
            <v>3513602    Brindes</v>
          </cell>
          <cell r="B638">
            <v>26727.119999999999</v>
          </cell>
          <cell r="D638">
            <v>26727.119999999999</v>
          </cell>
          <cell r="E638">
            <v>19904.27</v>
          </cell>
          <cell r="G638">
            <v>19904.27</v>
          </cell>
        </row>
        <row r="639">
          <cell r="A639" t="str">
            <v>3513603    Desenvolvimento de embalagens</v>
          </cell>
          <cell r="B639">
            <v>180572.89</v>
          </cell>
          <cell r="D639">
            <v>180572.89</v>
          </cell>
          <cell r="E639">
            <v>167275.41</v>
          </cell>
          <cell r="G639">
            <v>167275.41</v>
          </cell>
        </row>
        <row r="640">
          <cell r="A640" t="str">
            <v>3513604    Feiras e exposições</v>
          </cell>
          <cell r="B640">
            <v>10434.780000000001</v>
          </cell>
          <cell r="D640">
            <v>10434.780000000001</v>
          </cell>
          <cell r="E640">
            <v>8333.11</v>
          </cell>
          <cell r="G640">
            <v>8333.11</v>
          </cell>
        </row>
        <row r="641">
          <cell r="A641" t="str">
            <v>3513605    Pesquisa de mercado</v>
          </cell>
          <cell r="B641">
            <v>17564</v>
          </cell>
          <cell r="D641">
            <v>17564</v>
          </cell>
          <cell r="E641">
            <v>5013</v>
          </cell>
          <cell r="G641">
            <v>5013</v>
          </cell>
        </row>
        <row r="642">
          <cell r="A642" t="str">
            <v>3513606    Promoção de vendas</v>
          </cell>
          <cell r="B642">
            <v>174579.84</v>
          </cell>
          <cell r="D642">
            <v>174579.84</v>
          </cell>
          <cell r="E642">
            <v>109056.32000000001</v>
          </cell>
          <cell r="G642">
            <v>109056.32000000001</v>
          </cell>
        </row>
        <row r="643">
          <cell r="A643" t="str">
            <v>3513607    Propaganda e publicidade</v>
          </cell>
          <cell r="B643">
            <v>670585.42000000004</v>
          </cell>
          <cell r="D643">
            <v>670585.42000000004</v>
          </cell>
          <cell r="E643">
            <v>614673.31000000006</v>
          </cell>
          <cell r="G643">
            <v>614673.31000000006</v>
          </cell>
        </row>
        <row r="644">
          <cell r="A644" t="str">
            <v>3513609    Testes gráficos</v>
          </cell>
          <cell r="B644">
            <v>7270</v>
          </cell>
          <cell r="D644">
            <v>7270</v>
          </cell>
          <cell r="E644">
            <v>4800</v>
          </cell>
          <cell r="G644">
            <v>4800</v>
          </cell>
        </row>
        <row r="645">
          <cell r="A645" t="str">
            <v>3513801    Constituição PDD</v>
          </cell>
          <cell r="B645">
            <v>3000000</v>
          </cell>
          <cell r="D645">
            <v>3000000</v>
          </cell>
          <cell r="E645">
            <v>3000000</v>
          </cell>
          <cell r="G645">
            <v>3000000</v>
          </cell>
        </row>
        <row r="646">
          <cell r="A646" t="str">
            <v>3518004    Despesas e multas não dedutíveis</v>
          </cell>
          <cell r="B646">
            <v>14431.55</v>
          </cell>
          <cell r="D646">
            <v>14431.55</v>
          </cell>
          <cell r="E646">
            <v>10106.17</v>
          </cell>
          <cell r="G646">
            <v>10106.17</v>
          </cell>
        </row>
        <row r="647">
          <cell r="A647" t="str">
            <v>3518005    Despesas e multas dedutíveis</v>
          </cell>
          <cell r="B647">
            <v>85429.72</v>
          </cell>
          <cell r="D647">
            <v>85429.72</v>
          </cell>
          <cell r="E647">
            <v>13010.59</v>
          </cell>
          <cell r="G647">
            <v>13010.59</v>
          </cell>
        </row>
        <row r="648">
          <cell r="A648" t="str">
            <v>3518012    Donativos e doações</v>
          </cell>
          <cell r="B648">
            <v>101977.26</v>
          </cell>
          <cell r="D648">
            <v>101977.26</v>
          </cell>
          <cell r="E648">
            <v>105992.39</v>
          </cell>
          <cell r="G648">
            <v>105992.39</v>
          </cell>
        </row>
        <row r="649">
          <cell r="A649" t="str">
            <v>3518018    Telefones</v>
          </cell>
          <cell r="B649">
            <v>513813.68</v>
          </cell>
          <cell r="D649">
            <v>513813.68</v>
          </cell>
          <cell r="E649">
            <v>344338.9</v>
          </cell>
          <cell r="G649">
            <v>344338.9</v>
          </cell>
        </row>
        <row r="650">
          <cell r="A650" t="str">
            <v>3519999    Despesas Comerciais</v>
          </cell>
          <cell r="B650">
            <v>38465734.270000003</v>
          </cell>
          <cell r="D650">
            <v>38465734.270000003</v>
          </cell>
          <cell r="E650">
            <v>29485087.829999998</v>
          </cell>
          <cell r="G650">
            <v>29485087.829999998</v>
          </cell>
        </row>
        <row r="651">
          <cell r="A651" t="str">
            <v>3521310    SEPACO</v>
          </cell>
          <cell r="B651">
            <v>302793.64</v>
          </cell>
          <cell r="D651">
            <v>302793.64</v>
          </cell>
          <cell r="E651">
            <v>238530.99</v>
          </cell>
          <cell r="G651">
            <v>238530.99</v>
          </cell>
        </row>
        <row r="652">
          <cell r="A652" t="str">
            <v>3522001    Diretoria/conselho</v>
          </cell>
          <cell r="B652">
            <v>1816778.96</v>
          </cell>
          <cell r="D652">
            <v>1816778.96</v>
          </cell>
          <cell r="E652">
            <v>1597802.61</v>
          </cell>
          <cell r="G652">
            <v>1597802.61</v>
          </cell>
        </row>
        <row r="653">
          <cell r="A653" t="str">
            <v>3524005    Auditoria</v>
          </cell>
          <cell r="B653">
            <v>137198.29999999999</v>
          </cell>
          <cell r="D653">
            <v>137198.29999999999</v>
          </cell>
          <cell r="E653">
            <v>133072.72</v>
          </cell>
          <cell r="G653">
            <v>133072.72</v>
          </cell>
        </row>
        <row r="654">
          <cell r="A654" t="str">
            <v>3524006    Honorários advocatícios - trib./trab.</v>
          </cell>
          <cell r="B654">
            <v>598835.21</v>
          </cell>
          <cell r="D654">
            <v>598835.21</v>
          </cell>
          <cell r="E654">
            <v>437740.38</v>
          </cell>
          <cell r="G654">
            <v>437740.38</v>
          </cell>
        </row>
        <row r="655">
          <cell r="A655" t="str">
            <v>3524015    Serviços prestados por pessoas físicas</v>
          </cell>
          <cell r="B655">
            <v>54065.4</v>
          </cell>
          <cell r="D655">
            <v>54065.4</v>
          </cell>
          <cell r="E655">
            <v>34794.26</v>
          </cell>
          <cell r="G655">
            <v>34794.26</v>
          </cell>
        </row>
        <row r="656">
          <cell r="A656" t="str">
            <v>3525001    Impostos, taxas e contribuições</v>
          </cell>
          <cell r="B656">
            <v>461203.54</v>
          </cell>
          <cell r="D656">
            <v>461203.54</v>
          </cell>
          <cell r="E656">
            <v>337856.89</v>
          </cell>
          <cell r="G656">
            <v>337856.89</v>
          </cell>
        </row>
        <row r="657">
          <cell r="A657" t="str">
            <v>3528005    Contrib. à assoc. classe, assistenc. e</v>
          </cell>
          <cell r="B657">
            <v>285214.64</v>
          </cell>
          <cell r="D657">
            <v>285214.64</v>
          </cell>
          <cell r="E657">
            <v>228231.71</v>
          </cell>
          <cell r="G657">
            <v>228231.71</v>
          </cell>
        </row>
        <row r="658">
          <cell r="A658" t="str">
            <v>3528006    Despesas legais e judiciais</v>
          </cell>
          <cell r="B658">
            <v>318977.09999999998</v>
          </cell>
          <cell r="D658">
            <v>318977.09999999998</v>
          </cell>
          <cell r="E658">
            <v>264203.76</v>
          </cell>
          <cell r="G658">
            <v>264203.76</v>
          </cell>
        </row>
        <row r="659">
          <cell r="A659" t="str">
            <v>3528011    Fretamento de Aeronaves</v>
          </cell>
          <cell r="B659">
            <v>473425.7</v>
          </cell>
          <cell r="D659">
            <v>473425.7</v>
          </cell>
          <cell r="E659">
            <v>378210.7</v>
          </cell>
          <cell r="G659">
            <v>378210.7</v>
          </cell>
        </row>
        <row r="660">
          <cell r="A660" t="str">
            <v>3528018    Publicidade institucional</v>
          </cell>
          <cell r="B660">
            <v>216337.59</v>
          </cell>
          <cell r="D660">
            <v>216337.59</v>
          </cell>
          <cell r="E660">
            <v>142424.4</v>
          </cell>
          <cell r="G660">
            <v>142424.4</v>
          </cell>
        </row>
        <row r="661">
          <cell r="A661" t="str">
            <v>3528027    Serviços de Manutenção</v>
          </cell>
          <cell r="B661">
            <v>180</v>
          </cell>
          <cell r="C661" t="str">
            <v>-</v>
          </cell>
          <cell r="D661">
            <v>-180</v>
          </cell>
          <cell r="E661">
            <v>0</v>
          </cell>
          <cell r="G661">
            <v>0</v>
          </cell>
        </row>
        <row r="662">
          <cell r="A662" t="str">
            <v>3529999    Despesas Administrativas</v>
          </cell>
          <cell r="B662">
            <v>16161225.720000001</v>
          </cell>
          <cell r="D662">
            <v>16161225.720000001</v>
          </cell>
          <cell r="E662">
            <v>12831630.970000001</v>
          </cell>
          <cell r="G662">
            <v>12831630.970000001</v>
          </cell>
        </row>
        <row r="663">
          <cell r="A663" t="str">
            <v>3530001    Juros de mora</v>
          </cell>
          <cell r="B663">
            <v>236094.81</v>
          </cell>
          <cell r="D663">
            <v>236094.81</v>
          </cell>
          <cell r="E663">
            <v>227618.84</v>
          </cell>
          <cell r="G663">
            <v>227618.84</v>
          </cell>
        </row>
        <row r="664">
          <cell r="A664" t="str">
            <v>3530002    Descontos concedidos</v>
          </cell>
          <cell r="B664">
            <v>1323326.18</v>
          </cell>
          <cell r="D664">
            <v>1323326.18</v>
          </cell>
          <cell r="E664">
            <v>514303.58</v>
          </cell>
          <cell r="G664">
            <v>514303.58</v>
          </cell>
        </row>
        <row r="665">
          <cell r="A665" t="str">
            <v>3530003    IOF</v>
          </cell>
          <cell r="B665">
            <v>386134.42</v>
          </cell>
          <cell r="D665">
            <v>386134.42</v>
          </cell>
          <cell r="E665">
            <v>286790.03000000003</v>
          </cell>
          <cell r="G665">
            <v>286790.03000000003</v>
          </cell>
        </row>
        <row r="666">
          <cell r="A666" t="str">
            <v>3530004    Juros e comissões s/financiamento nacio</v>
          </cell>
          <cell r="B666">
            <v>37315.360000000001</v>
          </cell>
          <cell r="D666">
            <v>37315.360000000001</v>
          </cell>
          <cell r="E666">
            <v>34598.089999999997</v>
          </cell>
          <cell r="G666">
            <v>34598.089999999997</v>
          </cell>
        </row>
        <row r="667">
          <cell r="A667" t="str">
            <v>3530006    CPMF</v>
          </cell>
          <cell r="B667">
            <v>3246512.7</v>
          </cell>
          <cell r="D667">
            <v>3246512.7</v>
          </cell>
          <cell r="E667">
            <v>1732017.56</v>
          </cell>
          <cell r="G667">
            <v>1732017.56</v>
          </cell>
        </row>
        <row r="668">
          <cell r="A668" t="str">
            <v>3530008    I.R. sobre remessa de receitas ao exter</v>
          </cell>
          <cell r="B668">
            <v>105702.14</v>
          </cell>
          <cell r="D668">
            <v>105702.14</v>
          </cell>
          <cell r="E668">
            <v>104213.47</v>
          </cell>
          <cell r="G668">
            <v>104213.47</v>
          </cell>
        </row>
        <row r="669">
          <cell r="A669" t="str">
            <v>3530009    Corretagem s/exportações/importação</v>
          </cell>
          <cell r="B669">
            <v>39955.32</v>
          </cell>
          <cell r="D669">
            <v>39955.32</v>
          </cell>
          <cell r="E669">
            <v>39955.32</v>
          </cell>
          <cell r="G669">
            <v>39955.32</v>
          </cell>
        </row>
        <row r="670">
          <cell r="A670" t="str">
            <v>3530010    Despesas bancárias com c/c</v>
          </cell>
          <cell r="B670">
            <v>211796.56</v>
          </cell>
          <cell r="D670">
            <v>211796.56</v>
          </cell>
          <cell r="E670">
            <v>150502</v>
          </cell>
          <cell r="G670">
            <v>150502</v>
          </cell>
        </row>
        <row r="671">
          <cell r="A671" t="str">
            <v>3530011    Perdas c/operações swap</v>
          </cell>
          <cell r="B671">
            <v>10459004.689999999</v>
          </cell>
          <cell r="D671">
            <v>10459004.689999999</v>
          </cell>
          <cell r="E671">
            <v>10459004.689999999</v>
          </cell>
          <cell r="G671">
            <v>10459004.689999999</v>
          </cell>
        </row>
        <row r="672">
          <cell r="A672" t="str">
            <v>3530012    Despesas de cobranças bancárias</v>
          </cell>
          <cell r="B672">
            <v>242311.54</v>
          </cell>
          <cell r="D672">
            <v>242311.54</v>
          </cell>
          <cell r="E672">
            <v>184633.65</v>
          </cell>
          <cell r="G672">
            <v>184633.65</v>
          </cell>
        </row>
        <row r="673">
          <cell r="A673" t="str">
            <v>3530015    Multas s/pagtos em atraso</v>
          </cell>
          <cell r="B673">
            <v>592.16</v>
          </cell>
          <cell r="D673">
            <v>592.16</v>
          </cell>
          <cell r="E673">
            <v>361.03</v>
          </cell>
          <cell r="G673">
            <v>361.03</v>
          </cell>
        </row>
        <row r="674">
          <cell r="A674" t="str">
            <v>3530016    Encargos s/Vendor</v>
          </cell>
          <cell r="B674">
            <v>325689.93</v>
          </cell>
          <cell r="D674">
            <v>325689.93</v>
          </cell>
          <cell r="E674">
            <v>265805.11</v>
          </cell>
          <cell r="G674">
            <v>265805.11</v>
          </cell>
        </row>
        <row r="675">
          <cell r="A675" t="str">
            <v>3530018    Comissões s/Fiança</v>
          </cell>
          <cell r="B675">
            <v>62574.98</v>
          </cell>
          <cell r="D675">
            <v>62574.98</v>
          </cell>
          <cell r="E675">
            <v>53948.07</v>
          </cell>
          <cell r="G675">
            <v>53948.07</v>
          </cell>
        </row>
        <row r="676">
          <cell r="A676" t="str">
            <v>3530019    Juros Passivos s/BNDES (TJLP) - CP</v>
          </cell>
          <cell r="B676">
            <v>4323829.16</v>
          </cell>
          <cell r="D676">
            <v>4323829.16</v>
          </cell>
          <cell r="E676">
            <v>3293568.19</v>
          </cell>
          <cell r="G676">
            <v>3293568.19</v>
          </cell>
        </row>
        <row r="677">
          <cell r="A677" t="str">
            <v>3530020    Juros Passivos s/BNDES (Cesta de Moedas</v>
          </cell>
          <cell r="B677">
            <v>498867.85</v>
          </cell>
          <cell r="D677">
            <v>498867.85</v>
          </cell>
          <cell r="E677">
            <v>378714.66</v>
          </cell>
          <cell r="G677">
            <v>378714.66</v>
          </cell>
        </row>
        <row r="678">
          <cell r="A678" t="str">
            <v>3530021    Juros Passivos s/Outros Financiamentos</v>
          </cell>
          <cell r="B678">
            <v>37848.129999999997</v>
          </cell>
          <cell r="D678">
            <v>37848.129999999997</v>
          </cell>
          <cell r="E678">
            <v>32347.43</v>
          </cell>
          <cell r="G678">
            <v>32347.43</v>
          </cell>
        </row>
        <row r="679">
          <cell r="A679" t="str">
            <v>3530023    Juros Passivos s/Importação - CP</v>
          </cell>
          <cell r="B679">
            <v>2067864.66</v>
          </cell>
          <cell r="D679">
            <v>2067864.66</v>
          </cell>
          <cell r="E679">
            <v>1537946.39</v>
          </cell>
          <cell r="G679">
            <v>1537946.39</v>
          </cell>
        </row>
        <row r="680">
          <cell r="A680" t="str">
            <v>3530024    Juros Passivos s/Importação - LP</v>
          </cell>
          <cell r="B680">
            <v>2559.98</v>
          </cell>
          <cell r="D680">
            <v>2559.98</v>
          </cell>
          <cell r="E680">
            <v>1295.49</v>
          </cell>
          <cell r="G680">
            <v>1295.49</v>
          </cell>
        </row>
        <row r="681">
          <cell r="A681" t="str">
            <v>3530027    Juros Passivos s/Pré-Pagamento - CP</v>
          </cell>
          <cell r="B681">
            <v>15192937.609999999</v>
          </cell>
          <cell r="D681">
            <v>15192937.609999999</v>
          </cell>
          <cell r="E681">
            <v>11562354.93</v>
          </cell>
          <cell r="G681">
            <v>11562354.93</v>
          </cell>
        </row>
        <row r="682">
          <cell r="A682" t="str">
            <v>3530028    Juros Passivos s/ACE - CP</v>
          </cell>
          <cell r="B682">
            <v>826743.63</v>
          </cell>
          <cell r="D682">
            <v>826743.63</v>
          </cell>
          <cell r="E682">
            <v>92624.89</v>
          </cell>
          <cell r="G682">
            <v>92624.89</v>
          </cell>
        </row>
        <row r="683">
          <cell r="A683" t="str">
            <v>3530029    Juros Passivos s/IFC - CP</v>
          </cell>
          <cell r="B683">
            <v>517171.69</v>
          </cell>
          <cell r="D683">
            <v>517171.69</v>
          </cell>
          <cell r="E683">
            <v>396050.54</v>
          </cell>
          <cell r="G683">
            <v>396050.54</v>
          </cell>
        </row>
        <row r="684">
          <cell r="A684" t="str">
            <v>3530030    Juros Passivos s/Eurobonds - CP</v>
          </cell>
          <cell r="B684">
            <v>10090095.029999999</v>
          </cell>
          <cell r="D684">
            <v>10090095.029999999</v>
          </cell>
          <cell r="E684">
            <v>7541058.3399999999</v>
          </cell>
          <cell r="G684">
            <v>7541058.3399999999</v>
          </cell>
        </row>
        <row r="685">
          <cell r="A685" t="str">
            <v>3540001    Variação cambial passiva</v>
          </cell>
          <cell r="B685">
            <v>1799003.56</v>
          </cell>
          <cell r="D685">
            <v>1799003.56</v>
          </cell>
          <cell r="E685">
            <v>1138519.6599999999</v>
          </cell>
          <cell r="G685">
            <v>1138519.6599999999</v>
          </cell>
        </row>
        <row r="686">
          <cell r="A686" t="str">
            <v>3540002    Variação monetária passiva (inclusive s</v>
          </cell>
          <cell r="B686">
            <v>868750.9</v>
          </cell>
          <cell r="D686">
            <v>868750.9</v>
          </cell>
          <cell r="E686">
            <v>749703.25</v>
          </cell>
          <cell r="G686">
            <v>749703.25</v>
          </cell>
        </row>
        <row r="687">
          <cell r="A687" t="str">
            <v>3540004    Var.Monetária Passiva s/BNDES (TJLP)-Pr</v>
          </cell>
          <cell r="B687">
            <v>810039.47</v>
          </cell>
          <cell r="D687">
            <v>810039.47</v>
          </cell>
          <cell r="E687">
            <v>638505.23</v>
          </cell>
          <cell r="G687">
            <v>638505.23</v>
          </cell>
        </row>
        <row r="688">
          <cell r="A688" t="str">
            <v>3540005    Var.Monetária Passiva s/BNDES (TJLP)-Pr</v>
          </cell>
          <cell r="B688">
            <v>1689349.49</v>
          </cell>
          <cell r="D688">
            <v>1689349.49</v>
          </cell>
          <cell r="E688">
            <v>1339593.48</v>
          </cell>
          <cell r="G688">
            <v>1339593.48</v>
          </cell>
        </row>
        <row r="689">
          <cell r="A689" t="str">
            <v>3540006    Var.Monetária Passiva s/BNDES (TJLP) -</v>
          </cell>
          <cell r="B689">
            <v>7438.57</v>
          </cell>
          <cell r="D689">
            <v>7438.57</v>
          </cell>
          <cell r="E689">
            <v>5561.01</v>
          </cell>
          <cell r="G689">
            <v>5561.01</v>
          </cell>
        </row>
        <row r="690">
          <cell r="A690" t="str">
            <v>3540007    Var.Monet.Passiva s/BNDES (C.Moedas)-Pr</v>
          </cell>
          <cell r="B690">
            <v>44834.04</v>
          </cell>
          <cell r="C690" t="str">
            <v>-</v>
          </cell>
          <cell r="D690">
            <v>-44834.04</v>
          </cell>
          <cell r="E690">
            <v>94040.17</v>
          </cell>
          <cell r="F690" t="str">
            <v>-</v>
          </cell>
          <cell r="G690">
            <v>-94040.17</v>
          </cell>
        </row>
        <row r="691">
          <cell r="A691" t="str">
            <v>3540008    Var.Monet.Passiva s/BNDES (C.Moedas)-Pr</v>
          </cell>
          <cell r="B691">
            <v>158008.04</v>
          </cell>
          <cell r="C691" t="str">
            <v>-</v>
          </cell>
          <cell r="D691">
            <v>-158008.04</v>
          </cell>
          <cell r="E691">
            <v>313745.71999999997</v>
          </cell>
          <cell r="F691" t="str">
            <v>-</v>
          </cell>
          <cell r="G691">
            <v>-313745.71999999997</v>
          </cell>
        </row>
        <row r="692">
          <cell r="A692" t="str">
            <v>3540009    Var.Monetária Passiva s/BNDES (C.Moedas</v>
          </cell>
          <cell r="B692">
            <v>236.8</v>
          </cell>
          <cell r="C692" t="str">
            <v>-</v>
          </cell>
          <cell r="D692">
            <v>-236.8</v>
          </cell>
          <cell r="E692">
            <v>2449.75</v>
          </cell>
          <cell r="F692" t="str">
            <v>-</v>
          </cell>
          <cell r="G692">
            <v>-2449.75</v>
          </cell>
        </row>
        <row r="693">
          <cell r="A693" t="str">
            <v>3540010    Var.Monet.Passiva s/Outros Financ.MI-Pr</v>
          </cell>
          <cell r="B693">
            <v>19681.009999999998</v>
          </cell>
          <cell r="D693">
            <v>19681.009999999998</v>
          </cell>
          <cell r="E693">
            <v>17224.39</v>
          </cell>
          <cell r="G693">
            <v>17224.39</v>
          </cell>
        </row>
        <row r="694">
          <cell r="A694" t="str">
            <v>3540012    Var.Monet.Passiva s/Outros Financ.MI -</v>
          </cell>
          <cell r="B694">
            <v>48.27</v>
          </cell>
          <cell r="D694">
            <v>48.27</v>
          </cell>
          <cell r="E694">
            <v>42.45</v>
          </cell>
          <cell r="G694">
            <v>42.45</v>
          </cell>
        </row>
        <row r="695">
          <cell r="A695" t="str">
            <v>3540014    Var.Cambial Passiva s/Importação - Prin</v>
          </cell>
          <cell r="B695">
            <v>796533.13</v>
          </cell>
          <cell r="D695">
            <v>796533.13</v>
          </cell>
          <cell r="E695">
            <v>1607434.33</v>
          </cell>
          <cell r="F695" t="str">
            <v>-</v>
          </cell>
          <cell r="G695">
            <v>-1607434.33</v>
          </cell>
        </row>
        <row r="696">
          <cell r="A696" t="str">
            <v>3540016    Var.Cambial Passiva s/Importação - Juro</v>
          </cell>
          <cell r="B696">
            <v>22666.61</v>
          </cell>
          <cell r="D696">
            <v>22666.61</v>
          </cell>
          <cell r="E696">
            <v>83843.98</v>
          </cell>
          <cell r="F696" t="str">
            <v>-</v>
          </cell>
          <cell r="G696">
            <v>-83843.98</v>
          </cell>
        </row>
        <row r="697">
          <cell r="A697" t="str">
            <v>3540022    Var.Cambial Passiva s/Pré-Pagamento - P</v>
          </cell>
          <cell r="B697">
            <v>2658295.2400000002</v>
          </cell>
          <cell r="C697" t="str">
            <v>-</v>
          </cell>
          <cell r="D697">
            <v>-2658295.2400000002</v>
          </cell>
          <cell r="E697">
            <v>166601.85</v>
          </cell>
          <cell r="G697">
            <v>166601.85</v>
          </cell>
        </row>
        <row r="698">
          <cell r="A698" t="str">
            <v>3540023    Var.Cambial Passiva s/Pré-Pagamento - P</v>
          </cell>
          <cell r="B698">
            <v>10446920.119999999</v>
          </cell>
          <cell r="D698">
            <v>10446920.119999999</v>
          </cell>
          <cell r="E698">
            <v>9425474.6600000001</v>
          </cell>
          <cell r="F698" t="str">
            <v>-</v>
          </cell>
          <cell r="G698">
            <v>-9425474.6600000001</v>
          </cell>
        </row>
        <row r="699">
          <cell r="A699" t="str">
            <v>3540024    Var.Cambial Passiva s/Pré-Pagamento - J</v>
          </cell>
          <cell r="B699">
            <v>7466.48</v>
          </cell>
          <cell r="D699">
            <v>7466.48</v>
          </cell>
          <cell r="E699">
            <v>161891.71</v>
          </cell>
          <cell r="F699" t="str">
            <v>-</v>
          </cell>
          <cell r="G699">
            <v>-161891.71</v>
          </cell>
        </row>
        <row r="700">
          <cell r="A700" t="str">
            <v>3540027    Var.Cambial Passiva s/IFC - Principal C</v>
          </cell>
          <cell r="B700">
            <v>21857.4</v>
          </cell>
          <cell r="D700">
            <v>21857.4</v>
          </cell>
          <cell r="E700">
            <v>202545.24</v>
          </cell>
          <cell r="F700" t="str">
            <v>-</v>
          </cell>
          <cell r="G700">
            <v>-202545.24</v>
          </cell>
        </row>
        <row r="701">
          <cell r="A701" t="str">
            <v>3540028    Var.Cambial Passiva s/IFC - Principal L</v>
          </cell>
          <cell r="B701">
            <v>111256.04</v>
          </cell>
          <cell r="D701">
            <v>111256.04</v>
          </cell>
          <cell r="E701">
            <v>262096.72</v>
          </cell>
          <cell r="F701" t="str">
            <v>-</v>
          </cell>
          <cell r="G701">
            <v>-262096.72</v>
          </cell>
        </row>
        <row r="702">
          <cell r="A702" t="str">
            <v>3540029    Var.Cambial Passiva s/IFC - Juros</v>
          </cell>
          <cell r="B702">
            <v>536.88</v>
          </cell>
          <cell r="D702">
            <v>536.88</v>
          </cell>
          <cell r="E702">
            <v>13977.02</v>
          </cell>
          <cell r="F702" t="str">
            <v>-</v>
          </cell>
          <cell r="G702">
            <v>-13977.02</v>
          </cell>
        </row>
        <row r="703">
          <cell r="A703" t="str">
            <v>3540031    Var.Cambial Passiva s/Eurobonds - Princ</v>
          </cell>
          <cell r="B703">
            <v>3540000</v>
          </cell>
          <cell r="D703">
            <v>3540000</v>
          </cell>
          <cell r="E703">
            <v>8340000</v>
          </cell>
          <cell r="F703" t="str">
            <v>-</v>
          </cell>
          <cell r="G703">
            <v>-8340000</v>
          </cell>
        </row>
        <row r="704">
          <cell r="A704" t="str">
            <v>3540032    Var.Cambial Passiva s/Eurobonds - Juros</v>
          </cell>
          <cell r="B704">
            <v>150379.15</v>
          </cell>
          <cell r="D704">
            <v>150379.15</v>
          </cell>
          <cell r="E704">
            <v>120940.84</v>
          </cell>
          <cell r="F704" t="str">
            <v>-</v>
          </cell>
          <cell r="G704">
            <v>-120940.84</v>
          </cell>
        </row>
        <row r="705">
          <cell r="A705" t="str">
            <v>3540037    Var.Cambial Passiva s/SWAP</v>
          </cell>
          <cell r="B705">
            <v>10805997.1</v>
          </cell>
          <cell r="D705">
            <v>10805997.1</v>
          </cell>
          <cell r="E705">
            <v>10805997.1</v>
          </cell>
          <cell r="G705">
            <v>10805997.1</v>
          </cell>
        </row>
        <row r="706">
          <cell r="A706" t="str">
            <v>3540038    Var.Cambial Passiva s/Mútuo</v>
          </cell>
          <cell r="B706">
            <v>2755000</v>
          </cell>
          <cell r="D706">
            <v>2755000</v>
          </cell>
          <cell r="E706">
            <v>2755000</v>
          </cell>
          <cell r="G706">
            <v>2755000</v>
          </cell>
        </row>
        <row r="707">
          <cell r="A707" t="str">
            <v>3551001    Resultado Equivalência Patrimonial</v>
          </cell>
          <cell r="B707">
            <v>997581.15</v>
          </cell>
          <cell r="C707" t="str">
            <v>-</v>
          </cell>
          <cell r="D707">
            <v>-997581.15</v>
          </cell>
          <cell r="E707">
            <v>41388.28</v>
          </cell>
          <cell r="G707">
            <v>41388.28</v>
          </cell>
        </row>
        <row r="708">
          <cell r="A708" t="str">
            <v>3551002    Dividendos</v>
          </cell>
          <cell r="B708">
            <v>0.75</v>
          </cell>
          <cell r="C708" t="str">
            <v>-</v>
          </cell>
          <cell r="D708">
            <v>-0.75</v>
          </cell>
          <cell r="E708">
            <v>0.75</v>
          </cell>
          <cell r="F708" t="str">
            <v>-</v>
          </cell>
          <cell r="G708">
            <v>-0.75</v>
          </cell>
        </row>
        <row r="709">
          <cell r="A709" t="str">
            <v>3551003    Amortização de ágio/deságio</v>
          </cell>
          <cell r="B709">
            <v>8128745.4400000004</v>
          </cell>
          <cell r="D709">
            <v>8128745.4400000004</v>
          </cell>
          <cell r="E709">
            <v>6096546.5800000001</v>
          </cell>
          <cell r="G709">
            <v>6096546.5800000001</v>
          </cell>
        </row>
        <row r="710">
          <cell r="A710" t="str">
            <v>3551007    Participação nos Resultados</v>
          </cell>
          <cell r="B710">
            <v>134853.29</v>
          </cell>
          <cell r="C710" t="str">
            <v>-</v>
          </cell>
          <cell r="D710">
            <v>-134853.29</v>
          </cell>
          <cell r="E710">
            <v>134853.29</v>
          </cell>
          <cell r="F710" t="str">
            <v>-</v>
          </cell>
          <cell r="G710">
            <v>-134853.29</v>
          </cell>
        </row>
        <row r="711">
          <cell r="A711" t="str">
            <v>3621003    Receita na Venda de Ativo Permanente</v>
          </cell>
          <cell r="B711">
            <v>1168180.73</v>
          </cell>
          <cell r="C711" t="str">
            <v>-</v>
          </cell>
          <cell r="D711">
            <v>-1168180.73</v>
          </cell>
          <cell r="E711">
            <v>605262.34</v>
          </cell>
          <cell r="F711" t="str">
            <v>-</v>
          </cell>
          <cell r="G711">
            <v>-605262.34</v>
          </cell>
        </row>
        <row r="712">
          <cell r="A712" t="str">
            <v>3621004    Custo da Baixa de Ativo Permanente</v>
          </cell>
          <cell r="B712">
            <v>4338357.8</v>
          </cell>
          <cell r="D712">
            <v>4338357.8</v>
          </cell>
          <cell r="E712">
            <v>2189127.66</v>
          </cell>
          <cell r="G712">
            <v>2189127.66</v>
          </cell>
        </row>
        <row r="713">
          <cell r="A713" t="str">
            <v>3711001    IRPJ/CSLL Diferidos</v>
          </cell>
          <cell r="B713">
            <v>34688051.07</v>
          </cell>
          <cell r="D713">
            <v>34688051.07</v>
          </cell>
          <cell r="E713">
            <v>23906715.359999999</v>
          </cell>
          <cell r="G713">
            <v>23906715.359999999</v>
          </cell>
        </row>
        <row r="714">
          <cell r="A714" t="str">
            <v>3721002    CSLL do Exercício</v>
          </cell>
          <cell r="B714">
            <v>3883376.13</v>
          </cell>
          <cell r="C714" t="str">
            <v>-</v>
          </cell>
          <cell r="D714">
            <v>-3883376.13</v>
          </cell>
          <cell r="E714">
            <v>0</v>
          </cell>
          <cell r="G714">
            <v>0</v>
          </cell>
        </row>
        <row r="715">
          <cell r="A715" t="str">
            <v>4111101    Vendas de produtos</v>
          </cell>
          <cell r="B715">
            <v>254887735.31999999</v>
          </cell>
          <cell r="C715" t="str">
            <v>-</v>
          </cell>
          <cell r="D715">
            <v>-254887735.31999999</v>
          </cell>
          <cell r="E715">
            <v>190122067.41</v>
          </cell>
          <cell r="F715" t="str">
            <v>-</v>
          </cell>
          <cell r="G715">
            <v>-190122067.41</v>
          </cell>
        </row>
        <row r="716">
          <cell r="A716" t="str">
            <v>4111102    Revendas de mercadorias</v>
          </cell>
          <cell r="B716">
            <v>65636129.670000002</v>
          </cell>
          <cell r="C716" t="str">
            <v>-</v>
          </cell>
          <cell r="D716">
            <v>-65636129.670000002</v>
          </cell>
          <cell r="E716">
            <v>50882571.939999998</v>
          </cell>
          <cell r="F716" t="str">
            <v>-</v>
          </cell>
          <cell r="G716">
            <v>-50882571.939999998</v>
          </cell>
        </row>
        <row r="717">
          <cell r="A717" t="str">
            <v>4111103    Beneficiamentos</v>
          </cell>
          <cell r="B717">
            <v>34874662.509999998</v>
          </cell>
          <cell r="C717" t="str">
            <v>-</v>
          </cell>
          <cell r="D717">
            <v>-34874662.509999998</v>
          </cell>
          <cell r="E717">
            <v>27821401.27</v>
          </cell>
          <cell r="F717" t="str">
            <v>-</v>
          </cell>
          <cell r="G717">
            <v>-27821401.27</v>
          </cell>
        </row>
        <row r="718">
          <cell r="A718" t="str">
            <v>4111104    Madeira e lenha</v>
          </cell>
          <cell r="B718">
            <v>528211.06999999995</v>
          </cell>
          <cell r="C718" t="str">
            <v>-</v>
          </cell>
          <cell r="D718">
            <v>-528211.06999999995</v>
          </cell>
          <cell r="E718">
            <v>396143.55</v>
          </cell>
          <cell r="F718" t="str">
            <v>-</v>
          </cell>
          <cell r="G718">
            <v>-396143.55</v>
          </cell>
        </row>
        <row r="719">
          <cell r="A719" t="str">
            <v>4111201    Vendas de produtos</v>
          </cell>
          <cell r="B719">
            <v>1587.23</v>
          </cell>
          <cell r="C719" t="str">
            <v>-</v>
          </cell>
          <cell r="D719">
            <v>-1587.23</v>
          </cell>
          <cell r="E719">
            <v>1587.23</v>
          </cell>
          <cell r="F719" t="str">
            <v>-</v>
          </cell>
          <cell r="G719">
            <v>-1587.23</v>
          </cell>
        </row>
        <row r="720">
          <cell r="A720" t="str">
            <v>4111205    Receita por transferência de produtos e</v>
          </cell>
          <cell r="B720">
            <v>161379416.53999999</v>
          </cell>
          <cell r="C720" t="str">
            <v>-</v>
          </cell>
          <cell r="D720">
            <v>-161379416.53999999</v>
          </cell>
          <cell r="E720">
            <v>117580595.86</v>
          </cell>
          <cell r="F720" t="str">
            <v>-</v>
          </cell>
          <cell r="G720">
            <v>-117580595.86</v>
          </cell>
        </row>
        <row r="721">
          <cell r="A721" t="str">
            <v>4112101    Vendas de produtos</v>
          </cell>
          <cell r="B721">
            <v>106220501.11</v>
          </cell>
          <cell r="C721" t="str">
            <v>-</v>
          </cell>
          <cell r="D721">
            <v>-106220501.11</v>
          </cell>
          <cell r="E721">
            <v>85043291.489999995</v>
          </cell>
          <cell r="F721" t="str">
            <v>-</v>
          </cell>
          <cell r="G721">
            <v>-85043291.489999995</v>
          </cell>
        </row>
        <row r="722">
          <cell r="A722" t="str">
            <v>4112201    Vendas de produtos</v>
          </cell>
          <cell r="B722">
            <v>35639514.32</v>
          </cell>
          <cell r="C722" t="str">
            <v>-</v>
          </cell>
          <cell r="D722">
            <v>-35639514.32</v>
          </cell>
          <cell r="E722">
            <v>15432807.380000001</v>
          </cell>
          <cell r="F722" t="str">
            <v>-</v>
          </cell>
          <cell r="G722">
            <v>-15432807.380000001</v>
          </cell>
        </row>
        <row r="723">
          <cell r="A723" t="str">
            <v>4112202    Revendas de mercadorias</v>
          </cell>
          <cell r="B723">
            <v>177.5</v>
          </cell>
          <cell r="C723" t="str">
            <v>-</v>
          </cell>
          <cell r="D723">
            <v>-177.5</v>
          </cell>
          <cell r="E723">
            <v>346.5</v>
          </cell>
          <cell r="F723" t="str">
            <v>-</v>
          </cell>
          <cell r="G723">
            <v>-346.5</v>
          </cell>
        </row>
        <row r="724">
          <cell r="A724" t="str">
            <v>4121001    Rendimento sobre aplicação financeira</v>
          </cell>
          <cell r="B724">
            <v>36234261.460000001</v>
          </cell>
          <cell r="C724" t="str">
            <v>-</v>
          </cell>
          <cell r="D724">
            <v>-36234261.460000001</v>
          </cell>
          <cell r="E724">
            <v>25389411.079999998</v>
          </cell>
          <cell r="F724" t="str">
            <v>-</v>
          </cell>
          <cell r="G724">
            <v>-25389411.079999998</v>
          </cell>
        </row>
        <row r="725">
          <cell r="A725" t="str">
            <v>4121002    Juros ativos</v>
          </cell>
          <cell r="B725">
            <v>1791222.18</v>
          </cell>
          <cell r="C725" t="str">
            <v>-</v>
          </cell>
          <cell r="D725">
            <v>-1791222.18</v>
          </cell>
          <cell r="E725">
            <v>1512183.95</v>
          </cell>
          <cell r="F725" t="str">
            <v>-</v>
          </cell>
          <cell r="G725">
            <v>-1512183.95</v>
          </cell>
        </row>
        <row r="726">
          <cell r="A726" t="str">
            <v>4121003    Juros sobre empréstimos à empregados</v>
          </cell>
          <cell r="B726">
            <v>4988.12</v>
          </cell>
          <cell r="C726" t="str">
            <v>-</v>
          </cell>
          <cell r="D726">
            <v>-4988.12</v>
          </cell>
          <cell r="E726">
            <v>4433.24</v>
          </cell>
          <cell r="F726" t="str">
            <v>-</v>
          </cell>
          <cell r="G726">
            <v>-4433.24</v>
          </cell>
        </row>
        <row r="727">
          <cell r="A727" t="str">
            <v>4121004    Descontos obtidos</v>
          </cell>
          <cell r="B727">
            <v>63460.06</v>
          </cell>
          <cell r="C727" t="str">
            <v>-</v>
          </cell>
          <cell r="D727">
            <v>-63460.06</v>
          </cell>
          <cell r="E727">
            <v>51490.13</v>
          </cell>
          <cell r="F727" t="str">
            <v>-</v>
          </cell>
          <cell r="G727">
            <v>-51490.13</v>
          </cell>
        </row>
        <row r="728">
          <cell r="A728" t="str">
            <v>4121005    Outras Receitas Financeiras</v>
          </cell>
          <cell r="B728">
            <v>2.63</v>
          </cell>
          <cell r="C728" t="str">
            <v>-</v>
          </cell>
          <cell r="D728">
            <v>-2.63</v>
          </cell>
          <cell r="E728">
            <v>1.23</v>
          </cell>
          <cell r="F728" t="str">
            <v>-</v>
          </cell>
          <cell r="G728">
            <v>-1.23</v>
          </cell>
        </row>
        <row r="729">
          <cell r="A729" t="str">
            <v>4121006    Ganhos c/operações swap</v>
          </cell>
          <cell r="B729">
            <v>3701203.12</v>
          </cell>
          <cell r="C729" t="str">
            <v>-</v>
          </cell>
          <cell r="D729">
            <v>-3701203.12</v>
          </cell>
          <cell r="E729">
            <v>0</v>
          </cell>
          <cell r="G729">
            <v>0</v>
          </cell>
        </row>
        <row r="730">
          <cell r="A730" t="str">
            <v>4121008    Receitas c/Vendor</v>
          </cell>
          <cell r="B730">
            <v>1090675.27</v>
          </cell>
          <cell r="C730" t="str">
            <v>-</v>
          </cell>
          <cell r="D730">
            <v>-1090675.27</v>
          </cell>
          <cell r="E730">
            <v>983345</v>
          </cell>
          <cell r="F730" t="str">
            <v>-</v>
          </cell>
          <cell r="G730">
            <v>-983345</v>
          </cell>
        </row>
        <row r="731">
          <cell r="A731" t="str">
            <v>4121011    Juros Ativos s/Mútuo</v>
          </cell>
          <cell r="B731">
            <v>3521872.9</v>
          </cell>
          <cell r="C731" t="str">
            <v>-</v>
          </cell>
          <cell r="D731">
            <v>-3521872.9</v>
          </cell>
          <cell r="E731">
            <v>2816783.73</v>
          </cell>
          <cell r="F731" t="str">
            <v>-</v>
          </cell>
          <cell r="G731">
            <v>-2816783.73</v>
          </cell>
        </row>
        <row r="732">
          <cell r="A732" t="str">
            <v>4122001    Variação cambial ativa</v>
          </cell>
          <cell r="B732">
            <v>86245.119999999995</v>
          </cell>
          <cell r="C732" t="str">
            <v>-</v>
          </cell>
          <cell r="D732">
            <v>-86245.119999999995</v>
          </cell>
          <cell r="E732">
            <v>237884.37</v>
          </cell>
          <cell r="G732">
            <v>237884.37</v>
          </cell>
        </row>
        <row r="733">
          <cell r="A733" t="str">
            <v>4122002    Variação monetária ativa</v>
          </cell>
          <cell r="B733">
            <v>1071189.1000000001</v>
          </cell>
          <cell r="C733" t="str">
            <v>-</v>
          </cell>
          <cell r="D733">
            <v>-1071189.1000000001</v>
          </cell>
          <cell r="E733">
            <v>1025681.62</v>
          </cell>
          <cell r="F733" t="str">
            <v>-</v>
          </cell>
          <cell r="G733">
            <v>-1025681.62</v>
          </cell>
        </row>
        <row r="734">
          <cell r="A734" t="str">
            <v>4122003    Variação cambial ativa - Vendor</v>
          </cell>
          <cell r="B734">
            <v>86257.35</v>
          </cell>
          <cell r="C734" t="str">
            <v>-</v>
          </cell>
          <cell r="D734">
            <v>-86257.35</v>
          </cell>
          <cell r="E734">
            <v>99532.13</v>
          </cell>
          <cell r="G734">
            <v>99532.13</v>
          </cell>
        </row>
        <row r="735">
          <cell r="A735" t="str">
            <v>4122004    Var.Cambial Ativa s/Aplicações Financei</v>
          </cell>
          <cell r="B735">
            <v>3120574.18</v>
          </cell>
          <cell r="C735" t="str">
            <v>-</v>
          </cell>
          <cell r="D735">
            <v>-3120574.18</v>
          </cell>
          <cell r="E735">
            <v>0</v>
          </cell>
          <cell r="G735">
            <v>0</v>
          </cell>
        </row>
        <row r="736">
          <cell r="A736" t="str">
            <v>4122007    Var.Cambial Ativa s/SWAP</v>
          </cell>
          <cell r="B736">
            <v>20953544</v>
          </cell>
          <cell r="C736" t="str">
            <v>-</v>
          </cell>
          <cell r="D736">
            <v>-20953544</v>
          </cell>
          <cell r="E736">
            <v>0</v>
          </cell>
          <cell r="G736">
            <v>0</v>
          </cell>
        </row>
        <row r="737">
          <cell r="A737" t="str">
            <v>4122008    Var.Cambial Ativa s/Mútuo</v>
          </cell>
          <cell r="B737">
            <v>3640000</v>
          </cell>
          <cell r="C737" t="str">
            <v>-</v>
          </cell>
          <cell r="D737">
            <v>-3640000</v>
          </cell>
          <cell r="E737">
            <v>670000</v>
          </cell>
          <cell r="F737" t="str">
            <v>-</v>
          </cell>
          <cell r="G737">
            <v>-670000</v>
          </cell>
        </row>
        <row r="738">
          <cell r="A738" t="str">
            <v>4140001    Aluguéis</v>
          </cell>
          <cell r="B738">
            <v>22124.93</v>
          </cell>
          <cell r="C738" t="str">
            <v>-</v>
          </cell>
          <cell r="D738">
            <v>-22124.93</v>
          </cell>
          <cell r="E738">
            <v>23227.66</v>
          </cell>
          <cell r="F738" t="str">
            <v>-</v>
          </cell>
          <cell r="G738">
            <v>-23227.66</v>
          </cell>
        </row>
        <row r="739">
          <cell r="A739" t="str">
            <v>4140002    Receitas diversas</v>
          </cell>
          <cell r="B739">
            <v>415003.95</v>
          </cell>
          <cell r="C739" t="str">
            <v>-</v>
          </cell>
          <cell r="D739">
            <v>-415003.95</v>
          </cell>
          <cell r="E739">
            <v>337889.01</v>
          </cell>
          <cell r="F739" t="str">
            <v>-</v>
          </cell>
          <cell r="G739">
            <v>-337889.01</v>
          </cell>
        </row>
        <row r="740">
          <cell r="A740" t="str">
            <v>4140003    Amostras</v>
          </cell>
          <cell r="B740">
            <v>50313.33</v>
          </cell>
          <cell r="C740" t="str">
            <v>-</v>
          </cell>
          <cell r="D740">
            <v>-50313.33</v>
          </cell>
          <cell r="E740" t="str">
            <v>(       1.481,90</v>
          </cell>
          <cell r="G740" t="str">
            <v>(       1.481,90</v>
          </cell>
        </row>
        <row r="741">
          <cell r="A741" t="str">
            <v>4140003    Amostras</v>
          </cell>
          <cell r="B741" t="str">
            <v>(      50.313,33</v>
          </cell>
          <cell r="C741" t="str">
            <v>-</v>
          </cell>
          <cell r="D741" t="e">
            <v>#VALUE!</v>
          </cell>
          <cell r="E741">
            <v>1481.9</v>
          </cell>
          <cell r="G741">
            <v>1481.9</v>
          </cell>
        </row>
        <row r="742">
          <cell r="A742" t="str">
            <v>4140005    Receitas eventuais</v>
          </cell>
          <cell r="B742">
            <v>68037.27</v>
          </cell>
          <cell r="C742" t="str">
            <v>-</v>
          </cell>
          <cell r="D742">
            <v>-68037.27</v>
          </cell>
          <cell r="E742">
            <v>66741.27</v>
          </cell>
          <cell r="F742" t="str">
            <v>-</v>
          </cell>
          <cell r="G742">
            <v>-66741.27</v>
          </cell>
        </row>
        <row r="743">
          <cell r="A743" t="str">
            <v>4150001    PIS s/Outras Receitas Operacionais</v>
          </cell>
          <cell r="B743">
            <v>1393.03</v>
          </cell>
          <cell r="D743">
            <v>1393.03</v>
          </cell>
          <cell r="E743">
            <v>1393.03</v>
          </cell>
          <cell r="G743">
            <v>1393.03</v>
          </cell>
        </row>
        <row r="744">
          <cell r="A744" t="str">
            <v>4150002    COFINS s/Outras Receitas Operacionais</v>
          </cell>
          <cell r="B744">
            <v>4286.18</v>
          </cell>
          <cell r="D744">
            <v>4286.18</v>
          </cell>
          <cell r="E744">
            <v>4286.18</v>
          </cell>
          <cell r="G744">
            <v>4286.18</v>
          </cell>
        </row>
        <row r="745">
          <cell r="A745" t="str">
            <v>ADIANTAMENTOS A DESPACHANTES</v>
          </cell>
          <cell r="B745">
            <v>497833.77</v>
          </cell>
          <cell r="D745">
            <v>497833.77</v>
          </cell>
          <cell r="E745">
            <v>497833.77</v>
          </cell>
          <cell r="G745">
            <v>497833.77</v>
          </cell>
        </row>
        <row r="746">
          <cell r="A746" t="str">
            <v>ADIANTAMENTOS A FORNECEDORES</v>
          </cell>
          <cell r="B746">
            <v>15362135.91</v>
          </cell>
          <cell r="D746">
            <v>15362135.91</v>
          </cell>
          <cell r="E746">
            <v>14370628.09</v>
          </cell>
          <cell r="G746">
            <v>14370628.09</v>
          </cell>
        </row>
        <row r="747">
          <cell r="A747" t="str">
            <v>ADIANTAMENTOS DE CAMBIAIS EMBARCADAS</v>
          </cell>
          <cell r="B747">
            <v>174039503.43000001</v>
          </cell>
          <cell r="C747" t="str">
            <v>-</v>
          </cell>
          <cell r="D747">
            <v>-174039503.43000001</v>
          </cell>
          <cell r="E747">
            <v>165815531.18000001</v>
          </cell>
          <cell r="F747" t="str">
            <v>-</v>
          </cell>
          <cell r="G747">
            <v>-165815531.18000001</v>
          </cell>
        </row>
        <row r="748">
          <cell r="A748" t="str">
            <v>ADIANTAMENTOS DE FOLHA</v>
          </cell>
          <cell r="B748">
            <v>1672286.09</v>
          </cell>
          <cell r="D748">
            <v>1672286.09</v>
          </cell>
          <cell r="E748">
            <v>1771952.4</v>
          </cell>
          <cell r="G748">
            <v>1771952.4</v>
          </cell>
        </row>
        <row r="749">
          <cell r="A749" t="str">
            <v>ADIANTAMENTOS P/ DESPESAS A FUNCION.</v>
          </cell>
          <cell r="B749">
            <v>93371.71</v>
          </cell>
          <cell r="D749">
            <v>93371.71</v>
          </cell>
          <cell r="E749">
            <v>79119.990000000005</v>
          </cell>
          <cell r="G749">
            <v>79119.990000000005</v>
          </cell>
        </row>
        <row r="750">
          <cell r="A750" t="str">
            <v>ÁGIO</v>
          </cell>
          <cell r="B750">
            <v>174766902.55000001</v>
          </cell>
          <cell r="D750">
            <v>174766902.55000001</v>
          </cell>
          <cell r="E750">
            <v>176799101.41</v>
          </cell>
          <cell r="G750">
            <v>176799101.41</v>
          </cell>
        </row>
        <row r="751">
          <cell r="A751" t="str">
            <v>AMORTIZAÇÃO ACUMULADA</v>
          </cell>
          <cell r="B751">
            <v>122162656.26000001</v>
          </cell>
          <cell r="C751" t="str">
            <v>-</v>
          </cell>
          <cell r="D751">
            <v>-122162656.26000001</v>
          </cell>
          <cell r="E751">
            <v>119694513.45</v>
          </cell>
          <cell r="F751" t="str">
            <v>-</v>
          </cell>
          <cell r="G751">
            <v>-119694513.45</v>
          </cell>
        </row>
        <row r="752">
          <cell r="A752" t="str">
            <v>AMORTIZAÇÃO DA MANUT. DAS FLORESTAS</v>
          </cell>
          <cell r="B752">
            <v>47075789.899999999</v>
          </cell>
          <cell r="C752" t="str">
            <v>-</v>
          </cell>
          <cell r="D752">
            <v>-47075789.899999999</v>
          </cell>
          <cell r="E752">
            <v>44755110.009999998</v>
          </cell>
          <cell r="F752" t="str">
            <v>-</v>
          </cell>
          <cell r="G752">
            <v>-44755110.009999998</v>
          </cell>
        </row>
        <row r="753">
          <cell r="A753" t="str">
            <v>AMORTIZAÇÃO/DEPRECIAÇÃO/EXAUSTÃO</v>
          </cell>
          <cell r="D753">
            <v>0</v>
          </cell>
          <cell r="G753">
            <v>0</v>
          </cell>
        </row>
        <row r="754">
          <cell r="A754" t="str">
            <v>APLICAÇÕES FINANCEIRAS</v>
          </cell>
          <cell r="B754">
            <v>1072133347.65</v>
          </cell>
          <cell r="D754">
            <v>1072133347.65</v>
          </cell>
          <cell r="E754">
            <v>798768640.62</v>
          </cell>
          <cell r="G754">
            <v>798768640.62</v>
          </cell>
        </row>
        <row r="755">
          <cell r="A755" t="str">
            <v>APOIO</v>
          </cell>
          <cell r="D755">
            <v>0</v>
          </cell>
          <cell r="G755">
            <v>0</v>
          </cell>
        </row>
        <row r="756">
          <cell r="A756" t="str">
            <v>ATIVO</v>
          </cell>
        </row>
        <row r="757">
          <cell r="A757" t="str">
            <v>ATIVO CIRCULANTE</v>
          </cell>
        </row>
        <row r="758">
          <cell r="A758" t="str">
            <v>ATIVO CIRCULANTE</v>
          </cell>
          <cell r="B758">
            <v>1399069353.99</v>
          </cell>
          <cell r="D758">
            <v>1399069353.99</v>
          </cell>
          <cell r="E758">
            <v>1112052453.0999999</v>
          </cell>
          <cell r="G758">
            <v>1112052453.0999999</v>
          </cell>
        </row>
        <row r="759">
          <cell r="A759" t="str">
            <v>ATIVO PERMANENTE</v>
          </cell>
          <cell r="D759">
            <v>0</v>
          </cell>
          <cell r="G759">
            <v>0</v>
          </cell>
        </row>
        <row r="760">
          <cell r="A760" t="str">
            <v>ATIVO PERMANENTE</v>
          </cell>
          <cell r="B760">
            <v>2044938899.22</v>
          </cell>
          <cell r="D760">
            <v>2044938899.22</v>
          </cell>
          <cell r="E760">
            <v>2051144555.03</v>
          </cell>
          <cell r="G760">
            <v>2051144555.03</v>
          </cell>
        </row>
        <row r="761">
          <cell r="A761" t="str">
            <v>ATIVO REALIZÁVEL A LONGO PRAZO</v>
          </cell>
          <cell r="D761">
            <v>0</v>
          </cell>
          <cell r="G761">
            <v>0</v>
          </cell>
        </row>
        <row r="762">
          <cell r="A762" t="str">
            <v>ATIVO REALIZÁVEL A LONGO PRAZO</v>
          </cell>
          <cell r="B762">
            <v>3013390938.46</v>
          </cell>
          <cell r="D762">
            <v>3013390938.46</v>
          </cell>
          <cell r="E762">
            <v>2629097575.2800002</v>
          </cell>
          <cell r="G762">
            <v>2629097575.2800002</v>
          </cell>
        </row>
        <row r="763">
          <cell r="A763" t="str">
            <v>BANCOS CONTAS MOVIMENTOS</v>
          </cell>
          <cell r="B763">
            <v>1164018.72</v>
          </cell>
          <cell r="D763">
            <v>1164018.72</v>
          </cell>
          <cell r="E763">
            <v>758396.07</v>
          </cell>
          <cell r="G763">
            <v>758396.07</v>
          </cell>
        </row>
        <row r="764">
          <cell r="A764" t="str">
            <v>BENS EM OPERAÇÃO</v>
          </cell>
          <cell r="B764">
            <v>2595209631.8200002</v>
          </cell>
          <cell r="D764">
            <v>2595209631.8200002</v>
          </cell>
          <cell r="E764">
            <v>2584610733.0799999</v>
          </cell>
          <cell r="G764">
            <v>2584610733.0799999</v>
          </cell>
        </row>
        <row r="765">
          <cell r="A765" t="str">
            <v>BENS IMOBILIZADO DESTINADO A VENDA</v>
          </cell>
          <cell r="B765">
            <v>105029.04</v>
          </cell>
          <cell r="D765">
            <v>105029.04</v>
          </cell>
          <cell r="E765">
            <v>145181.54</v>
          </cell>
          <cell r="G765">
            <v>145181.54</v>
          </cell>
        </row>
        <row r="766">
          <cell r="A766" t="str">
            <v>BENS INTANGÍVEIS</v>
          </cell>
          <cell r="B766">
            <v>1000464.97</v>
          </cell>
          <cell r="D766">
            <v>1000464.97</v>
          </cell>
          <cell r="E766">
            <v>1000792.15</v>
          </cell>
          <cell r="G766">
            <v>1000792.15</v>
          </cell>
        </row>
        <row r="767">
          <cell r="A767" t="str">
            <v>BENS TANGÍVEIS</v>
          </cell>
          <cell r="B767">
            <v>2594209166.8499999</v>
          </cell>
          <cell r="D767">
            <v>2594209166.8499999</v>
          </cell>
          <cell r="E767">
            <v>2583609940.9299998</v>
          </cell>
          <cell r="G767">
            <v>2583609940.9299998</v>
          </cell>
        </row>
        <row r="768">
          <cell r="A768" t="str">
            <v>CAIXA</v>
          </cell>
          <cell r="B768">
            <v>4005</v>
          </cell>
          <cell r="D768">
            <v>4005</v>
          </cell>
          <cell r="E768">
            <v>3893.4</v>
          </cell>
          <cell r="G768">
            <v>3893.4</v>
          </cell>
        </row>
        <row r="769">
          <cell r="A769" t="str">
            <v>Capital Social Realizado</v>
          </cell>
          <cell r="D769">
            <v>0</v>
          </cell>
          <cell r="G769">
            <v>0</v>
          </cell>
        </row>
        <row r="770">
          <cell r="A770" t="str">
            <v>Conta de Incorporação</v>
          </cell>
          <cell r="D770">
            <v>0</v>
          </cell>
          <cell r="G770">
            <v>0</v>
          </cell>
        </row>
        <row r="771">
          <cell r="A771" t="str">
            <v>CONTA TRANSITÓRIA DE RECEBIMENTOS</v>
          </cell>
          <cell r="B771">
            <v>6245518.0099999998</v>
          </cell>
          <cell r="C771" t="str">
            <v>-</v>
          </cell>
          <cell r="D771">
            <v>-6245518.0099999998</v>
          </cell>
          <cell r="E771">
            <v>5852035.3600000003</v>
          </cell>
          <cell r="F771" t="str">
            <v>-</v>
          </cell>
          <cell r="G771">
            <v>-5852035.3600000003</v>
          </cell>
        </row>
        <row r="772">
          <cell r="A772" t="str">
            <v>CONTRIBUIÇÃO SOCIAL SOBRE O LUCRO</v>
          </cell>
          <cell r="B772">
            <v>3883376.13</v>
          </cell>
          <cell r="C772" t="str">
            <v>-</v>
          </cell>
          <cell r="D772">
            <v>-3883376.13</v>
          </cell>
          <cell r="E772">
            <v>0</v>
          </cell>
          <cell r="G772">
            <v>0</v>
          </cell>
        </row>
        <row r="773">
          <cell r="A773" t="str">
            <v>Créditos Fiscais</v>
          </cell>
          <cell r="D773">
            <v>0</v>
          </cell>
          <cell r="G773">
            <v>0</v>
          </cell>
        </row>
        <row r="774">
          <cell r="A774" t="str">
            <v>CUSTOS</v>
          </cell>
          <cell r="D774">
            <v>0</v>
          </cell>
          <cell r="G774">
            <v>0</v>
          </cell>
        </row>
        <row r="775">
          <cell r="A775" t="str">
            <v>CUSTOS E DESPESAS</v>
          </cell>
          <cell r="D775">
            <v>0</v>
          </cell>
          <cell r="G775">
            <v>0</v>
          </cell>
        </row>
        <row r="776">
          <cell r="A776" t="str">
            <v>DEMONSTRAÇÃO DE RESULTADOS</v>
          </cell>
          <cell r="D776">
            <v>0</v>
          </cell>
          <cell r="G776">
            <v>0</v>
          </cell>
        </row>
        <row r="777">
          <cell r="A777" t="str">
            <v>Depósitos e Aplicações em Incentivos Fiscais</v>
          </cell>
          <cell r="D777">
            <v>0</v>
          </cell>
          <cell r="G777">
            <v>0</v>
          </cell>
        </row>
        <row r="778">
          <cell r="A778" t="str">
            <v>Depósitos p/ Recursos Judiciais</v>
          </cell>
          <cell r="D778">
            <v>0</v>
          </cell>
          <cell r="G778">
            <v>0</v>
          </cell>
        </row>
        <row r="779">
          <cell r="A779" t="str">
            <v>Depreciação acumulada</v>
          </cell>
          <cell r="D779">
            <v>0</v>
          </cell>
          <cell r="G779">
            <v>0</v>
          </cell>
        </row>
        <row r="780">
          <cell r="A780" t="str">
            <v>DESENVOLVIMENTO DE FUNCIONÁRIOS</v>
          </cell>
          <cell r="D780">
            <v>0</v>
          </cell>
          <cell r="G780">
            <v>0</v>
          </cell>
        </row>
        <row r="781">
          <cell r="A781" t="str">
            <v>DESPESAS (RECEITAS) OPERACIONAIS</v>
          </cell>
          <cell r="D781">
            <v>0</v>
          </cell>
          <cell r="G781">
            <v>0</v>
          </cell>
        </row>
        <row r="782">
          <cell r="A782" t="str">
            <v>DESPESAS ADMINISTRATIVAS</v>
          </cell>
          <cell r="D782">
            <v>0</v>
          </cell>
          <cell r="G782">
            <v>0</v>
          </cell>
        </row>
        <row r="783">
          <cell r="A783" t="str">
            <v>DESPESAS COMERCIAIS</v>
          </cell>
          <cell r="D783">
            <v>0</v>
          </cell>
          <cell r="G783">
            <v>0</v>
          </cell>
        </row>
        <row r="784">
          <cell r="A784" t="str">
            <v>DESPESAS COMERCIAIS VARIÁVEIS/FIXAS</v>
          </cell>
          <cell r="D784">
            <v>0</v>
          </cell>
          <cell r="G784">
            <v>0</v>
          </cell>
        </row>
        <row r="785">
          <cell r="A785" t="str">
            <v>DESPESAS DIFERIDAS</v>
          </cell>
          <cell r="B785">
            <v>252957228.69999999</v>
          </cell>
          <cell r="D785">
            <v>252957228.69999999</v>
          </cell>
          <cell r="E785">
            <v>252975845.11000001</v>
          </cell>
          <cell r="G785">
            <v>252975845.11000001</v>
          </cell>
        </row>
        <row r="786">
          <cell r="A786" t="str">
            <v>DESPESAS FINANCEIRAS</v>
          </cell>
          <cell r="B786">
            <v>50234928.530000001</v>
          </cell>
          <cell r="D786">
            <v>50234928.530000001</v>
          </cell>
          <cell r="E786">
            <v>38889712.299999997</v>
          </cell>
          <cell r="G786">
            <v>38889712.299999997</v>
          </cell>
        </row>
        <row r="787">
          <cell r="A787" t="str">
            <v>DEVEDORES DIVERSOS</v>
          </cell>
          <cell r="B787">
            <v>5631481.1399999997</v>
          </cell>
          <cell r="D787">
            <v>5631481.1399999997</v>
          </cell>
          <cell r="E787">
            <v>9215261.9399999995</v>
          </cell>
          <cell r="G787">
            <v>9215261.9399999995</v>
          </cell>
        </row>
        <row r="788">
          <cell r="A788" t="str">
            <v>DEVEDORES POR EXPORTAÇÃO</v>
          </cell>
          <cell r="B788">
            <v>174655868</v>
          </cell>
          <cell r="D788">
            <v>174655868</v>
          </cell>
          <cell r="E788">
            <v>165991874.63999999</v>
          </cell>
          <cell r="G788">
            <v>165991874.63999999</v>
          </cell>
        </row>
        <row r="789">
          <cell r="A789" t="str">
            <v>DIFERIDO</v>
          </cell>
          <cell r="D789">
            <v>0</v>
          </cell>
          <cell r="G789">
            <v>0</v>
          </cell>
        </row>
        <row r="790">
          <cell r="A790" t="str">
            <v>Divisão ****</v>
          </cell>
          <cell r="D790">
            <v>0</v>
          </cell>
          <cell r="G790">
            <v>0</v>
          </cell>
        </row>
        <row r="791">
          <cell r="A791" t="str">
            <v>Divisão ****</v>
          </cell>
          <cell r="D791">
            <v>0</v>
          </cell>
          <cell r="G791">
            <v>0</v>
          </cell>
        </row>
        <row r="792">
          <cell r="A792" t="str">
            <v>Divisão ****</v>
          </cell>
          <cell r="D792">
            <v>0</v>
          </cell>
          <cell r="G792">
            <v>0</v>
          </cell>
        </row>
        <row r="793">
          <cell r="A793" t="str">
            <v>Divisão ****</v>
          </cell>
          <cell r="D793">
            <v>0</v>
          </cell>
          <cell r="G793">
            <v>0</v>
          </cell>
        </row>
        <row r="794">
          <cell r="A794" t="str">
            <v>Divisão ****</v>
          </cell>
          <cell r="D794">
            <v>0</v>
          </cell>
          <cell r="G794">
            <v>0</v>
          </cell>
        </row>
        <row r="795">
          <cell r="A795" t="str">
            <v>DRE</v>
          </cell>
          <cell r="D795">
            <v>0</v>
          </cell>
          <cell r="G795">
            <v>0</v>
          </cell>
        </row>
        <row r="796">
          <cell r="A796" t="str">
            <v>DUPLICATAS A RECEBER DE TERCEIROS</v>
          </cell>
          <cell r="B796">
            <v>144471799.46000001</v>
          </cell>
          <cell r="D796">
            <v>144471799.46000001</v>
          </cell>
          <cell r="E796">
            <v>141607167.53999999</v>
          </cell>
          <cell r="G796">
            <v>141607167.53999999</v>
          </cell>
        </row>
        <row r="797">
          <cell r="A797" t="str">
            <v>EMPRÉSTIMOS A EMPREGADOS</v>
          </cell>
          <cell r="B797">
            <v>307412.17</v>
          </cell>
          <cell r="D797">
            <v>307412.17</v>
          </cell>
          <cell r="E797">
            <v>285853.8</v>
          </cell>
          <cell r="G797">
            <v>285853.8</v>
          </cell>
        </row>
        <row r="798">
          <cell r="A798" t="str">
            <v>Empréstimos Compulsórios</v>
          </cell>
          <cell r="D798">
            <v>0</v>
          </cell>
          <cell r="G798">
            <v>0</v>
          </cell>
        </row>
        <row r="799">
          <cell r="A799" t="str">
            <v>ENERGIA ELÉTRICA</v>
          </cell>
          <cell r="D799">
            <v>0</v>
          </cell>
          <cell r="G799">
            <v>0</v>
          </cell>
        </row>
        <row r="800">
          <cell r="A800" t="str">
            <v>ESTRUTURA</v>
          </cell>
          <cell r="D800">
            <v>0</v>
          </cell>
          <cell r="G800">
            <v>0</v>
          </cell>
        </row>
        <row r="801">
          <cell r="A801" t="str">
            <v>EXAUSTÃO DA IMPLANTAÇÃO DE FLORESTAS</v>
          </cell>
          <cell r="B801">
            <v>49511541.689999998</v>
          </cell>
          <cell r="C801" t="str">
            <v>-</v>
          </cell>
          <cell r="D801">
            <v>-49511541.689999998</v>
          </cell>
          <cell r="E801">
            <v>49202411.240000002</v>
          </cell>
          <cell r="F801" t="str">
            <v>-</v>
          </cell>
          <cell r="G801">
            <v>-49202411.240000002</v>
          </cell>
        </row>
        <row r="802">
          <cell r="A802" t="str">
            <v>EXPEDIENTE</v>
          </cell>
          <cell r="D802">
            <v>0</v>
          </cell>
          <cell r="G802">
            <v>0</v>
          </cell>
        </row>
        <row r="803">
          <cell r="A803" t="str">
            <v>FORNECEDORES</v>
          </cell>
          <cell r="B803">
            <v>61020730.630000003</v>
          </cell>
          <cell r="C803" t="str">
            <v>-</v>
          </cell>
          <cell r="D803">
            <v>-61020730.630000003</v>
          </cell>
          <cell r="E803">
            <v>68818510.930000007</v>
          </cell>
          <cell r="F803" t="str">
            <v>-</v>
          </cell>
          <cell r="G803">
            <v>-68818510.930000007</v>
          </cell>
        </row>
        <row r="804">
          <cell r="A804" t="str">
            <v>IMOBILIZADO</v>
          </cell>
          <cell r="D804">
            <v>0</v>
          </cell>
          <cell r="G804">
            <v>0</v>
          </cell>
        </row>
        <row r="805">
          <cell r="A805" t="str">
            <v>IMOBILIZADO</v>
          </cell>
          <cell r="B805">
            <v>3170177.07</v>
          </cell>
          <cell r="D805">
            <v>3170177.07</v>
          </cell>
          <cell r="E805">
            <v>1583865.32</v>
          </cell>
          <cell r="G805">
            <v>1583865.32</v>
          </cell>
        </row>
        <row r="806">
          <cell r="A806" t="str">
            <v>Importação/Exportação</v>
          </cell>
          <cell r="D806">
            <v>0</v>
          </cell>
          <cell r="G806">
            <v>0</v>
          </cell>
        </row>
        <row r="807">
          <cell r="A807" t="str">
            <v>IMPOSTO DE RENDA</v>
          </cell>
          <cell r="B807">
            <v>34688051.07</v>
          </cell>
          <cell r="D807">
            <v>34688051.07</v>
          </cell>
          <cell r="E807">
            <v>23906715.359999999</v>
          </cell>
          <cell r="G807">
            <v>23906715.359999999</v>
          </cell>
        </row>
        <row r="808">
          <cell r="A808" t="str">
            <v>Imposto de Renda Diferido</v>
          </cell>
          <cell r="D808">
            <v>0</v>
          </cell>
          <cell r="G808">
            <v>0</v>
          </cell>
        </row>
        <row r="809">
          <cell r="A809" t="str">
            <v>IMPOSTOS A RECUPERAR</v>
          </cell>
          <cell r="B809">
            <v>2281126.85</v>
          </cell>
          <cell r="D809">
            <v>2281126.85</v>
          </cell>
          <cell r="E809">
            <v>2005474</v>
          </cell>
          <cell r="G809">
            <v>2005474</v>
          </cell>
        </row>
        <row r="810">
          <cell r="A810" t="str">
            <v>IMPOSTOS DIRETOS ANTEC. A COMPENSAR</v>
          </cell>
          <cell r="B810">
            <v>31946879.57</v>
          </cell>
          <cell r="D810">
            <v>31946879.57</v>
          </cell>
          <cell r="E810">
            <v>24702096.82</v>
          </cell>
          <cell r="G810">
            <v>24702096.82</v>
          </cell>
        </row>
        <row r="811">
          <cell r="A811" t="str">
            <v>INVESTIMENTOS</v>
          </cell>
          <cell r="D811">
            <v>0</v>
          </cell>
          <cell r="G811">
            <v>0</v>
          </cell>
        </row>
        <row r="812">
          <cell r="A812" t="str">
            <v>L E PAPEL SA                  Estrutura de Balanço</v>
          </cell>
          <cell r="B812" t="str">
            <v>e DRE da VCP ANO</v>
          </cell>
          <cell r="D812" t="str">
            <v>e DRE da VCP ANO</v>
          </cell>
          <cell r="E812">
            <v>0</v>
          </cell>
          <cell r="G812">
            <v>0</v>
          </cell>
        </row>
        <row r="813">
          <cell r="A813" t="str">
            <v>L E PAPEL SA                  Estrutura de Balanço</v>
          </cell>
          <cell r="B813" t="str">
            <v>e DRE da VCP ANO</v>
          </cell>
          <cell r="D813" t="str">
            <v>e DRE da VCP ANO</v>
          </cell>
          <cell r="E813">
            <v>0</v>
          </cell>
          <cell r="G813">
            <v>0</v>
          </cell>
        </row>
        <row r="814">
          <cell r="A814" t="str">
            <v>L E PAPEL SA                  Estrutura de Balanço</v>
          </cell>
          <cell r="B814" t="str">
            <v>e DRE da VCP ANO</v>
          </cell>
          <cell r="D814" t="str">
            <v>e DRE da VCP ANO</v>
          </cell>
          <cell r="E814">
            <v>0</v>
          </cell>
          <cell r="G814">
            <v>0</v>
          </cell>
        </row>
        <row r="815">
          <cell r="A815" t="str">
            <v>L E PAPEL SA                  Estrutura de Balanço</v>
          </cell>
          <cell r="B815" t="str">
            <v>e DRE da VCP ANO</v>
          </cell>
          <cell r="D815" t="str">
            <v>e DRE da VCP ANO</v>
          </cell>
          <cell r="E815">
            <v>0</v>
          </cell>
          <cell r="G815">
            <v>0</v>
          </cell>
        </row>
        <row r="816">
          <cell r="A816" t="str">
            <v>L E PAPEL SA                  Estrutura de Balanço</v>
          </cell>
          <cell r="B816" t="str">
            <v>e DRE da VCP ANO</v>
          </cell>
          <cell r="D816" t="str">
            <v>e DRE da VCP ANO</v>
          </cell>
          <cell r="E816">
            <v>0</v>
          </cell>
          <cell r="G816">
            <v>0</v>
          </cell>
        </row>
        <row r="817">
          <cell r="A817" t="str">
            <v>LUCRO (PREJUÍZO) BRUTO</v>
          </cell>
          <cell r="B817">
            <v>222284318.25</v>
          </cell>
          <cell r="C817" t="str">
            <v>-</v>
          </cell>
          <cell r="D817">
            <v>-222284318.25</v>
          </cell>
          <cell r="E817">
            <v>161723873.21000001</v>
          </cell>
          <cell r="F817" t="str">
            <v>-</v>
          </cell>
          <cell r="G817">
            <v>-161723873.21000001</v>
          </cell>
        </row>
        <row r="818">
          <cell r="A818" t="str">
            <v>LUCRO (PREJUÍZO) DO EXERCICIO</v>
          </cell>
          <cell r="B818">
            <v>121375013.17</v>
          </cell>
          <cell r="C818" t="str">
            <v>-</v>
          </cell>
          <cell r="D818">
            <v>-121375013.17</v>
          </cell>
          <cell r="E818">
            <v>84573564.540000007</v>
          </cell>
          <cell r="F818" t="str">
            <v>-</v>
          </cell>
          <cell r="G818">
            <v>-84573564.540000007</v>
          </cell>
        </row>
        <row r="819">
          <cell r="A819" t="str">
            <v>Lucro (prejuízo) do exercício</v>
          </cell>
          <cell r="B819">
            <v>121375013.17</v>
          </cell>
          <cell r="C819" t="str">
            <v>-</v>
          </cell>
          <cell r="D819">
            <v>-121375013.17</v>
          </cell>
          <cell r="E819">
            <v>84573564.540000007</v>
          </cell>
          <cell r="F819" t="str">
            <v>-</v>
          </cell>
          <cell r="G819">
            <v>-84573564.540000007</v>
          </cell>
        </row>
        <row r="820">
          <cell r="A820" t="str">
            <v>LUCRO (PREJUÍZO) OPERACIONAL</v>
          </cell>
          <cell r="B820">
            <v>155349865.18000001</v>
          </cell>
          <cell r="C820" t="str">
            <v>-</v>
          </cell>
          <cell r="D820">
            <v>-155349865.18000001</v>
          </cell>
          <cell r="E820">
            <v>110064145.22</v>
          </cell>
          <cell r="F820" t="str">
            <v>-</v>
          </cell>
          <cell r="G820">
            <v>-110064145.22</v>
          </cell>
        </row>
        <row r="821">
          <cell r="A821" t="str">
            <v>LUCRO ACUMULADO</v>
          </cell>
          <cell r="D821">
            <v>0</v>
          </cell>
          <cell r="G821">
            <v>0</v>
          </cell>
        </row>
        <row r="822">
          <cell r="A822" t="str">
            <v>LUCRO ANTES DA CONTR. SOCIAL E IMP. DE RENDA</v>
          </cell>
          <cell r="B822">
            <v>152179688.11000001</v>
          </cell>
          <cell r="C822" t="str">
            <v>-</v>
          </cell>
          <cell r="D822">
            <v>-152179688.11000001</v>
          </cell>
          <cell r="E822">
            <v>108480279.90000001</v>
          </cell>
          <cell r="F822" t="str">
            <v>-</v>
          </cell>
          <cell r="G822">
            <v>-108480279.90000001</v>
          </cell>
        </row>
        <row r="823">
          <cell r="A823" t="str">
            <v>Lucros (Prejuízos) Acumulados</v>
          </cell>
          <cell r="D823">
            <v>0</v>
          </cell>
          <cell r="G823">
            <v>0</v>
          </cell>
        </row>
        <row r="824">
          <cell r="A824" t="str">
            <v>Lucros Acumulados</v>
          </cell>
          <cell r="D824">
            <v>0</v>
          </cell>
          <cell r="G824">
            <v>0</v>
          </cell>
        </row>
        <row r="825">
          <cell r="A825" t="str">
            <v>MANUTENÇÃO</v>
          </cell>
          <cell r="D825">
            <v>0</v>
          </cell>
          <cell r="G825">
            <v>0</v>
          </cell>
        </row>
        <row r="826">
          <cell r="A826" t="str">
            <v>MÃO-DE-OBRA</v>
          </cell>
          <cell r="D826">
            <v>0</v>
          </cell>
          <cell r="G826">
            <v>0</v>
          </cell>
        </row>
        <row r="827">
          <cell r="A827" t="str">
            <v>MATÉRIA PRIMA E INSUMOS</v>
          </cell>
          <cell r="D827">
            <v>0</v>
          </cell>
          <cell r="G827">
            <v>0</v>
          </cell>
        </row>
        <row r="828">
          <cell r="A828" t="str">
            <v>MERCADO EXTERNO</v>
          </cell>
          <cell r="B828">
            <v>985078.68</v>
          </cell>
          <cell r="C828" t="str">
            <v>-</v>
          </cell>
          <cell r="D828">
            <v>-985078.68</v>
          </cell>
          <cell r="E828">
            <v>1617011.03</v>
          </cell>
          <cell r="F828" t="str">
            <v>-</v>
          </cell>
          <cell r="G828">
            <v>-1617011.03</v>
          </cell>
        </row>
        <row r="829">
          <cell r="A829" t="str">
            <v>MERCADO EXTERNO NÃO OPERACIONAL</v>
          </cell>
          <cell r="B829">
            <v>534357.25</v>
          </cell>
          <cell r="C829" t="str">
            <v>-</v>
          </cell>
          <cell r="D829">
            <v>-534357.25</v>
          </cell>
          <cell r="E829">
            <v>512240.29</v>
          </cell>
          <cell r="F829" t="str">
            <v>-</v>
          </cell>
          <cell r="G829">
            <v>-512240.29</v>
          </cell>
        </row>
        <row r="830">
          <cell r="A830" t="str">
            <v>MERCADO INTERNO</v>
          </cell>
          <cell r="B830">
            <v>34689078.609999999</v>
          </cell>
          <cell r="C830" t="str">
            <v>-</v>
          </cell>
          <cell r="D830">
            <v>-34689078.609999999</v>
          </cell>
          <cell r="E830">
            <v>30635785.609999999</v>
          </cell>
          <cell r="F830" t="str">
            <v>-</v>
          </cell>
          <cell r="G830">
            <v>-30635785.609999999</v>
          </cell>
        </row>
        <row r="831">
          <cell r="A831" t="str">
            <v>MERCADO INTERNO NÃO OPERACIONAL</v>
          </cell>
          <cell r="B831">
            <v>7218490.1200000001</v>
          </cell>
          <cell r="C831" t="str">
            <v>-</v>
          </cell>
          <cell r="D831">
            <v>-7218490.1200000001</v>
          </cell>
          <cell r="E831">
            <v>9603771.7100000009</v>
          </cell>
          <cell r="F831" t="str">
            <v>-</v>
          </cell>
          <cell r="G831">
            <v>-9603771.7100000009</v>
          </cell>
        </row>
        <row r="832">
          <cell r="A832" t="str">
            <v>MOEDA ESTRANGEIRA</v>
          </cell>
          <cell r="B832">
            <v>96511022.890000001</v>
          </cell>
          <cell r="C832" t="str">
            <v>-</v>
          </cell>
          <cell r="D832">
            <v>-96511022.890000001</v>
          </cell>
          <cell r="E832">
            <v>90950030.560000002</v>
          </cell>
          <cell r="F832" t="str">
            <v>-</v>
          </cell>
          <cell r="G832">
            <v>-90950030.560000002</v>
          </cell>
        </row>
        <row r="833">
          <cell r="A833" t="str">
            <v>MOEDA ESTRANGEIRA</v>
          </cell>
          <cell r="B833">
            <v>368308080.56</v>
          </cell>
          <cell r="C833" t="str">
            <v>-</v>
          </cell>
          <cell r="D833">
            <v>-368308080.56</v>
          </cell>
          <cell r="E833">
            <v>360442479.42000002</v>
          </cell>
          <cell r="F833" t="str">
            <v>-</v>
          </cell>
          <cell r="G833">
            <v>-360442479.42000002</v>
          </cell>
        </row>
        <row r="834">
          <cell r="A834" t="str">
            <v>MOEDA NACIONAL</v>
          </cell>
          <cell r="B834">
            <v>47989428.100000001</v>
          </cell>
          <cell r="C834" t="str">
            <v>-</v>
          </cell>
          <cell r="D834">
            <v>-47989428.100000001</v>
          </cell>
          <cell r="E834">
            <v>48240961.5</v>
          </cell>
          <cell r="F834" t="str">
            <v>-</v>
          </cell>
          <cell r="G834">
            <v>-48240961.5</v>
          </cell>
        </row>
        <row r="835">
          <cell r="A835" t="str">
            <v>MOEDA NACIONAL</v>
          </cell>
          <cell r="B835">
            <v>97944130.530000001</v>
          </cell>
          <cell r="C835" t="str">
            <v>-</v>
          </cell>
          <cell r="D835">
            <v>-97944130.530000001</v>
          </cell>
          <cell r="E835">
            <v>100987115.11</v>
          </cell>
          <cell r="F835" t="str">
            <v>-</v>
          </cell>
          <cell r="G835">
            <v>-100987115.11</v>
          </cell>
        </row>
        <row r="836">
          <cell r="A836" t="str">
            <v>OBRAS EM ANDAMENTO</v>
          </cell>
          <cell r="B836">
            <v>50066744</v>
          </cell>
          <cell r="D836">
            <v>50066744</v>
          </cell>
          <cell r="E836">
            <v>54708549.600000001</v>
          </cell>
          <cell r="G836">
            <v>54708549.600000001</v>
          </cell>
        </row>
        <row r="837">
          <cell r="A837" t="str">
            <v>OBRAS EM ANDAMENTO</v>
          </cell>
          <cell r="D837">
            <v>0</v>
          </cell>
          <cell r="G837">
            <v>0</v>
          </cell>
        </row>
        <row r="838">
          <cell r="A838" t="str">
            <v>OPERACIONAIS</v>
          </cell>
          <cell r="D838">
            <v>0</v>
          </cell>
          <cell r="G838">
            <v>0</v>
          </cell>
        </row>
        <row r="839">
          <cell r="A839" t="str">
            <v>OPERAÇÕES COM VENDOR</v>
          </cell>
          <cell r="B839">
            <v>8936353.6300000008</v>
          </cell>
          <cell r="D839">
            <v>8936353.6300000008</v>
          </cell>
          <cell r="E839">
            <v>9933518.6500000004</v>
          </cell>
          <cell r="G839">
            <v>9933518.6500000004</v>
          </cell>
        </row>
        <row r="840">
          <cell r="A840" t="str">
            <v>OUTRAS</v>
          </cell>
          <cell r="D840">
            <v>0</v>
          </cell>
          <cell r="G840">
            <v>0</v>
          </cell>
        </row>
        <row r="841">
          <cell r="A841" t="str">
            <v>OUTRAS DESPESAS (RECEITAS) OPERAC.</v>
          </cell>
          <cell r="D841">
            <v>0</v>
          </cell>
          <cell r="G841">
            <v>0</v>
          </cell>
        </row>
        <row r="842">
          <cell r="A842" t="str">
            <v>OUTRAS RECEITAS</v>
          </cell>
          <cell r="B842">
            <v>555479.48</v>
          </cell>
          <cell r="C842" t="str">
            <v>-</v>
          </cell>
          <cell r="D842">
            <v>-555479.48</v>
          </cell>
          <cell r="E842">
            <v>427857.94</v>
          </cell>
          <cell r="F842" t="str">
            <v>-</v>
          </cell>
          <cell r="G842">
            <v>-427857.94</v>
          </cell>
        </row>
        <row r="843">
          <cell r="A843" t="str">
            <v>OUTROS INVESTIMENTOS</v>
          </cell>
          <cell r="B843">
            <v>2798781.75</v>
          </cell>
          <cell r="D843">
            <v>2798781.75</v>
          </cell>
          <cell r="E843">
            <v>2798781.75</v>
          </cell>
          <cell r="G843">
            <v>2798781.75</v>
          </cell>
        </row>
        <row r="844">
          <cell r="A844" t="str">
            <v>OUTROS MATERIAIS E SERVIÇOS</v>
          </cell>
          <cell r="D844">
            <v>0</v>
          </cell>
          <cell r="G844">
            <v>0</v>
          </cell>
        </row>
        <row r="845">
          <cell r="A845" t="str">
            <v>PARTICIPAÇÕES EM INCENTIVOS FISCAIS</v>
          </cell>
          <cell r="B845">
            <v>287625.08</v>
          </cell>
          <cell r="D845">
            <v>287625.08</v>
          </cell>
          <cell r="E845">
            <v>287625.08</v>
          </cell>
          <cell r="G845">
            <v>287625.08</v>
          </cell>
        </row>
        <row r="846">
          <cell r="A846" t="str">
            <v>PARTICIPAÇÕES EM OUTRAS EMPRESAS</v>
          </cell>
          <cell r="B846">
            <v>250145.11</v>
          </cell>
          <cell r="D846">
            <v>250145.11</v>
          </cell>
          <cell r="E846">
            <v>250145.11</v>
          </cell>
          <cell r="G846">
            <v>250145.11</v>
          </cell>
        </row>
        <row r="847">
          <cell r="A847" t="str">
            <v>PASSIVO</v>
          </cell>
          <cell r="D847">
            <v>0</v>
          </cell>
          <cell r="G847">
            <v>0</v>
          </cell>
        </row>
        <row r="848">
          <cell r="A848" t="str">
            <v>PASSIVO  EXIGÍVEL A LONGO PRAZO</v>
          </cell>
          <cell r="D848">
            <v>0</v>
          </cell>
          <cell r="G848">
            <v>0</v>
          </cell>
        </row>
        <row r="849">
          <cell r="A849" t="str">
            <v>PASSIVO CIRCULANTE</v>
          </cell>
          <cell r="D849">
            <v>0</v>
          </cell>
          <cell r="G849">
            <v>0</v>
          </cell>
        </row>
        <row r="850">
          <cell r="A850" t="str">
            <v>PASSIVO CIRCULANTE</v>
          </cell>
          <cell r="B850">
            <v>347305453.55000001</v>
          </cell>
          <cell r="C850" t="str">
            <v>-</v>
          </cell>
          <cell r="D850">
            <v>-347305453.55000001</v>
          </cell>
          <cell r="E850">
            <v>316774699.67000002</v>
          </cell>
          <cell r="F850" t="str">
            <v>-</v>
          </cell>
          <cell r="G850">
            <v>-316774699.67000002</v>
          </cell>
        </row>
        <row r="851">
          <cell r="A851" t="str">
            <v>PASSIVO EXIGÍVEL A LONGO PRAZO</v>
          </cell>
          <cell r="B851">
            <v>3947494174.5300002</v>
          </cell>
          <cell r="C851" t="str">
            <v>-</v>
          </cell>
          <cell r="D851">
            <v>-3947494174.5300002</v>
          </cell>
          <cell r="E851">
            <v>3405859001.8800001</v>
          </cell>
          <cell r="F851" t="str">
            <v>-</v>
          </cell>
          <cell r="G851">
            <v>-3405859001.8800001</v>
          </cell>
        </row>
        <row r="852">
          <cell r="A852" t="str">
            <v>PATRIMÔNIO LÍQUIDO</v>
          </cell>
          <cell r="D852">
            <v>0</v>
          </cell>
          <cell r="G852">
            <v>0</v>
          </cell>
        </row>
        <row r="853">
          <cell r="A853" t="str">
            <v>PATRIMÔNIO LÍQUIDO</v>
          </cell>
          <cell r="B853">
            <v>2041236279.5699999</v>
          </cell>
          <cell r="C853" t="str">
            <v>-</v>
          </cell>
          <cell r="D853">
            <v>-2041236279.5699999</v>
          </cell>
          <cell r="E853">
            <v>1985103411.28</v>
          </cell>
          <cell r="F853" t="str">
            <v>-</v>
          </cell>
          <cell r="G853">
            <v>-1985103411.28</v>
          </cell>
        </row>
        <row r="854">
          <cell r="A854" t="str">
            <v>PRÉ-PAGAMENTOS DE EXPORTAÇÃO</v>
          </cell>
          <cell r="B854">
            <v>69778937.530000001</v>
          </cell>
          <cell r="C854" t="str">
            <v>-</v>
          </cell>
          <cell r="D854">
            <v>-69778937.530000001</v>
          </cell>
          <cell r="E854">
            <v>5216872.62</v>
          </cell>
          <cell r="F854" t="str">
            <v>-</v>
          </cell>
          <cell r="G854">
            <v>-5216872.62</v>
          </cell>
        </row>
        <row r="855">
          <cell r="A855" t="str">
            <v>PROVISÃO P/ DEVEDORES DUVIDOSOS</v>
          </cell>
          <cell r="B855">
            <v>10491664.310000001</v>
          </cell>
          <cell r="C855" t="str">
            <v>-</v>
          </cell>
          <cell r="D855">
            <v>-10491664.310000001</v>
          </cell>
          <cell r="E855">
            <v>10491664.310000001</v>
          </cell>
          <cell r="F855" t="str">
            <v>-</v>
          </cell>
          <cell r="G855">
            <v>-10491664.310000001</v>
          </cell>
        </row>
        <row r="856">
          <cell r="A856" t="str">
            <v>Provisões para Contingências</v>
          </cell>
          <cell r="D856">
            <v>0</v>
          </cell>
          <cell r="G856">
            <v>0</v>
          </cell>
        </row>
        <row r="857">
          <cell r="A857" t="str">
            <v>PROVISÕES S/ A FOLHA DE PAGAMENTO</v>
          </cell>
          <cell r="B857">
            <v>12116895.960000001</v>
          </cell>
          <cell r="C857" t="str">
            <v>-</v>
          </cell>
          <cell r="D857">
            <v>-12116895.960000001</v>
          </cell>
          <cell r="E857">
            <v>11293341.619999999</v>
          </cell>
          <cell r="F857" t="str">
            <v>-</v>
          </cell>
          <cell r="G857">
            <v>-11293341.619999999</v>
          </cell>
        </row>
        <row r="858">
          <cell r="A858" t="str">
            <v>Receita Bruta de Vendas</v>
          </cell>
          <cell r="D858">
            <v>0</v>
          </cell>
          <cell r="G858">
            <v>0</v>
          </cell>
        </row>
        <row r="859">
          <cell r="A859" t="str">
            <v>RECEITA LÍQUIDA DE VENDAS</v>
          </cell>
          <cell r="B859">
            <v>590516444.17999995</v>
          </cell>
          <cell r="C859" t="str">
            <v>-</v>
          </cell>
          <cell r="D859">
            <v>-590516444.17999995</v>
          </cell>
          <cell r="E859">
            <v>435577301.25</v>
          </cell>
          <cell r="F859" t="str">
            <v>-</v>
          </cell>
          <cell r="G859">
            <v>-435577301.25</v>
          </cell>
        </row>
        <row r="860">
          <cell r="A860" t="str">
            <v>RECEITAS (DESPESAS) FINANCEIRAS</v>
          </cell>
          <cell r="D860">
            <v>0</v>
          </cell>
          <cell r="G860">
            <v>0</v>
          </cell>
        </row>
        <row r="861">
          <cell r="A861" t="str">
            <v>RECEITAS FINANCEIRAS (REDUTORA)</v>
          </cell>
          <cell r="B861">
            <v>46407685.740000002</v>
          </cell>
          <cell r="C861" t="str">
            <v>-</v>
          </cell>
          <cell r="D861">
            <v>-46407685.740000002</v>
          </cell>
          <cell r="E861">
            <v>30757648.359999999</v>
          </cell>
          <cell r="F861" t="str">
            <v>-</v>
          </cell>
          <cell r="G861">
            <v>-30757648.359999999</v>
          </cell>
        </row>
        <row r="862">
          <cell r="A862" t="str">
            <v>REMUNERAÇÃO INDIRETA</v>
          </cell>
          <cell r="D862">
            <v>0</v>
          </cell>
          <cell r="G862">
            <v>0</v>
          </cell>
        </row>
        <row r="863">
          <cell r="A863" t="str">
            <v>Reserva de Reavaliação</v>
          </cell>
          <cell r="D863">
            <v>0</v>
          </cell>
          <cell r="G863">
            <v>0</v>
          </cell>
        </row>
        <row r="864">
          <cell r="A864" t="str">
            <v>Reservas de Capital</v>
          </cell>
          <cell r="D864">
            <v>0</v>
          </cell>
          <cell r="G864">
            <v>0</v>
          </cell>
        </row>
        <row r="865">
          <cell r="A865" t="str">
            <v>Reservas de Lucros</v>
          </cell>
          <cell r="D865">
            <v>0</v>
          </cell>
          <cell r="G865">
            <v>0</v>
          </cell>
        </row>
        <row r="866">
          <cell r="A866" t="str">
            <v>RESULTADO DA PARTIC. EM SOCIEDADES</v>
          </cell>
          <cell r="B866">
            <v>6996310.25</v>
          </cell>
          <cell r="D866">
            <v>6996310.25</v>
          </cell>
          <cell r="E866">
            <v>6003080.8200000003</v>
          </cell>
          <cell r="G866">
            <v>6003080.8200000003</v>
          </cell>
        </row>
        <row r="867">
          <cell r="A867" t="str">
            <v>RESULTADOS NÃO OPERACIONAIS</v>
          </cell>
          <cell r="D867">
            <v>0</v>
          </cell>
          <cell r="G867">
            <v>0</v>
          </cell>
        </row>
        <row r="868">
          <cell r="A868" t="str">
            <v>SALÁRIOS E ENCARGOS SOCIAIS</v>
          </cell>
          <cell r="B868">
            <v>3838309.72</v>
          </cell>
          <cell r="C868" t="str">
            <v>-</v>
          </cell>
          <cell r="D868">
            <v>-3838309.72</v>
          </cell>
          <cell r="E868">
            <v>4035551.85</v>
          </cell>
          <cell r="F868" t="str">
            <v>-</v>
          </cell>
          <cell r="G868">
            <v>-4035551.85</v>
          </cell>
        </row>
        <row r="869">
          <cell r="A869" t="str">
            <v>SALDOS A REGULARIZAR</v>
          </cell>
          <cell r="D869">
            <v>0</v>
          </cell>
          <cell r="G869">
            <v>0</v>
          </cell>
        </row>
        <row r="870">
          <cell r="A870" t="str">
            <v>SOCIEDADES CONTROLADAS</v>
          </cell>
          <cell r="B870">
            <v>98531894.129999995</v>
          </cell>
          <cell r="D870">
            <v>98531894.129999995</v>
          </cell>
          <cell r="E870">
            <v>97492924.700000003</v>
          </cell>
          <cell r="G870">
            <v>97492924.700000003</v>
          </cell>
        </row>
        <row r="871">
          <cell r="A871" t="str">
            <v>Texto.............................................</v>
          </cell>
          <cell r="B871" t="str">
            <v>..Período apurad</v>
          </cell>
          <cell r="C871" t="str">
            <v>o</v>
          </cell>
          <cell r="D871" t="e">
            <v>#VALUE!</v>
          </cell>
          <cell r="E871" t="str">
            <v>PeriodoCompara</v>
          </cell>
          <cell r="F871" t="str">
            <v>ç</v>
          </cell>
          <cell r="G871" t="e">
            <v>#VALUE!</v>
          </cell>
        </row>
        <row r="872">
          <cell r="A872" t="str">
            <v>Texto.............................................</v>
          </cell>
          <cell r="B872" t="str">
            <v>..Período apurad</v>
          </cell>
          <cell r="C872" t="str">
            <v>o</v>
          </cell>
          <cell r="D872" t="e">
            <v>#VALUE!</v>
          </cell>
          <cell r="E872" t="str">
            <v>PeriodoCompara</v>
          </cell>
          <cell r="F872" t="str">
            <v>ç</v>
          </cell>
          <cell r="G872" t="e">
            <v>#VALUE!</v>
          </cell>
        </row>
        <row r="873">
          <cell r="A873" t="str">
            <v>Texto.............................................</v>
          </cell>
          <cell r="B873" t="str">
            <v>..Período apurad</v>
          </cell>
          <cell r="C873" t="str">
            <v>o</v>
          </cell>
          <cell r="D873" t="e">
            <v>#VALUE!</v>
          </cell>
          <cell r="E873" t="str">
            <v>PeriodoCompara</v>
          </cell>
          <cell r="F873" t="str">
            <v>ç</v>
          </cell>
          <cell r="G873" t="e">
            <v>#VALUE!</v>
          </cell>
        </row>
        <row r="874">
          <cell r="A874" t="str">
            <v>Texto.............................................</v>
          </cell>
          <cell r="B874" t="str">
            <v>..Período apurad</v>
          </cell>
          <cell r="C874" t="str">
            <v>o</v>
          </cell>
          <cell r="D874" t="e">
            <v>#VALUE!</v>
          </cell>
          <cell r="E874" t="str">
            <v>PeriodoCompara</v>
          </cell>
          <cell r="F874" t="str">
            <v>ç</v>
          </cell>
          <cell r="G874" t="e">
            <v>#VALUE!</v>
          </cell>
        </row>
        <row r="875">
          <cell r="A875" t="str">
            <v>Texto.............................................</v>
          </cell>
          <cell r="B875" t="str">
            <v>..Período apurad</v>
          </cell>
          <cell r="C875" t="str">
            <v>o</v>
          </cell>
          <cell r="D875" t="e">
            <v>#VALUE!</v>
          </cell>
          <cell r="E875" t="str">
            <v>PeriodoCompara</v>
          </cell>
          <cell r="F875" t="str">
            <v>ç</v>
          </cell>
          <cell r="G875" t="e">
            <v>#VALUE!</v>
          </cell>
        </row>
        <row r="876">
          <cell r="A876" t="str">
            <v>Títulos a Pagar à Companhias Ligadas</v>
          </cell>
          <cell r="D876">
            <v>0</v>
          </cell>
          <cell r="G876">
            <v>0</v>
          </cell>
        </row>
        <row r="877">
          <cell r="A877" t="str">
            <v>TOTAL DA CONTA DE INCORPORAÇÃO</v>
          </cell>
          <cell r="B877">
            <v>0</v>
          </cell>
          <cell r="D877">
            <v>0</v>
          </cell>
          <cell r="E877">
            <v>0</v>
          </cell>
          <cell r="G877">
            <v>0</v>
          </cell>
        </row>
        <row r="878">
          <cell r="A878" t="str">
            <v>TOTAL DA DEPRECIAÇÃO ACUMULADA</v>
          </cell>
          <cell r="B878">
            <v>913939523.07000005</v>
          </cell>
          <cell r="C878" t="str">
            <v>-</v>
          </cell>
          <cell r="D878">
            <v>-913939523.07000005</v>
          </cell>
          <cell r="E878">
            <v>907886573.11000001</v>
          </cell>
          <cell r="F878" t="str">
            <v>-</v>
          </cell>
          <cell r="G878">
            <v>-907886573.11000001</v>
          </cell>
        </row>
        <row r="879">
          <cell r="A879" t="str">
            <v>TOTAL DAS DESPESAS (RECEITAS) OPERACIONAIS</v>
          </cell>
          <cell r="B879">
            <v>66934453.07</v>
          </cell>
          <cell r="D879">
            <v>66934453.07</v>
          </cell>
          <cell r="E879">
            <v>51659727.990000002</v>
          </cell>
          <cell r="G879">
            <v>51659727.990000002</v>
          </cell>
        </row>
        <row r="880">
          <cell r="A880" t="str">
            <v>TOTAL DE AMORTIZAÇÃO/DEPRECIAÇÃO/EXAUSTÃO</v>
          </cell>
          <cell r="B880">
            <v>48249325.159999996</v>
          </cell>
          <cell r="D880">
            <v>48249325.159999996</v>
          </cell>
          <cell r="E880">
            <v>35832810.060000002</v>
          </cell>
          <cell r="G880">
            <v>35832810.060000002</v>
          </cell>
        </row>
        <row r="881">
          <cell r="A881" t="str">
            <v>TOTAL DE APOIO</v>
          </cell>
          <cell r="B881">
            <v>6109847.3899999997</v>
          </cell>
          <cell r="D881">
            <v>6109847.3899999997</v>
          </cell>
          <cell r="E881">
            <v>4654740.46</v>
          </cell>
          <cell r="G881">
            <v>4654740.46</v>
          </cell>
        </row>
        <row r="882">
          <cell r="A882" t="str">
            <v>TOTAL DE BENS TANGÍVEIS</v>
          </cell>
          <cell r="B882">
            <v>913939523.07000005</v>
          </cell>
          <cell r="C882" t="str">
            <v>-</v>
          </cell>
          <cell r="D882">
            <v>-913939523.07000005</v>
          </cell>
          <cell r="E882">
            <v>907886573.11000001</v>
          </cell>
          <cell r="F882" t="str">
            <v>-</v>
          </cell>
          <cell r="G882">
            <v>-907886573.11000001</v>
          </cell>
        </row>
        <row r="883">
          <cell r="A883" t="str">
            <v>TOTAL DE CAPITAL SOCIAL REALIZADO</v>
          </cell>
          <cell r="B883">
            <v>1701900122.76</v>
          </cell>
          <cell r="C883" t="str">
            <v>-</v>
          </cell>
          <cell r="D883">
            <v>-1701900122.76</v>
          </cell>
          <cell r="E883">
            <v>1701900122.76</v>
          </cell>
          <cell r="F883" t="str">
            <v>-</v>
          </cell>
          <cell r="G883">
            <v>-1701900122.76</v>
          </cell>
        </row>
        <row r="884">
          <cell r="A884" t="str">
            <v>TOTAL DE CONTAS A PAGAR</v>
          </cell>
          <cell r="B884">
            <v>11301090.039999999</v>
          </cell>
          <cell r="C884" t="str">
            <v>-</v>
          </cell>
          <cell r="D884">
            <v>-11301090.039999999</v>
          </cell>
          <cell r="E884">
            <v>20584529.140000001</v>
          </cell>
          <cell r="F884" t="str">
            <v>-</v>
          </cell>
          <cell r="G884">
            <v>-20584529.140000001</v>
          </cell>
        </row>
        <row r="885">
          <cell r="A885" t="str">
            <v>TOTAL DE CRÉDITOS E VALORES</v>
          </cell>
          <cell r="B885">
            <v>3013390929.0700002</v>
          </cell>
          <cell r="D885">
            <v>3013390929.0700002</v>
          </cell>
          <cell r="E885">
            <v>2629097565.8899999</v>
          </cell>
          <cell r="G885">
            <v>2629097565.8899999</v>
          </cell>
        </row>
        <row r="886">
          <cell r="A886" t="str">
            <v>TOTAL DE CRÉDITOS FISCAIS</v>
          </cell>
          <cell r="B886">
            <v>17324733.73</v>
          </cell>
          <cell r="D886">
            <v>17324733.73</v>
          </cell>
          <cell r="E886">
            <v>17987433.550000001</v>
          </cell>
          <cell r="G886">
            <v>17987433.550000001</v>
          </cell>
        </row>
        <row r="887">
          <cell r="A887" t="str">
            <v>TOTAL DE CREDORES DIVERSOS</v>
          </cell>
          <cell r="B887">
            <v>47117.919999999998</v>
          </cell>
          <cell r="C887" t="str">
            <v>-</v>
          </cell>
          <cell r="D887">
            <v>-47117.919999999998</v>
          </cell>
          <cell r="E887">
            <v>13137.79</v>
          </cell>
          <cell r="F887" t="str">
            <v>-</v>
          </cell>
          <cell r="G887">
            <v>-13137.79</v>
          </cell>
        </row>
        <row r="888">
          <cell r="A888" t="str">
            <v>TOTAL DE CUSTOS E DESPESAS</v>
          </cell>
          <cell r="B888">
            <v>4914.83</v>
          </cell>
          <cell r="D888">
            <v>4914.83</v>
          </cell>
          <cell r="E888">
            <v>1392.64</v>
          </cell>
          <cell r="G888">
            <v>1392.64</v>
          </cell>
        </row>
        <row r="889">
          <cell r="A889" t="str">
            <v>TOTAL DE DEDUÇÕES DA RECEITA BRUTA</v>
          </cell>
          <cell r="B889">
            <v>68651491.090000004</v>
          </cell>
          <cell r="D889">
            <v>68651491.090000004</v>
          </cell>
          <cell r="E889">
            <v>51703511.380000003</v>
          </cell>
          <cell r="G889">
            <v>51703511.380000003</v>
          </cell>
        </row>
        <row r="890">
          <cell r="A890" t="str">
            <v>TOTAL DE DEPÓS./APLIC. EM INCENTIVOS FISCAIS</v>
          </cell>
          <cell r="B890">
            <v>9.39</v>
          </cell>
          <cell r="D890">
            <v>9.39</v>
          </cell>
          <cell r="E890">
            <v>9.39</v>
          </cell>
          <cell r="G890">
            <v>9.39</v>
          </cell>
        </row>
        <row r="891">
          <cell r="A891" t="str">
            <v>TOTAL DE DEPÓSITOS P/ RECURSOS JUDICIAIS</v>
          </cell>
          <cell r="B891">
            <v>6685603.9100000001</v>
          </cell>
          <cell r="D891">
            <v>6685603.9100000001</v>
          </cell>
          <cell r="E891">
            <v>6501290.3499999996</v>
          </cell>
          <cell r="G891">
            <v>6501290.3499999996</v>
          </cell>
        </row>
        <row r="892">
          <cell r="A892" t="str">
            <v>TOTAL DE DESENVOLVIMENTO DE FUNCIONÁRIOS</v>
          </cell>
          <cell r="B892">
            <v>399791.7</v>
          </cell>
          <cell r="D892">
            <v>399791.7</v>
          </cell>
          <cell r="E892">
            <v>262302.56</v>
          </cell>
          <cell r="G892">
            <v>262302.56</v>
          </cell>
        </row>
        <row r="893">
          <cell r="A893" t="str">
            <v>TOTAL DE DESPESAS ADMINISTRATIVAS</v>
          </cell>
          <cell r="B893">
            <v>16161225.720000001</v>
          </cell>
          <cell r="D893">
            <v>16161225.720000001</v>
          </cell>
          <cell r="E893">
            <v>12831630.970000001</v>
          </cell>
          <cell r="G893">
            <v>12831630.970000001</v>
          </cell>
        </row>
        <row r="894">
          <cell r="A894" t="str">
            <v>TOTAL DE DESPESAS COMERCIAIS</v>
          </cell>
          <cell r="B894">
            <v>38465734.270000003</v>
          </cell>
          <cell r="D894">
            <v>38465734.270000003</v>
          </cell>
          <cell r="E894">
            <v>29485087.829999998</v>
          </cell>
          <cell r="G894">
            <v>29485087.829999998</v>
          </cell>
        </row>
        <row r="895">
          <cell r="A895" t="str">
            <v>TOTAL DE DESPESAS COMERCIAIS VARIÁVEIS/FIXAS</v>
          </cell>
          <cell r="B895">
            <v>31401588.27</v>
          </cell>
          <cell r="D895">
            <v>31401588.27</v>
          </cell>
          <cell r="E895">
            <v>24468969.359999999</v>
          </cell>
          <cell r="G895">
            <v>24468969.359999999</v>
          </cell>
        </row>
        <row r="896">
          <cell r="A896" t="str">
            <v>TOTAL DE DESPESAS DO EXERCÍCIO SEGUINTE</v>
          </cell>
          <cell r="B896">
            <v>978913.33</v>
          </cell>
          <cell r="D896">
            <v>978913.33</v>
          </cell>
          <cell r="E896">
            <v>1099063.29</v>
          </cell>
          <cell r="G896">
            <v>1099063.29</v>
          </cell>
        </row>
        <row r="897">
          <cell r="A897" t="str">
            <v>TOTAL DE DIVIDENDOS A PAGAR</v>
          </cell>
          <cell r="B897">
            <v>47117.919999999998</v>
          </cell>
          <cell r="C897" t="str">
            <v>-</v>
          </cell>
          <cell r="D897">
            <v>-47117.919999999998</v>
          </cell>
          <cell r="E897">
            <v>13137.79</v>
          </cell>
          <cell r="F897" t="str">
            <v>-</v>
          </cell>
          <cell r="G897">
            <v>-13137.79</v>
          </cell>
        </row>
        <row r="898">
          <cell r="A898" t="str">
            <v>TOTAL DE DIVIDENDOS PROPOSTOS</v>
          </cell>
          <cell r="B898">
            <v>0</v>
          </cell>
          <cell r="D898">
            <v>0</v>
          </cell>
          <cell r="E898">
            <v>40614435.490000002</v>
          </cell>
          <cell r="F898" t="str">
            <v>-</v>
          </cell>
          <cell r="G898">
            <v>-40614435.490000002</v>
          </cell>
        </row>
        <row r="899">
          <cell r="A899" t="str">
            <v>TOTAL DE DUPLICATAS A RECEBER DE CLIENTES</v>
          </cell>
          <cell r="B899">
            <v>143532853.34999999</v>
          </cell>
          <cell r="D899">
            <v>143532853.34999999</v>
          </cell>
          <cell r="E899">
            <v>141225365.34</v>
          </cell>
          <cell r="G899">
            <v>141225365.34</v>
          </cell>
        </row>
        <row r="900">
          <cell r="A900" t="str">
            <v>TOTAL DE EMPRÉSTIMOS COMPULSÓRIOS</v>
          </cell>
          <cell r="B900">
            <v>102202.58</v>
          </cell>
          <cell r="D900">
            <v>102202.58</v>
          </cell>
          <cell r="E900">
            <v>102202.58</v>
          </cell>
          <cell r="G900">
            <v>102202.58</v>
          </cell>
        </row>
        <row r="901">
          <cell r="A901" t="str">
            <v>TOTAL DE EMPRÉSTIMOS E FINANCIAMENTOS</v>
          </cell>
          <cell r="B901">
            <v>214279388.52000001</v>
          </cell>
          <cell r="C901" t="str">
            <v>-</v>
          </cell>
          <cell r="D901">
            <v>-214279388.52000001</v>
          </cell>
          <cell r="E901">
            <v>144407864.68000001</v>
          </cell>
          <cell r="F901" t="str">
            <v>-</v>
          </cell>
          <cell r="G901">
            <v>-144407864.68000001</v>
          </cell>
        </row>
        <row r="902">
          <cell r="A902" t="str">
            <v>TOTAL DE EMPRÉSTIMOS E FINANCIAMENTOS</v>
          </cell>
          <cell r="B902">
            <v>976910153.66999996</v>
          </cell>
          <cell r="C902" t="str">
            <v>-</v>
          </cell>
          <cell r="D902">
            <v>-976910153.66999996</v>
          </cell>
          <cell r="E902">
            <v>817452259.82000005</v>
          </cell>
          <cell r="F902" t="str">
            <v>-</v>
          </cell>
          <cell r="G902">
            <v>-817452259.82000005</v>
          </cell>
        </row>
        <row r="903">
          <cell r="A903" t="str">
            <v>TOTAL DE ENERGIA ELÉTRICA</v>
          </cell>
          <cell r="B903">
            <v>12457656.949999999</v>
          </cell>
          <cell r="D903">
            <v>12457656.949999999</v>
          </cell>
          <cell r="E903">
            <v>9270486.8300000001</v>
          </cell>
          <cell r="G903">
            <v>9270486.8300000001</v>
          </cell>
        </row>
        <row r="904">
          <cell r="A904" t="str">
            <v>TOTAL DE ESTOQUES</v>
          </cell>
          <cell r="B904">
            <v>123358659.69</v>
          </cell>
          <cell r="D904">
            <v>123358659.69</v>
          </cell>
          <cell r="E904">
            <v>117123692.03</v>
          </cell>
          <cell r="G904">
            <v>117123692.03</v>
          </cell>
        </row>
        <row r="905">
          <cell r="A905" t="str">
            <v>TOTAL DE ESTRUTURA</v>
          </cell>
          <cell r="B905">
            <v>4882755.26</v>
          </cell>
          <cell r="D905">
            <v>4882755.26</v>
          </cell>
          <cell r="E905">
            <v>3619228.2</v>
          </cell>
          <cell r="G905">
            <v>3619228.2</v>
          </cell>
        </row>
        <row r="906">
          <cell r="A906" t="str">
            <v>TOTAL DE EXPEDIENTE</v>
          </cell>
          <cell r="B906">
            <v>6552696.0099999998</v>
          </cell>
          <cell r="D906">
            <v>6552696.0099999998</v>
          </cell>
          <cell r="E906">
            <v>4855103.72</v>
          </cell>
          <cell r="G906">
            <v>4855103.72</v>
          </cell>
        </row>
        <row r="907">
          <cell r="A907" t="str">
            <v>TOTAL DE EXPORTAÇÕES EMPRESAS DO GRUPO</v>
          </cell>
          <cell r="B907">
            <v>106220501.11</v>
          </cell>
          <cell r="C907" t="str">
            <v>-</v>
          </cell>
          <cell r="D907">
            <v>-106220501.11</v>
          </cell>
          <cell r="E907">
            <v>85043291.489999995</v>
          </cell>
          <cell r="F907" t="str">
            <v>-</v>
          </cell>
          <cell r="G907">
            <v>-85043291.489999995</v>
          </cell>
        </row>
        <row r="908">
          <cell r="A908" t="str">
            <v>TOTAL DE FORNECEDORES DE MAT e SERV NÃO OPER.</v>
          </cell>
          <cell r="B908">
            <v>7752847.3700000001</v>
          </cell>
          <cell r="C908" t="str">
            <v>-</v>
          </cell>
          <cell r="D908">
            <v>-7752847.3700000001</v>
          </cell>
          <cell r="E908">
            <v>10116012</v>
          </cell>
          <cell r="F908" t="str">
            <v>-</v>
          </cell>
          <cell r="G908">
            <v>-10116012</v>
          </cell>
        </row>
        <row r="909">
          <cell r="A909" t="str">
            <v>TOTAL DE IMPOSTO DE RENDA DIFERIDO</v>
          </cell>
          <cell r="B909">
            <v>40987939.270000003</v>
          </cell>
          <cell r="C909" t="str">
            <v>-</v>
          </cell>
          <cell r="D909">
            <v>-40987939.270000003</v>
          </cell>
          <cell r="E909">
            <v>41014126</v>
          </cell>
          <cell r="F909" t="str">
            <v>-</v>
          </cell>
          <cell r="G909">
            <v>-41014126</v>
          </cell>
        </row>
        <row r="910">
          <cell r="A910" t="str">
            <v>TOTAL DE IMPOSTOS A PAGAR</v>
          </cell>
          <cell r="B910">
            <v>44695726.840000004</v>
          </cell>
          <cell r="C910" t="str">
            <v>-</v>
          </cell>
          <cell r="D910">
            <v>-44695726.840000004</v>
          </cell>
          <cell r="E910">
            <v>36388701.890000001</v>
          </cell>
          <cell r="F910" t="str">
            <v>-</v>
          </cell>
          <cell r="G910">
            <v>-36388701.890000001</v>
          </cell>
        </row>
        <row r="911">
          <cell r="A911" t="str">
            <v>TOTAL DE INVESTIMENTOS</v>
          </cell>
          <cell r="B911">
            <v>276635348.62</v>
          </cell>
          <cell r="D911">
            <v>276635348.62</v>
          </cell>
          <cell r="E911">
            <v>277628578.05000001</v>
          </cell>
          <cell r="G911">
            <v>277628578.05000001</v>
          </cell>
        </row>
        <row r="912">
          <cell r="A912" t="str">
            <v>TOTAL DE INVESTIMENTOS TEMPORÁRIOS</v>
          </cell>
          <cell r="B912">
            <v>9.39</v>
          </cell>
          <cell r="D912">
            <v>9.39</v>
          </cell>
          <cell r="E912">
            <v>9.39</v>
          </cell>
          <cell r="G912">
            <v>9.39</v>
          </cell>
        </row>
        <row r="913">
          <cell r="A913" t="str">
            <v>TOTAL DE LUCROS ACUMULADOS</v>
          </cell>
          <cell r="B913">
            <v>102559112.70999999</v>
          </cell>
          <cell r="C913" t="str">
            <v>-</v>
          </cell>
          <cell r="D913">
            <v>-102559112.70999999</v>
          </cell>
          <cell r="E913">
            <v>102360606.34</v>
          </cell>
          <cell r="F913" t="str">
            <v>-</v>
          </cell>
          <cell r="G913">
            <v>-102360606.34</v>
          </cell>
        </row>
        <row r="914">
          <cell r="A914" t="str">
            <v>TOTAL DE MANUTENÇÃO</v>
          </cell>
          <cell r="B914">
            <v>17163481.129999999</v>
          </cell>
          <cell r="D914">
            <v>17163481.129999999</v>
          </cell>
          <cell r="E914">
            <v>12703583.619999999</v>
          </cell>
          <cell r="G914">
            <v>12703583.619999999</v>
          </cell>
        </row>
        <row r="915">
          <cell r="A915" t="str">
            <v>TOTAL DE MÃO-DE-OBRA</v>
          </cell>
          <cell r="B915">
            <v>39113005.880000003</v>
          </cell>
          <cell r="D915">
            <v>39113005.880000003</v>
          </cell>
          <cell r="E915">
            <v>29073171.84</v>
          </cell>
          <cell r="G915">
            <v>29073171.84</v>
          </cell>
        </row>
        <row r="916">
          <cell r="A916" t="str">
            <v>TOTAL DE MATÉRIA PRIMA E INSUMOS</v>
          </cell>
          <cell r="B916">
            <v>711985775.04999995</v>
          </cell>
          <cell r="D916">
            <v>711985775.04999995</v>
          </cell>
          <cell r="E916">
            <v>531446961.75999999</v>
          </cell>
          <cell r="G916">
            <v>531446961.75999999</v>
          </cell>
        </row>
        <row r="917">
          <cell r="A917" t="str">
            <v>TOTAL DE OBRAS EM ANDAMENTO</v>
          </cell>
          <cell r="B917">
            <v>13574634.199999999</v>
          </cell>
          <cell r="C917" t="str">
            <v>-</v>
          </cell>
          <cell r="D917">
            <v>-13574634.199999999</v>
          </cell>
          <cell r="E917">
            <v>9802644.3699999992</v>
          </cell>
          <cell r="F917" t="str">
            <v>-</v>
          </cell>
          <cell r="G917">
            <v>-9802644.3699999992</v>
          </cell>
        </row>
        <row r="918">
          <cell r="A918" t="str">
            <v>TOTAL DE OPERACIONAIS</v>
          </cell>
          <cell r="B918">
            <v>9361112.0700000003</v>
          </cell>
          <cell r="D918">
            <v>9361112.0700000003</v>
          </cell>
          <cell r="E918">
            <v>5925201.1600000001</v>
          </cell>
          <cell r="G918">
            <v>5925201.1600000001</v>
          </cell>
        </row>
        <row r="919">
          <cell r="A919" t="str">
            <v>TOTAL DE OUTRAS</v>
          </cell>
          <cell r="B919">
            <v>889185626.17999995</v>
          </cell>
          <cell r="C919" t="str">
            <v>-</v>
          </cell>
          <cell r="D919">
            <v>-889185626.17999995</v>
          </cell>
          <cell r="E919">
            <v>663349882.85000002</v>
          </cell>
          <cell r="F919" t="str">
            <v>-</v>
          </cell>
          <cell r="G919">
            <v>-663349882.85000002</v>
          </cell>
        </row>
        <row r="920">
          <cell r="A920" t="str">
            <v>TOTAL DE OUTRAS DESPESAS (RECEITAS) OPERAC.</v>
          </cell>
          <cell r="B920">
            <v>6446509.9800000004</v>
          </cell>
          <cell r="D920">
            <v>6446509.9800000004</v>
          </cell>
          <cell r="E920">
            <v>5580902.0899999999</v>
          </cell>
          <cell r="G920">
            <v>5580902.0899999999</v>
          </cell>
        </row>
        <row r="921">
          <cell r="A921" t="str">
            <v>TOTAL DE OUTRAS OBRIGAÇÕES</v>
          </cell>
          <cell r="B921">
            <v>11354401.880000001</v>
          </cell>
          <cell r="C921" t="str">
            <v>-</v>
          </cell>
          <cell r="D921">
            <v>-11354401.880000001</v>
          </cell>
          <cell r="E921">
            <v>11216293.210000001</v>
          </cell>
          <cell r="F921" t="str">
            <v>-</v>
          </cell>
          <cell r="G921">
            <v>-11216293.210000001</v>
          </cell>
        </row>
        <row r="922">
          <cell r="A922" t="str">
            <v>TOTAL DE OUTROS CRÉDITOS</v>
          </cell>
          <cell r="B922">
            <v>57897556.25</v>
          </cell>
          <cell r="D922">
            <v>57897556.25</v>
          </cell>
          <cell r="E922">
            <v>53073402.350000001</v>
          </cell>
          <cell r="G922">
            <v>53073402.350000001</v>
          </cell>
        </row>
        <row r="923">
          <cell r="A923" t="str">
            <v>TOTAL DE OUTROS MATERIAIS E SERVIÇOS</v>
          </cell>
          <cell r="B923">
            <v>8970351.3699999992</v>
          </cell>
          <cell r="D923">
            <v>8970351.3699999992</v>
          </cell>
          <cell r="E923">
            <v>6523458.5899999999</v>
          </cell>
          <cell r="G923">
            <v>6523458.5899999999</v>
          </cell>
        </row>
        <row r="924">
          <cell r="A924" t="str">
            <v>TOTAL DE PARTIC. AVALIADAS AO MÉTODO DE CUSTO</v>
          </cell>
          <cell r="B924">
            <v>3336551.94</v>
          </cell>
          <cell r="D924">
            <v>3336551.94</v>
          </cell>
          <cell r="E924">
            <v>3336551.94</v>
          </cell>
          <cell r="G924">
            <v>3336551.94</v>
          </cell>
        </row>
        <row r="925">
          <cell r="A925" t="str">
            <v>TOTAL DE PARTICIPAÇÕES AVALIADAS PELO MEP</v>
          </cell>
          <cell r="B925">
            <v>273298796.68000001</v>
          </cell>
          <cell r="D925">
            <v>273298796.68000001</v>
          </cell>
          <cell r="E925">
            <v>274292026.11000001</v>
          </cell>
          <cell r="G925">
            <v>274292026.11000001</v>
          </cell>
        </row>
        <row r="926">
          <cell r="A926" t="str">
            <v>TOTAL DE PROVISÃO P/  IR  E  CSSL</v>
          </cell>
          <cell r="B926">
            <v>30804674.940000001</v>
          </cell>
          <cell r="D926">
            <v>30804674.940000001</v>
          </cell>
          <cell r="E926">
            <v>23906715.359999999</v>
          </cell>
          <cell r="G926">
            <v>23906715.359999999</v>
          </cell>
        </row>
        <row r="927">
          <cell r="A927" t="str">
            <v>TOTAL DE PROVISÕES PARA CONTINGÊNCIAS</v>
          </cell>
          <cell r="B927">
            <v>30867631.34</v>
          </cell>
          <cell r="C927" t="str">
            <v>-</v>
          </cell>
          <cell r="D927">
            <v>-30867631.34</v>
          </cell>
          <cell r="E927">
            <v>30867631.34</v>
          </cell>
          <cell r="F927" t="str">
            <v>-</v>
          </cell>
          <cell r="G927">
            <v>-30867631.34</v>
          </cell>
        </row>
        <row r="928">
          <cell r="A928" t="str">
            <v>TOTAL DE RECEITAS (DESPESAS) FINANCEIRAS</v>
          </cell>
          <cell r="B928">
            <v>5860983.0999999996</v>
          </cell>
          <cell r="D928">
            <v>5860983.0999999996</v>
          </cell>
          <cell r="E928">
            <v>3762107.1</v>
          </cell>
          <cell r="G928">
            <v>3762107.1</v>
          </cell>
        </row>
        <row r="929">
          <cell r="A929" t="str">
            <v>TOTAL DE RECEITAS EMPRESAS DO GRUPO</v>
          </cell>
          <cell r="B929">
            <v>161381003.77000001</v>
          </cell>
          <cell r="C929" t="str">
            <v>-</v>
          </cell>
          <cell r="D929">
            <v>-161381003.77000001</v>
          </cell>
          <cell r="E929">
            <v>117582183.09</v>
          </cell>
          <cell r="F929" t="str">
            <v>-</v>
          </cell>
          <cell r="G929">
            <v>-117582183.09</v>
          </cell>
        </row>
        <row r="930">
          <cell r="A930" t="str">
            <v>TOTAL DE RECEITAS MI</v>
          </cell>
          <cell r="B930">
            <v>355926738.56999999</v>
          </cell>
          <cell r="C930" t="str">
            <v>-</v>
          </cell>
          <cell r="D930">
            <v>-355926738.56999999</v>
          </cell>
          <cell r="E930">
            <v>269222184.17000002</v>
          </cell>
          <cell r="F930" t="str">
            <v>-</v>
          </cell>
          <cell r="G930">
            <v>-269222184.17000002</v>
          </cell>
        </row>
        <row r="931">
          <cell r="A931" t="str">
            <v>TOTAL DE REMUNERAÇÃO INDIRETA</v>
          </cell>
          <cell r="B931">
            <v>6117788.9699999997</v>
          </cell>
          <cell r="D931">
            <v>6117788.9699999997</v>
          </cell>
          <cell r="E931">
            <v>4517901.7</v>
          </cell>
          <cell r="G931">
            <v>4517901.7</v>
          </cell>
        </row>
        <row r="932">
          <cell r="A932" t="str">
            <v>TOTAL DE RESERVA DE REAVALIZAÇÃO</v>
          </cell>
          <cell r="B932">
            <v>48079285.340000004</v>
          </cell>
          <cell r="C932" t="str">
            <v>-</v>
          </cell>
          <cell r="D932">
            <v>-48079285.340000004</v>
          </cell>
          <cell r="E932">
            <v>48394374.789999999</v>
          </cell>
          <cell r="F932" t="str">
            <v>-</v>
          </cell>
          <cell r="G932">
            <v>-48394374.789999999</v>
          </cell>
        </row>
        <row r="933">
          <cell r="A933" t="str">
            <v>TOTAL DE RESERVAS DE CAPITAL</v>
          </cell>
          <cell r="B933">
            <v>46819766.640000001</v>
          </cell>
          <cell r="C933" t="str">
            <v>-</v>
          </cell>
          <cell r="D933">
            <v>-46819766.640000001</v>
          </cell>
          <cell r="E933">
            <v>9429684.7300000004</v>
          </cell>
          <cell r="G933">
            <v>9429684.7300000004</v>
          </cell>
        </row>
        <row r="934">
          <cell r="A934" t="str">
            <v>TOTAL DE RESERVAS DE LUCROS</v>
          </cell>
          <cell r="B934">
            <v>141877992.12</v>
          </cell>
          <cell r="C934" t="str">
            <v>-</v>
          </cell>
          <cell r="D934">
            <v>-141877992.12</v>
          </cell>
          <cell r="E934">
            <v>141877992.12</v>
          </cell>
          <cell r="F934" t="str">
            <v>-</v>
          </cell>
          <cell r="G934">
            <v>-141877992.12</v>
          </cell>
        </row>
        <row r="935">
          <cell r="A935" t="str">
            <v>TOTAL DE RESULTADOS NÃO OPERACIONAIS</v>
          </cell>
          <cell r="B935">
            <v>3170177.07</v>
          </cell>
          <cell r="D935">
            <v>3170177.07</v>
          </cell>
          <cell r="E935">
            <v>1583865.32</v>
          </cell>
          <cell r="G935">
            <v>1583865.32</v>
          </cell>
        </row>
        <row r="936">
          <cell r="A936" t="str">
            <v>TOTAL DE SAL./ENC. SOCIAIS E PROVISÕES S/F.P.</v>
          </cell>
          <cell r="B936">
            <v>15955205.68</v>
          </cell>
          <cell r="C936" t="str">
            <v>-</v>
          </cell>
          <cell r="D936">
            <v>-15955205.68</v>
          </cell>
          <cell r="E936">
            <v>15328893.470000001</v>
          </cell>
          <cell r="F936" t="str">
            <v>-</v>
          </cell>
          <cell r="G936">
            <v>-15328893.470000001</v>
          </cell>
        </row>
        <row r="937">
          <cell r="A937" t="str">
            <v>TOTAL DE TÍTULOS A PAGAR À CIAS LIGADAS</v>
          </cell>
          <cell r="B937">
            <v>2898728450.25</v>
          </cell>
          <cell r="C937" t="str">
            <v>-</v>
          </cell>
          <cell r="D937">
            <v>-2898728450.25</v>
          </cell>
          <cell r="E937">
            <v>2516524984.7199998</v>
          </cell>
          <cell r="F937" t="str">
            <v>-</v>
          </cell>
          <cell r="G937">
            <v>-2516524984.7199998</v>
          </cell>
        </row>
        <row r="938">
          <cell r="A938" t="str">
            <v>TOTAL DE VALORES A RECEBER DE CIAS LIGADAS</v>
          </cell>
          <cell r="B938">
            <v>92958478.980000004</v>
          </cell>
          <cell r="D938">
            <v>92958478.980000004</v>
          </cell>
          <cell r="E938">
            <v>89283389.810000002</v>
          </cell>
          <cell r="G938">
            <v>89283389.810000002</v>
          </cell>
        </row>
        <row r="939">
          <cell r="A939" t="str">
            <v>TOTAL DE VENDAS</v>
          </cell>
          <cell r="B939">
            <v>659167935.26999998</v>
          </cell>
          <cell r="C939" t="str">
            <v>-</v>
          </cell>
          <cell r="D939">
            <v>-659167935.26999998</v>
          </cell>
          <cell r="E939">
            <v>487280812.63</v>
          </cell>
          <cell r="F939" t="str">
            <v>-</v>
          </cell>
          <cell r="G939">
            <v>-487280812.63</v>
          </cell>
        </row>
        <row r="940">
          <cell r="A940" t="str">
            <v>TOTAL DO ATIVO</v>
          </cell>
          <cell r="B940">
            <v>6457399191.6700001</v>
          </cell>
          <cell r="D940">
            <v>6457399191.6700001</v>
          </cell>
          <cell r="E940">
            <v>5792294583.4099998</v>
          </cell>
          <cell r="G940">
            <v>5792294583.4099998</v>
          </cell>
        </row>
        <row r="941">
          <cell r="A941" t="str">
            <v>TOTAL DO CUSTO DOS PRODUTOS E SERV. VENDIDOS</v>
          </cell>
          <cell r="B941">
            <v>368232125.93000001</v>
          </cell>
          <cell r="D941">
            <v>368232125.93000001</v>
          </cell>
          <cell r="E941">
            <v>273853428.04000002</v>
          </cell>
          <cell r="G941">
            <v>273853428.04000002</v>
          </cell>
        </row>
        <row r="942">
          <cell r="A942" t="str">
            <v>TOTAL DO DIFERIDO</v>
          </cell>
          <cell r="B942">
            <v>130794572.44</v>
          </cell>
          <cell r="D942">
            <v>130794572.44</v>
          </cell>
          <cell r="E942">
            <v>133281331.66</v>
          </cell>
          <cell r="G942">
            <v>133281331.66</v>
          </cell>
        </row>
        <row r="943">
          <cell r="A943" t="str">
            <v>TOTAL DO DISPONÍVEL</v>
          </cell>
          <cell r="B943">
            <v>1073301371.37</v>
          </cell>
          <cell r="D943">
            <v>1073301371.37</v>
          </cell>
          <cell r="E943">
            <v>799530930.09000003</v>
          </cell>
          <cell r="G943">
            <v>799530930.09000003</v>
          </cell>
        </row>
        <row r="944">
          <cell r="A944" t="str">
            <v>TOTAL DO DRE</v>
          </cell>
          <cell r="B944">
            <v>121375013.17</v>
          </cell>
          <cell r="D944">
            <v>121375013.17</v>
          </cell>
          <cell r="E944">
            <v>84573564.540000007</v>
          </cell>
          <cell r="G944">
            <v>84573564.540000007</v>
          </cell>
        </row>
        <row r="945">
          <cell r="A945" t="str">
            <v>TOTAL DO IMOBILIZADO</v>
          </cell>
          <cell r="B945">
            <v>1637508978.1600001</v>
          </cell>
          <cell r="D945">
            <v>1637508978.1600001</v>
          </cell>
          <cell r="E945">
            <v>1640234645.3199999</v>
          </cell>
          <cell r="G945">
            <v>1640234645.3199999</v>
          </cell>
        </row>
        <row r="946">
          <cell r="A946" t="str">
            <v>TOTAL DO LUCRO ACUMULADO</v>
          </cell>
          <cell r="B946">
            <v>121363284.02</v>
          </cell>
          <cell r="C946" t="str">
            <v>-</v>
          </cell>
          <cell r="D946">
            <v>-121363284.02</v>
          </cell>
          <cell r="E946">
            <v>84557470.579999998</v>
          </cell>
          <cell r="F946" t="str">
            <v>-</v>
          </cell>
          <cell r="G946">
            <v>-84557470.579999998</v>
          </cell>
        </row>
        <row r="947">
          <cell r="A947" t="str">
            <v>TOTAL DO MERCADO EXTERNO</v>
          </cell>
          <cell r="B947">
            <v>141860192.93000001</v>
          </cell>
          <cell r="C947" t="str">
            <v>-</v>
          </cell>
          <cell r="D947">
            <v>-141860192.93000001</v>
          </cell>
          <cell r="E947">
            <v>100476445.37</v>
          </cell>
          <cell r="F947" t="str">
            <v>-</v>
          </cell>
          <cell r="G947">
            <v>-100476445.37</v>
          </cell>
        </row>
        <row r="948">
          <cell r="A948" t="str">
            <v>TOTAL DO MERCADO INTERNO</v>
          </cell>
          <cell r="B948">
            <v>517307742.33999997</v>
          </cell>
          <cell r="C948" t="str">
            <v>-</v>
          </cell>
          <cell r="D948">
            <v>-517307742.33999997</v>
          </cell>
          <cell r="E948">
            <v>386804367.25999999</v>
          </cell>
          <cell r="F948" t="str">
            <v>-</v>
          </cell>
          <cell r="G948">
            <v>-386804367.25999999</v>
          </cell>
        </row>
        <row r="949">
          <cell r="A949" t="str">
            <v>TOTAL DO PASSIVO</v>
          </cell>
          <cell r="B949">
            <v>6336035907.6499996</v>
          </cell>
          <cell r="C949" t="str">
            <v>-</v>
          </cell>
          <cell r="D949">
            <v>-6336035907.6499996</v>
          </cell>
          <cell r="E949">
            <v>5707737112.8299999</v>
          </cell>
          <cell r="F949" t="str">
            <v>-</v>
          </cell>
          <cell r="G949">
            <v>-5707737112.8299999</v>
          </cell>
        </row>
        <row r="950">
          <cell r="A950" t="str">
            <v>TOTAL DOS CUSTOS DOS PROD. VENDIDOS E SERVIÇ.</v>
          </cell>
          <cell r="B950">
            <v>368227211.10000002</v>
          </cell>
          <cell r="D950">
            <v>368227211.10000002</v>
          </cell>
          <cell r="E950">
            <v>273852035.39999998</v>
          </cell>
          <cell r="G950">
            <v>273852035.39999998</v>
          </cell>
        </row>
        <row r="951">
          <cell r="A951" t="str">
            <v>TOTAL DOS LUCROS (PREJUÍZOS) ACUMULADOS</v>
          </cell>
          <cell r="B951">
            <v>102559112.70999999</v>
          </cell>
          <cell r="C951" t="str">
            <v>-</v>
          </cell>
          <cell r="D951">
            <v>-102559112.70999999</v>
          </cell>
          <cell r="E951">
            <v>102360606.34</v>
          </cell>
          <cell r="F951" t="str">
            <v>-</v>
          </cell>
          <cell r="G951">
            <v>-102360606.34</v>
          </cell>
        </row>
        <row r="952">
          <cell r="A952" t="str">
            <v>TOTAL DOS SALDOS A REGULARIZAR</v>
          </cell>
          <cell r="B952">
            <v>11729.15</v>
          </cell>
          <cell r="D952">
            <v>11729.15</v>
          </cell>
          <cell r="E952">
            <v>16093.96</v>
          </cell>
          <cell r="G952">
            <v>16093.96</v>
          </cell>
        </row>
        <row r="953">
          <cell r="A953" t="str">
            <v>TOTAL EXPORTAÇÕES PARA TERCEIROS</v>
          </cell>
          <cell r="B953">
            <v>35639691.82</v>
          </cell>
          <cell r="C953" t="str">
            <v>-</v>
          </cell>
          <cell r="D953">
            <v>-35639691.82</v>
          </cell>
          <cell r="E953">
            <v>15433153.880000001</v>
          </cell>
          <cell r="F953" t="str">
            <v>-</v>
          </cell>
          <cell r="G953">
            <v>-15433153.880000001</v>
          </cell>
        </row>
        <row r="954">
          <cell r="A954" t="str">
            <v>TOTAL FORNECEDORES DE MAT e SERV OPERACIONAIS</v>
          </cell>
          <cell r="B954">
            <v>41919675.299999997</v>
          </cell>
          <cell r="C954" t="str">
            <v>-</v>
          </cell>
          <cell r="D954">
            <v>-41919675.299999997</v>
          </cell>
          <cell r="E954">
            <v>38104832</v>
          </cell>
          <cell r="F954" t="str">
            <v>-</v>
          </cell>
          <cell r="G954">
            <v>-38104832</v>
          </cell>
        </row>
        <row r="955">
          <cell r="A955" t="str">
            <v>Valores a Receber de Companhias ligadas</v>
          </cell>
          <cell r="D955">
            <v>0</v>
          </cell>
          <cell r="G955">
            <v>0</v>
          </cell>
        </row>
        <row r="956">
          <cell r="A956" t="str">
            <v>VARIAÇÕES MONETÁRIAS ATIVAS</v>
          </cell>
          <cell r="B956">
            <v>28957809.75</v>
          </cell>
          <cell r="C956" t="str">
            <v>-</v>
          </cell>
          <cell r="D956">
            <v>-28957809.75</v>
          </cell>
          <cell r="E956">
            <v>1358265.12</v>
          </cell>
          <cell r="F956" t="str">
            <v>-</v>
          </cell>
          <cell r="G956">
            <v>-1358265.12</v>
          </cell>
        </row>
        <row r="957">
          <cell r="A957" t="str">
            <v>VARIAÇÕES MONETÁRIAS PASSIVAS</v>
          </cell>
          <cell r="B957">
            <v>30991550.059999999</v>
          </cell>
          <cell r="D957">
            <v>30991550.059999999</v>
          </cell>
          <cell r="E957">
            <v>3011691.72</v>
          </cell>
          <cell r="F957" t="str">
            <v>-</v>
          </cell>
          <cell r="G957">
            <v>-3011691.72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Orçamento Resumo"/>
      <sheetName val="Orçamento Sintético"/>
      <sheetName val="Orçamento Material e Mdo"/>
      <sheetName val="Composições de Preços"/>
      <sheetName val="Relatório de Insumos"/>
      <sheetName val="Memória de Cálculo"/>
      <sheetName val="Composição Leis Sociais"/>
      <sheetName val="Composição do BDI"/>
      <sheetName val="Insumos"/>
      <sheetName val="Input"/>
      <sheetName val="AF"/>
      <sheetName val="AP"/>
      <sheetName val="ESG"/>
      <sheetName val="LM"/>
      <sheetName val="INC"/>
      <sheetName val="ATERR"/>
      <sheetName val="SPK"/>
      <sheetName val="GAS"/>
      <sheetName val="ALARME"/>
      <sheetName val="ELET"/>
      <sheetName val="TEL"/>
      <sheetName val="QD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s Apresentação"/>
      <sheetName val="Ind Empresas"/>
      <sheetName val="Cover"/>
      <sheetName val="Consolidado"/>
      <sheetName val="Aquisição"/>
      <sheetName val="Volumes"/>
      <sheetName val="Prices"/>
      <sheetName val="Outros Inputs"/>
      <sheetName val="Petroflex"/>
      <sheetName val="Braskem"/>
      <sheetName val="Copesul"/>
      <sheetName val="Ipiranga"/>
      <sheetName val="Triunfo"/>
      <sheetName val="Politeno"/>
      <sheetName val="Paulinia"/>
      <sheetName val="PPCam"/>
      <sheetName val="Sinergias"/>
      <sheetName val="Gasbol"/>
      <sheetName val="Petroken"/>
      <sheetName val="PPVen"/>
      <sheetName val="PTA"/>
      <sheetName val="QUEBRAS"/>
      <sheetName val="Pinnacle"/>
      <sheetName val="Huntsman"/>
      <sheetName val="BP"/>
      <sheetName val="EDC"/>
      <sheetName val="Innova"/>
      <sheetName val="Petco"/>
      <sheetName val="Indelpro"/>
      <sheetName val="Primex"/>
      <sheetName val="PVCVen"/>
      <sheetName val="Basell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Output CB"/>
      <sheetName val="Outputs"/>
      <sheetName val="Análise Receita e Custo MP"/>
      <sheetName val="OP079907"/>
      <sheetName val="BASE DE DADOS"/>
      <sheetName val="Gizele v20 (MEq8)"/>
      <sheetName val="Una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Cálculo"/>
      <sheetName val="Indicadores Econômicos"/>
      <sheetName val="Produções"/>
      <sheetName val="Rendimentos"/>
      <sheetName val="Consumos Específicos"/>
      <sheetName val="Energia Elétrica"/>
      <sheetName val="Preços Insumos"/>
      <sheetName val="Vendas"/>
      <sheetName val="Vendas US$"/>
      <sheetName val="Custos &amp; Despesas"/>
      <sheetName val="Custos &amp; Despesas US$"/>
      <sheetName val="Economicos"/>
      <sheetName val="Financeiros"/>
      <sheetName val="DRE"/>
      <sheetName val="DIF FAT FEV 01"/>
      <sheetName val="DRE- 2000"/>
      <sheetName val="E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F3">
            <v>36923</v>
          </cell>
        </row>
        <row r="22">
          <cell r="B22" t="str">
            <v>(+) ENCARGOS FIN. SUBTRAÍDOS</v>
          </cell>
          <cell r="C22">
            <v>79</v>
          </cell>
          <cell r="G22">
            <v>1321</v>
          </cell>
        </row>
        <row r="24">
          <cell r="B24" t="str">
            <v>FAT. LÍQUIDO SOCIETÁRIO</v>
          </cell>
          <cell r="C24">
            <v>14472</v>
          </cell>
          <cell r="G24">
            <v>275737</v>
          </cell>
        </row>
        <row r="25">
          <cell r="C25">
            <v>-8168</v>
          </cell>
        </row>
        <row r="26">
          <cell r="C26">
            <v>0</v>
          </cell>
          <cell r="G26">
            <v>0</v>
          </cell>
        </row>
      </sheetData>
      <sheetData sheetId="15" refreshError="1"/>
      <sheetData sheetId="1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ios"/>
      <sheetName val="Área Comum -Planilha "/>
      <sheetName val="kubus"/>
      <sheetName val="Comparativo"/>
      <sheetName val="Comparativo-c.alter.Elev.eM.Obr"/>
    </sheetNames>
    <sheetDataSet>
      <sheetData sheetId="0"/>
      <sheetData sheetId="1"/>
      <sheetData sheetId="2">
        <row r="1">
          <cell r="C1" t="str">
            <v>ID</v>
          </cell>
          <cell r="D1" t="str">
            <v>Description</v>
          </cell>
          <cell r="E1" t="str">
            <v>BoQ-Qty</v>
          </cell>
          <cell r="F1" t="str">
            <v>Unit</v>
          </cell>
          <cell r="G1" t="str">
            <v>UC</v>
          </cell>
          <cell r="H1" t="str">
            <v>TC</v>
          </cell>
        </row>
        <row r="3">
          <cell r="C3">
            <v>1</v>
          </cell>
          <cell r="D3" t="str">
            <v>PRÉDIOS</v>
          </cell>
          <cell r="H3">
            <v>143607765.36000001</v>
          </cell>
        </row>
        <row r="4">
          <cell r="C4">
            <v>1001</v>
          </cell>
          <cell r="D4" t="str">
            <v>SERVIÇOS INICIAIS</v>
          </cell>
          <cell r="H4">
            <v>40643.58</v>
          </cell>
        </row>
        <row r="5">
          <cell r="C5" t="str">
            <v>01.001.01</v>
          </cell>
          <cell r="D5" t="str">
            <v>Serviços iniciais</v>
          </cell>
          <cell r="H5">
            <v>40643.58</v>
          </cell>
        </row>
        <row r="6">
          <cell r="C6" t="str">
            <v>01.001.01.01</v>
          </cell>
          <cell r="D6" t="str">
            <v>Serviços iniciais</v>
          </cell>
          <cell r="H6">
            <v>40643.58</v>
          </cell>
        </row>
        <row r="7">
          <cell r="C7" t="str">
            <v>01.001.01.01.01</v>
          </cell>
          <cell r="D7" t="str">
            <v>Serviços iniciais</v>
          </cell>
          <cell r="H7">
            <v>40643.58</v>
          </cell>
        </row>
        <row r="8">
          <cell r="C8" t="str">
            <v>01.001.01.01.01.01</v>
          </cell>
          <cell r="D8" t="str">
            <v>Locação da obra</v>
          </cell>
          <cell r="E8">
            <v>19622.73</v>
          </cell>
          <cell r="F8" t="str">
            <v>m2</v>
          </cell>
          <cell r="G8">
            <v>2.0699999999999998</v>
          </cell>
          <cell r="H8">
            <v>40643.58</v>
          </cell>
        </row>
        <row r="9">
          <cell r="C9">
            <v>1002</v>
          </cell>
          <cell r="D9" t="str">
            <v>FUNDAÇÕES</v>
          </cell>
          <cell r="H9">
            <v>17807142</v>
          </cell>
        </row>
        <row r="10">
          <cell r="C10" t="str">
            <v>01.002.01</v>
          </cell>
          <cell r="D10" t="str">
            <v>Fundações Profundas</v>
          </cell>
          <cell r="H10">
            <v>12771845.83</v>
          </cell>
        </row>
        <row r="11">
          <cell r="C11" t="str">
            <v>01.002.01.01</v>
          </cell>
          <cell r="D11" t="str">
            <v>Fundações Profundas-Estacas Tubadas - (Torres e Clube)</v>
          </cell>
          <cell r="H11">
            <v>12060796.880000001</v>
          </cell>
        </row>
        <row r="12">
          <cell r="C12" t="str">
            <v>01.002.01.01.01</v>
          </cell>
          <cell r="D12" t="str">
            <v>Implantação do Canteiro de obras</v>
          </cell>
          <cell r="H12">
            <v>46021.47</v>
          </cell>
        </row>
        <row r="13">
          <cell r="C13" t="str">
            <v>01.002.01.01.01.01</v>
          </cell>
          <cell r="D13" t="str">
            <v>Galpão em estrutura metálica com telha metálica - 10,00x7,00x8,00m</v>
          </cell>
          <cell r="E13">
            <v>1</v>
          </cell>
          <cell r="F13" t="str">
            <v>vb</v>
          </cell>
          <cell r="G13">
            <v>10172.82</v>
          </cell>
          <cell r="H13">
            <v>10172.82</v>
          </cell>
        </row>
        <row r="14">
          <cell r="C14" t="str">
            <v>01.002.01.01.01.02</v>
          </cell>
          <cell r="D14" t="str">
            <v>Sapata para o Galpão - 1,00x1,00x1,50m</v>
          </cell>
          <cell r="E14">
            <v>4</v>
          </cell>
          <cell r="F14" t="str">
            <v>un</v>
          </cell>
          <cell r="G14">
            <v>2701.65</v>
          </cell>
          <cell r="H14">
            <v>10806.62</v>
          </cell>
        </row>
        <row r="15">
          <cell r="C15" t="str">
            <v>01.002.01.01.01.02.01</v>
          </cell>
          <cell r="D15" t="str">
            <v>Escavação Manual</v>
          </cell>
          <cell r="E15">
            <v>11.8</v>
          </cell>
          <cell r="F15" t="str">
            <v>m3</v>
          </cell>
          <cell r="G15">
            <v>28.7</v>
          </cell>
          <cell r="H15">
            <v>338.65</v>
          </cell>
        </row>
        <row r="16">
          <cell r="C16" t="str">
            <v>01.002.01.01.01.02.02</v>
          </cell>
          <cell r="D16" t="str">
            <v>Apiloamento do fundo de valas</v>
          </cell>
          <cell r="E16">
            <v>4.84</v>
          </cell>
          <cell r="F16" t="str">
            <v>m2</v>
          </cell>
          <cell r="G16">
            <v>8.7100000000000009</v>
          </cell>
          <cell r="H16">
            <v>42.16</v>
          </cell>
        </row>
        <row r="17">
          <cell r="C17" t="str">
            <v>01.002.01.01.01.02.03</v>
          </cell>
          <cell r="D17" t="str">
            <v>Lastro de concreto magro esp. 5cm</v>
          </cell>
          <cell r="E17">
            <v>0.24199999999999999</v>
          </cell>
          <cell r="F17" t="str">
            <v>m3</v>
          </cell>
          <cell r="G17">
            <v>148.27000000000001</v>
          </cell>
          <cell r="H17">
            <v>35.880000000000003</v>
          </cell>
        </row>
        <row r="18">
          <cell r="C18" t="str">
            <v>01.002.01.01.01.02.04</v>
          </cell>
          <cell r="D18" t="str">
            <v>Concreto fck = 35 Mpa</v>
          </cell>
          <cell r="E18">
            <v>2.35</v>
          </cell>
          <cell r="F18" t="str">
            <v>m3</v>
          </cell>
          <cell r="G18">
            <v>216.73</v>
          </cell>
          <cell r="H18">
            <v>509.32</v>
          </cell>
        </row>
        <row r="19">
          <cell r="C19" t="str">
            <v>01.002.01.01.01.02.05</v>
          </cell>
          <cell r="D19" t="str">
            <v>Forma chapa resinada 15 mm</v>
          </cell>
          <cell r="E19">
            <v>14.5</v>
          </cell>
          <cell r="F19" t="str">
            <v>m2</v>
          </cell>
          <cell r="G19">
            <v>52.96</v>
          </cell>
          <cell r="H19">
            <v>767.88</v>
          </cell>
        </row>
        <row r="20">
          <cell r="C20" t="str">
            <v>01.002.01.01.01.02.06</v>
          </cell>
          <cell r="D20" t="str">
            <v>Aço Ca 50</v>
          </cell>
          <cell r="E20">
            <v>235</v>
          </cell>
          <cell r="F20" t="str">
            <v>KG</v>
          </cell>
          <cell r="G20">
            <v>2.78</v>
          </cell>
          <cell r="H20">
            <v>653.70000000000005</v>
          </cell>
        </row>
        <row r="21">
          <cell r="C21" t="str">
            <v>01.002.01.01.01.02.07</v>
          </cell>
          <cell r="D21" t="str">
            <v>Reaterro Compactado</v>
          </cell>
          <cell r="E21">
            <v>9.2080000000000002</v>
          </cell>
          <cell r="F21" t="str">
            <v>m3</v>
          </cell>
          <cell r="G21">
            <v>32.82</v>
          </cell>
          <cell r="H21">
            <v>302.23</v>
          </cell>
        </row>
        <row r="22">
          <cell r="C22" t="str">
            <v>01.002.01.01.01.02.08</v>
          </cell>
          <cell r="D22" t="str">
            <v>Remoção de terra com bota-fora</v>
          </cell>
          <cell r="E22">
            <v>2.5920000000000001</v>
          </cell>
          <cell r="F22" t="str">
            <v>m3</v>
          </cell>
          <cell r="G22">
            <v>20</v>
          </cell>
          <cell r="H22">
            <v>51.83</v>
          </cell>
        </row>
        <row r="23">
          <cell r="C23" t="str">
            <v>01.002.01.01.01.03</v>
          </cell>
          <cell r="D23" t="str">
            <v>Piso para o Galpão</v>
          </cell>
          <cell r="E23">
            <v>70</v>
          </cell>
          <cell r="F23" t="str">
            <v>m2</v>
          </cell>
          <cell r="G23">
            <v>17.95</v>
          </cell>
          <cell r="H23">
            <v>1256.6400000000001</v>
          </cell>
        </row>
        <row r="24">
          <cell r="C24" t="str">
            <v>01.002.01.01.01.03.01</v>
          </cell>
          <cell r="D24" t="str">
            <v>Nivelamento e compactação</v>
          </cell>
          <cell r="E24">
            <v>1</v>
          </cell>
          <cell r="F24" t="str">
            <v>m2</v>
          </cell>
          <cell r="G24">
            <v>8.7100000000000009</v>
          </cell>
          <cell r="H24">
            <v>8.7100000000000009</v>
          </cell>
        </row>
        <row r="25">
          <cell r="C25" t="str">
            <v>01.002.01.01.01.03.02</v>
          </cell>
          <cell r="D25" t="str">
            <v>Camada de brita esp. 15cm</v>
          </cell>
          <cell r="E25">
            <v>0.15</v>
          </cell>
          <cell r="F25" t="str">
            <v>m3</v>
          </cell>
          <cell r="G25">
            <v>61.6</v>
          </cell>
          <cell r="H25">
            <v>9.24</v>
          </cell>
        </row>
        <row r="26">
          <cell r="C26" t="str">
            <v>01.002.01.01.01.04</v>
          </cell>
          <cell r="D26" t="str">
            <v>Containers</v>
          </cell>
          <cell r="E26">
            <v>1</v>
          </cell>
          <cell r="F26" t="str">
            <v>vb</v>
          </cell>
          <cell r="G26">
            <v>18785.39</v>
          </cell>
          <cell r="H26">
            <v>18785.39</v>
          </cell>
        </row>
        <row r="27">
          <cell r="C27" t="str">
            <v>01.002.01.01.01.05</v>
          </cell>
          <cell r="D27" t="str">
            <v>Iluminação</v>
          </cell>
          <cell r="E27">
            <v>1</v>
          </cell>
          <cell r="F27" t="str">
            <v>vb</v>
          </cell>
          <cell r="G27">
            <v>4881.8599999999997</v>
          </cell>
          <cell r="H27">
            <v>5000</v>
          </cell>
        </row>
        <row r="28">
          <cell r="C28" t="str">
            <v>01.002.01.01.02</v>
          </cell>
          <cell r="D28" t="str">
            <v>3 Tanques de 5,00x10,00x2,00m escavados no solo, com concreto projetado</v>
          </cell>
          <cell r="H28">
            <v>16373.33</v>
          </cell>
        </row>
        <row r="29">
          <cell r="C29" t="str">
            <v>01.002.01.01.02.01</v>
          </cell>
          <cell r="D29" t="str">
            <v>Escavação mecânica</v>
          </cell>
          <cell r="E29">
            <v>318</v>
          </cell>
          <cell r="F29" t="str">
            <v>m3</v>
          </cell>
          <cell r="G29">
            <v>15</v>
          </cell>
          <cell r="H29">
            <v>4770</v>
          </cell>
        </row>
        <row r="30">
          <cell r="C30" t="str">
            <v>01.002.01.01.02.02</v>
          </cell>
          <cell r="D30" t="str">
            <v>Acerto manual</v>
          </cell>
          <cell r="E30">
            <v>186</v>
          </cell>
          <cell r="F30" t="str">
            <v>m2</v>
          </cell>
          <cell r="G30">
            <v>8.7100000000000009</v>
          </cell>
          <cell r="H30">
            <v>1620.34</v>
          </cell>
        </row>
        <row r="31">
          <cell r="C31" t="str">
            <v>01.002.01.01.02.03</v>
          </cell>
          <cell r="D31" t="str">
            <v>Concreto projetado (regularização + tela plástica grampeada + concreto projetado)</v>
          </cell>
          <cell r="E31">
            <v>186</v>
          </cell>
          <cell r="F31" t="str">
            <v>m2</v>
          </cell>
          <cell r="G31">
            <v>53.67</v>
          </cell>
          <cell r="H31">
            <v>9982.99</v>
          </cell>
        </row>
        <row r="32">
          <cell r="C32" t="str">
            <v>01.002.01.01.02.03.01</v>
          </cell>
          <cell r="D32" t="str">
            <v>Concreto projetado</v>
          </cell>
          <cell r="E32">
            <v>9.3000000000000007</v>
          </cell>
          <cell r="F32" t="str">
            <v>m3</v>
          </cell>
          <cell r="G32">
            <v>249.6</v>
          </cell>
          <cell r="H32">
            <v>2321.2800000000002</v>
          </cell>
        </row>
        <row r="33">
          <cell r="C33" t="str">
            <v>01.002.01.01.02.03.02</v>
          </cell>
          <cell r="D33" t="str">
            <v>Colocação de tela plástica (Nortente) grampeada</v>
          </cell>
          <cell r="E33">
            <v>186</v>
          </cell>
          <cell r="F33" t="str">
            <v>m2</v>
          </cell>
          <cell r="G33">
            <v>16.89</v>
          </cell>
          <cell r="H33">
            <v>3140.61</v>
          </cell>
        </row>
        <row r="34">
          <cell r="C34" t="str">
            <v>01.002.01.01.02.03.03</v>
          </cell>
          <cell r="D34" t="str">
            <v>Regularização manual de taludes ( 2:1)</v>
          </cell>
          <cell r="E34">
            <v>186</v>
          </cell>
          <cell r="F34" t="str">
            <v>m2</v>
          </cell>
          <cell r="G34">
            <v>8.6300000000000008</v>
          </cell>
          <cell r="H34">
            <v>1604.62</v>
          </cell>
        </row>
        <row r="35">
          <cell r="C35" t="str">
            <v>01.002.01.01.02.03.04</v>
          </cell>
          <cell r="D35" t="str">
            <v>MO para concreto projetado em talude 2:1- esp 5,0 cm</v>
          </cell>
          <cell r="E35">
            <v>186</v>
          </cell>
          <cell r="F35" t="str">
            <v>m2</v>
          </cell>
          <cell r="G35">
            <v>15.68</v>
          </cell>
          <cell r="H35">
            <v>2916.48</v>
          </cell>
        </row>
        <row r="36">
          <cell r="C36" t="str">
            <v>01.002.01.01.03</v>
          </cell>
          <cell r="D36" t="str">
            <v>Mobilização / Desmobilização / Camisa metálica</v>
          </cell>
          <cell r="H36">
            <v>933411.44</v>
          </cell>
        </row>
        <row r="37">
          <cell r="C37" t="str">
            <v>01.002.01.01.03.01</v>
          </cell>
          <cell r="D37" t="str">
            <v>Taxa de adequação de equipamentos, mobilização e instalação de equipe e equipamentos no canteiro, para dois ou mais conjuntos</v>
          </cell>
          <cell r="E37">
            <v>1</v>
          </cell>
          <cell r="F37" t="str">
            <v>vb</v>
          </cell>
          <cell r="G37">
            <v>244092.95</v>
          </cell>
          <cell r="H37">
            <v>244092.95</v>
          </cell>
        </row>
        <row r="38">
          <cell r="C38" t="str">
            <v>01.002.01.01.03.02</v>
          </cell>
          <cell r="D38" t="str">
            <v>Desmobilização</v>
          </cell>
          <cell r="E38">
            <v>1</v>
          </cell>
          <cell r="F38" t="str">
            <v>vb</v>
          </cell>
          <cell r="G38">
            <v>34173.01</v>
          </cell>
          <cell r="H38">
            <v>34173.01</v>
          </cell>
        </row>
        <row r="39">
          <cell r="C39" t="str">
            <v>01.002.01.01.03.03</v>
          </cell>
          <cell r="D39" t="str">
            <v>Confecção da camisa metálica</v>
          </cell>
          <cell r="E39">
            <v>1100000</v>
          </cell>
          <cell r="F39" t="str">
            <v>kg</v>
          </cell>
          <cell r="G39">
            <v>0.6</v>
          </cell>
          <cell r="H39">
            <v>655145.48</v>
          </cell>
        </row>
        <row r="40">
          <cell r="C40" t="str">
            <v>01.002.01.01.04</v>
          </cell>
          <cell r="D40" t="str">
            <v>Posicionamento, cravação, excavação de solo no interior da camisa metálica e instalação da armadura, medida a partir da cota de arrasamento até a cota de faca da camisa</v>
          </cell>
          <cell r="H40">
            <v>2952771.4</v>
          </cell>
        </row>
        <row r="41">
          <cell r="C41" t="str">
            <v>01.002.01.01.04.01</v>
          </cell>
          <cell r="D41" t="str">
            <v>Ø 0,80m</v>
          </cell>
          <cell r="E41">
            <v>1274.56</v>
          </cell>
          <cell r="F41" t="str">
            <v>m</v>
          </cell>
          <cell r="G41">
            <v>337.82</v>
          </cell>
          <cell r="H41">
            <v>430577.78</v>
          </cell>
        </row>
        <row r="42">
          <cell r="C42" t="str">
            <v>01.002.01.01.04.02</v>
          </cell>
          <cell r="D42" t="str">
            <v>Ø 1,20m</v>
          </cell>
          <cell r="E42">
            <v>878.79</v>
          </cell>
          <cell r="F42" t="str">
            <v>m</v>
          </cell>
          <cell r="G42">
            <v>511.62</v>
          </cell>
          <cell r="H42">
            <v>449605.51</v>
          </cell>
        </row>
        <row r="43">
          <cell r="C43" t="str">
            <v>01.002.01.01.04.03</v>
          </cell>
          <cell r="D43" t="str">
            <v>Ø 1,50m</v>
          </cell>
          <cell r="E43">
            <v>2636.95</v>
          </cell>
          <cell r="F43" t="str">
            <v>m</v>
          </cell>
          <cell r="G43">
            <v>785.98</v>
          </cell>
          <cell r="H43">
            <v>2072588.12</v>
          </cell>
        </row>
        <row r="44">
          <cell r="C44" t="str">
            <v>01.002.01.01.05</v>
          </cell>
          <cell r="D44" t="str">
            <v>Escavação em solo residual e rocha alterada a sã, com emprego de perfuratriz hidráulica equipada com sistema de limpeza por circulação reversa</v>
          </cell>
          <cell r="H44">
            <v>3187792.42</v>
          </cell>
        </row>
        <row r="45">
          <cell r="C45" t="str">
            <v>01.002.01.01.05.01</v>
          </cell>
          <cell r="D45" t="str">
            <v>Ø 0,70m</v>
          </cell>
          <cell r="E45">
            <v>330</v>
          </cell>
          <cell r="F45" t="str">
            <v>m</v>
          </cell>
          <cell r="G45">
            <v>995.9</v>
          </cell>
          <cell r="H45">
            <v>328646.75</v>
          </cell>
        </row>
        <row r="46">
          <cell r="C46" t="str">
            <v>01.002.01.01.05.02</v>
          </cell>
          <cell r="D46" t="str">
            <v>Ø 1,05m</v>
          </cell>
          <cell r="E46">
            <v>351.5</v>
          </cell>
          <cell r="F46" t="str">
            <v>m</v>
          </cell>
          <cell r="G46">
            <v>1489.94</v>
          </cell>
          <cell r="H46">
            <v>523715.09</v>
          </cell>
        </row>
        <row r="47">
          <cell r="C47" t="str">
            <v>01.002.01.01.05.03</v>
          </cell>
          <cell r="D47" t="str">
            <v>Ø 1,35m</v>
          </cell>
          <cell r="E47">
            <v>1076</v>
          </cell>
          <cell r="F47" t="str">
            <v>m</v>
          </cell>
          <cell r="G47">
            <v>2170.4699999999998</v>
          </cell>
          <cell r="H47">
            <v>2335430.58</v>
          </cell>
        </row>
        <row r="48">
          <cell r="C48" t="str">
            <v>01.002.01.01.06</v>
          </cell>
          <cell r="D48" t="str">
            <v>Lançamento do concreto</v>
          </cell>
          <cell r="H48">
            <v>310493.28999999998</v>
          </cell>
        </row>
        <row r="49">
          <cell r="C49" t="str">
            <v>01.002.01.01.06.01</v>
          </cell>
          <cell r="D49" t="str">
            <v>Lançamento do concreto</v>
          </cell>
          <cell r="E49">
            <v>8594.7900000000009</v>
          </cell>
          <cell r="F49" t="str">
            <v>m3</v>
          </cell>
          <cell r="G49">
            <v>36.130000000000003</v>
          </cell>
          <cell r="H49">
            <v>310493.28999999998</v>
          </cell>
        </row>
        <row r="50">
          <cell r="C50" t="str">
            <v>01.002.01.01.07</v>
          </cell>
          <cell r="D50" t="str">
            <v>Fornecimento de camisa metálica</v>
          </cell>
          <cell r="H50">
            <v>2284056.92</v>
          </cell>
        </row>
        <row r="51">
          <cell r="C51" t="str">
            <v>01.002.01.01.07.01</v>
          </cell>
          <cell r="D51" t="str">
            <v>Fornecimento de chapa de aço preto SAE 1008/1012  oxicortada esp. 6,3mm - Edif. E e D</v>
          </cell>
          <cell r="E51">
            <v>214358.98</v>
          </cell>
          <cell r="F51" t="str">
            <v>kg</v>
          </cell>
          <cell r="G51">
            <v>2.2553999999999998</v>
          </cell>
          <cell r="H51">
            <v>461407.7</v>
          </cell>
        </row>
        <row r="52">
          <cell r="C52" t="str">
            <v>01.002.01.01.07.02</v>
          </cell>
          <cell r="D52" t="str">
            <v>Fornecimento de chapa de aço preto SAE 1008/1012  oxicortada esp. 6,3mm - Edif. E e D</v>
          </cell>
          <cell r="E52">
            <v>214358.98</v>
          </cell>
          <cell r="F52" t="str">
            <v>kg</v>
          </cell>
          <cell r="G52">
            <v>2.0112999999999999</v>
          </cell>
          <cell r="H52">
            <v>461407.7</v>
          </cell>
        </row>
        <row r="53">
          <cell r="C53" t="str">
            <v>01.002.01.01.07.03</v>
          </cell>
          <cell r="D53" t="str">
            <v>Fornecimento de chapa de aço preto SAE 1008/1012  oxicortada esp. 9,5mm - Edif. E e D</v>
          </cell>
          <cell r="E53">
            <v>153937.43</v>
          </cell>
          <cell r="F53" t="str">
            <v>kg</v>
          </cell>
          <cell r="G53">
            <v>2.0112999999999999</v>
          </cell>
          <cell r="H53">
            <v>316803.23</v>
          </cell>
        </row>
        <row r="54">
          <cell r="C54" t="str">
            <v>01.002.01.01.07.04</v>
          </cell>
          <cell r="D54" t="str">
            <v>Fornecimento de chapa de aço preto SAE 1008/1012  oxicortada esp. 6,3mm e 9,5mm - Edif. A, B, C, F, G, H, e I</v>
          </cell>
          <cell r="E54">
            <v>731703.59</v>
          </cell>
          <cell r="F54" t="str">
            <v>kg</v>
          </cell>
          <cell r="G54">
            <v>2.0112999999999999</v>
          </cell>
          <cell r="H54">
            <v>1505845.99</v>
          </cell>
        </row>
        <row r="55">
          <cell r="C55" t="str">
            <v>01.002.01.01.08</v>
          </cell>
          <cell r="D55" t="str">
            <v>Fornecimento de água</v>
          </cell>
          <cell r="H55">
            <v>73110.720000000001</v>
          </cell>
        </row>
        <row r="56">
          <cell r="C56" t="str">
            <v>01.002.01.01.08.01</v>
          </cell>
          <cell r="D56" t="str">
            <v>Inicial</v>
          </cell>
          <cell r="E56">
            <v>300</v>
          </cell>
          <cell r="F56" t="str">
            <v>m3</v>
          </cell>
          <cell r="G56">
            <v>11.72</v>
          </cell>
          <cell r="H56">
            <v>3514.94</v>
          </cell>
        </row>
        <row r="57">
          <cell r="C57" t="str">
            <v>01.002.01.01.08.02</v>
          </cell>
          <cell r="D57" t="str">
            <v>Reposição - 30.000l x 22 dias x 9 meses</v>
          </cell>
          <cell r="E57">
            <v>5940</v>
          </cell>
          <cell r="F57" t="str">
            <v>m3</v>
          </cell>
          <cell r="G57">
            <v>11.72</v>
          </cell>
          <cell r="H57">
            <v>69595.78</v>
          </cell>
        </row>
        <row r="58">
          <cell r="C58" t="str">
            <v>01.002.01.01.09</v>
          </cell>
          <cell r="D58" t="str">
            <v>Concreto fck 20 Mpa, consumo 400 kg de cimento / m3, brita 1, slump 18 a 22 cm (material)</v>
          </cell>
          <cell r="H58">
            <v>1497416.09</v>
          </cell>
        </row>
        <row r="59">
          <cell r="C59" t="str">
            <v>01.002.01.01.09.01</v>
          </cell>
          <cell r="D59" t="str">
            <v>Concreto para trecho encamisado</v>
          </cell>
          <cell r="E59">
            <v>6241.49</v>
          </cell>
          <cell r="F59" t="str">
            <v>m3</v>
          </cell>
          <cell r="G59">
            <v>179.37</v>
          </cell>
          <cell r="H59">
            <v>1120038.4099999999</v>
          </cell>
        </row>
        <row r="60">
          <cell r="C60" t="str">
            <v>01.002.01.01.09.02</v>
          </cell>
          <cell r="D60" t="str">
            <v>Concreto para trecho em rocha</v>
          </cell>
          <cell r="E60">
            <v>1969.14</v>
          </cell>
          <cell r="F60" t="str">
            <v>m3</v>
          </cell>
          <cell r="G60">
            <v>191.37</v>
          </cell>
          <cell r="H60">
            <v>377377.68</v>
          </cell>
        </row>
        <row r="61">
          <cell r="C61" t="str">
            <v>01.002.01.01.10</v>
          </cell>
          <cell r="D61" t="str">
            <v>Aço CA 50 para estacas</v>
          </cell>
          <cell r="H61">
            <v>300175.74</v>
          </cell>
        </row>
        <row r="62">
          <cell r="C62" t="str">
            <v>01.002.01.01.10.01</v>
          </cell>
          <cell r="D62" t="str">
            <v>Aço Ca 50 para estacas - material (aço, arame e rolete)</v>
          </cell>
          <cell r="E62">
            <v>123003.39</v>
          </cell>
          <cell r="F62" t="str">
            <v>kg</v>
          </cell>
          <cell r="G62">
            <v>1.95</v>
          </cell>
          <cell r="H62">
            <v>240127.22</v>
          </cell>
        </row>
        <row r="63">
          <cell r="C63" t="str">
            <v>01.002.01.01.10.02</v>
          </cell>
          <cell r="D63" t="str">
            <v>Aço Ca 50 para estacas - corte e dobra</v>
          </cell>
          <cell r="E63">
            <v>123003.39</v>
          </cell>
          <cell r="F63" t="str">
            <v>kg</v>
          </cell>
          <cell r="G63">
            <v>0.15</v>
          </cell>
          <cell r="H63">
            <v>18014.560000000001</v>
          </cell>
        </row>
        <row r="64">
          <cell r="C64" t="str">
            <v>01.002.01.01.10.03</v>
          </cell>
          <cell r="D64" t="str">
            <v>Aço Ca 50 para estacas - montagem</v>
          </cell>
          <cell r="E64">
            <v>123003.39</v>
          </cell>
          <cell r="F64" t="str">
            <v>kg</v>
          </cell>
          <cell r="G64">
            <v>0.34</v>
          </cell>
          <cell r="H64">
            <v>42033.96</v>
          </cell>
        </row>
        <row r="65">
          <cell r="C65" t="str">
            <v>01.002.01.01.11</v>
          </cell>
          <cell r="D65" t="str">
            <v>Serviços diversos de apoio</v>
          </cell>
          <cell r="H65">
            <v>459174.04</v>
          </cell>
        </row>
        <row r="66">
          <cell r="C66" t="str">
            <v>01.002.01.01.11.01</v>
          </cell>
          <cell r="D66" t="str">
            <v>Arrasamento da cabeça da estaca</v>
          </cell>
          <cell r="E66">
            <v>1</v>
          </cell>
          <cell r="F66" t="str">
            <v>vb</v>
          </cell>
          <cell r="G66">
            <v>48183.16</v>
          </cell>
          <cell r="H66">
            <v>48183.16</v>
          </cell>
        </row>
        <row r="67">
          <cell r="C67" t="str">
            <v>01.002.01.01.11.02</v>
          </cell>
          <cell r="D67" t="str">
            <v>Remoção de entulho</v>
          </cell>
          <cell r="E67">
            <v>355.51</v>
          </cell>
          <cell r="F67" t="str">
            <v>m3</v>
          </cell>
          <cell r="G67">
            <v>55.17</v>
          </cell>
          <cell r="H67">
            <v>19612.240000000002</v>
          </cell>
        </row>
        <row r="68">
          <cell r="C68" t="str">
            <v>01.002.01.01.11.03</v>
          </cell>
          <cell r="D68" t="str">
            <v>Controle tecnológico</v>
          </cell>
          <cell r="E68">
            <v>1</v>
          </cell>
          <cell r="F68" t="str">
            <v>vb</v>
          </cell>
          <cell r="G68">
            <v>19159.84</v>
          </cell>
          <cell r="H68">
            <v>19159.84</v>
          </cell>
        </row>
        <row r="69">
          <cell r="C69" t="str">
            <v>01.002.01.01.11.04</v>
          </cell>
          <cell r="D69" t="str">
            <v>Acessos adicionais para pavimentação - equipamentos</v>
          </cell>
          <cell r="E69">
            <v>1</v>
          </cell>
          <cell r="F69" t="str">
            <v>vb</v>
          </cell>
          <cell r="G69">
            <v>40000</v>
          </cell>
          <cell r="H69">
            <v>40000</v>
          </cell>
        </row>
        <row r="70">
          <cell r="C70" t="str">
            <v>01.002.01.01.11.05</v>
          </cell>
          <cell r="D70" t="str">
            <v>Serventia de apoio</v>
          </cell>
          <cell r="E70">
            <v>1</v>
          </cell>
          <cell r="F70" t="str">
            <v>vb</v>
          </cell>
          <cell r="G70">
            <v>15420</v>
          </cell>
          <cell r="H70">
            <v>15420</v>
          </cell>
        </row>
        <row r="71">
          <cell r="C71" t="str">
            <v>01.002.01.01.11.06</v>
          </cell>
          <cell r="D71" t="str">
            <v>Remoção de material de escavação (30% de empolamento)</v>
          </cell>
          <cell r="E71">
            <v>11173.227000000001</v>
          </cell>
          <cell r="F71" t="str">
            <v>m3</v>
          </cell>
          <cell r="G71">
            <v>22</v>
          </cell>
          <cell r="H71">
            <v>245810.99</v>
          </cell>
        </row>
        <row r="72">
          <cell r="C72" t="str">
            <v>01.002.01.01.11.07</v>
          </cell>
          <cell r="D72" t="str">
            <v>Preenchimento do trecho não concretado com areia não lavada, inclusive fornecimento</v>
          </cell>
          <cell r="E72">
            <v>2490.8000000000002</v>
          </cell>
          <cell r="F72" t="str">
            <v>m3</v>
          </cell>
          <cell r="G72">
            <v>28.5</v>
          </cell>
          <cell r="H72">
            <v>70987.8</v>
          </cell>
        </row>
        <row r="73">
          <cell r="C73" t="str">
            <v>01.002.01.02</v>
          </cell>
          <cell r="D73" t="str">
            <v>Fundações Profundas-Estacas Pré-moldadas SCAC  - Periferias dos Edificios, Reservatório e Administração</v>
          </cell>
          <cell r="H73">
            <v>2745798.62</v>
          </cell>
        </row>
        <row r="74">
          <cell r="C74" t="str">
            <v>01.002.01.02.01</v>
          </cell>
          <cell r="D74" t="str">
            <v>Mobilização e desmobilização</v>
          </cell>
          <cell r="H74">
            <v>80010</v>
          </cell>
        </row>
        <row r="75">
          <cell r="C75" t="str">
            <v>01.002.01.02.01.01</v>
          </cell>
          <cell r="D75" t="str">
            <v>Instalação, transporte, mobilização de equipamentos e pessoal, bem como toda a infra-estrutura de canteiro de obras/apoio</v>
          </cell>
          <cell r="E75">
            <v>1</v>
          </cell>
          <cell r="F75" t="str">
            <v>vb</v>
          </cell>
          <cell r="G75">
            <v>80010</v>
          </cell>
          <cell r="H75">
            <v>80010</v>
          </cell>
        </row>
        <row r="76">
          <cell r="C76" t="str">
            <v>01.002.01.02.02</v>
          </cell>
          <cell r="D76" t="str">
            <v>Fornecimento e cravação de estaca  incluindo: fabricação, transporte, cravação e emendas soldadas</v>
          </cell>
          <cell r="H76">
            <v>2608861.5</v>
          </cell>
        </row>
        <row r="77">
          <cell r="C77" t="str">
            <v>01.002.01.02.02.01</v>
          </cell>
          <cell r="D77" t="str">
            <v>Ø 33cm</v>
          </cell>
          <cell r="E77">
            <v>1220</v>
          </cell>
          <cell r="F77" t="str">
            <v>m</v>
          </cell>
          <cell r="G77">
            <v>80.099999999999994</v>
          </cell>
          <cell r="H77">
            <v>97722</v>
          </cell>
        </row>
        <row r="78">
          <cell r="C78" t="str">
            <v>01.002.01.02.02.02</v>
          </cell>
          <cell r="D78" t="str">
            <v>Ø 38cm</v>
          </cell>
          <cell r="E78">
            <v>379</v>
          </cell>
          <cell r="F78" t="str">
            <v>m</v>
          </cell>
          <cell r="G78">
            <v>83.7</v>
          </cell>
          <cell r="H78">
            <v>31722.3</v>
          </cell>
        </row>
        <row r="79">
          <cell r="C79" t="str">
            <v>01.002.01.02.02.03</v>
          </cell>
          <cell r="D79" t="str">
            <v>Ø 42cm</v>
          </cell>
          <cell r="E79">
            <v>460</v>
          </cell>
          <cell r="F79" t="str">
            <v>m</v>
          </cell>
          <cell r="G79">
            <v>105.3</v>
          </cell>
          <cell r="H79">
            <v>48438</v>
          </cell>
        </row>
        <row r="80">
          <cell r="C80" t="str">
            <v>01.002.01.02.02.04</v>
          </cell>
          <cell r="D80" t="str">
            <v>Ø 50cm</v>
          </cell>
          <cell r="E80">
            <v>8260</v>
          </cell>
          <cell r="F80" t="str">
            <v>m</v>
          </cell>
          <cell r="G80">
            <v>134.1</v>
          </cell>
          <cell r="H80">
            <v>1107666</v>
          </cell>
        </row>
        <row r="81">
          <cell r="C81" t="str">
            <v>01.002.01.02.02.05</v>
          </cell>
          <cell r="D81" t="str">
            <v>Ø 60cm</v>
          </cell>
          <cell r="E81">
            <v>7426</v>
          </cell>
          <cell r="F81" t="str">
            <v>m</v>
          </cell>
          <cell r="G81">
            <v>178.2</v>
          </cell>
          <cell r="H81">
            <v>1323313.2</v>
          </cell>
        </row>
        <row r="82">
          <cell r="C82" t="str">
            <v>01.002.01.02.03</v>
          </cell>
          <cell r="D82" t="str">
            <v>Arrasamento da cabeça da estaca</v>
          </cell>
          <cell r="H82">
            <v>36229.199999999997</v>
          </cell>
        </row>
        <row r="83">
          <cell r="C83" t="str">
            <v>01.002.01.02.03.01</v>
          </cell>
          <cell r="D83" t="str">
            <v>Ø 33cm</v>
          </cell>
          <cell r="E83">
            <v>62</v>
          </cell>
          <cell r="F83" t="str">
            <v>un</v>
          </cell>
          <cell r="G83">
            <v>50.15</v>
          </cell>
          <cell r="H83">
            <v>3109.33</v>
          </cell>
        </row>
        <row r="84">
          <cell r="C84" t="str">
            <v>01.002.01.02.03.02</v>
          </cell>
          <cell r="D84" t="str">
            <v>Ø 38cm</v>
          </cell>
          <cell r="E84">
            <v>16</v>
          </cell>
          <cell r="F84" t="str">
            <v>un</v>
          </cell>
          <cell r="G84">
            <v>50.15</v>
          </cell>
          <cell r="H84">
            <v>802.41</v>
          </cell>
        </row>
        <row r="85">
          <cell r="C85" t="str">
            <v>01.002.01.02.03.03</v>
          </cell>
          <cell r="D85" t="str">
            <v>Ø 42cm</v>
          </cell>
          <cell r="E85">
            <v>21</v>
          </cell>
          <cell r="F85" t="str">
            <v>un</v>
          </cell>
          <cell r="G85">
            <v>50.15</v>
          </cell>
          <cell r="H85">
            <v>1053.1600000000001</v>
          </cell>
        </row>
        <row r="86">
          <cell r="C86" t="str">
            <v>01.002.01.02.03.04</v>
          </cell>
          <cell r="D86" t="str">
            <v>Ø 50cm</v>
          </cell>
          <cell r="E86">
            <v>321</v>
          </cell>
          <cell r="F86" t="str">
            <v>un</v>
          </cell>
          <cell r="G86">
            <v>50.15</v>
          </cell>
          <cell r="H86">
            <v>16098.31</v>
          </cell>
        </row>
        <row r="87">
          <cell r="C87" t="str">
            <v>01.002.01.02.03.05</v>
          </cell>
          <cell r="D87" t="str">
            <v>Ø 60cm</v>
          </cell>
          <cell r="E87">
            <v>252</v>
          </cell>
          <cell r="F87" t="str">
            <v>un</v>
          </cell>
          <cell r="G87">
            <v>60.18</v>
          </cell>
          <cell r="H87">
            <v>15165.99</v>
          </cell>
        </row>
        <row r="88">
          <cell r="C88" t="str">
            <v>01.002.01.02.04</v>
          </cell>
          <cell r="D88" t="str">
            <v>Remoção de entulho</v>
          </cell>
          <cell r="H88">
            <v>20697.919999999998</v>
          </cell>
        </row>
        <row r="89">
          <cell r="C89" t="str">
            <v>01.002.01.02.04.01</v>
          </cell>
          <cell r="D89" t="str">
            <v>Remoção de entulho</v>
          </cell>
          <cell r="E89">
            <v>375.19</v>
          </cell>
          <cell r="F89" t="str">
            <v>m3</v>
          </cell>
          <cell r="G89">
            <v>55.17</v>
          </cell>
          <cell r="H89">
            <v>20697.919999999998</v>
          </cell>
        </row>
        <row r="90">
          <cell r="C90" t="str">
            <v>01.002.01.03</v>
          </cell>
          <cell r="D90" t="str">
            <v>Perfis metalicos implantados na estaca escavada</v>
          </cell>
          <cell r="H90">
            <v>136847.26</v>
          </cell>
        </row>
        <row r="91">
          <cell r="C91" t="str">
            <v>01.002.01.03.01</v>
          </cell>
          <cell r="D91" t="str">
            <v>Verba de instalação, transporte, mobilização de equipamentos e pessoal</v>
          </cell>
          <cell r="E91">
            <v>0.25</v>
          </cell>
          <cell r="F91" t="str">
            <v>vb</v>
          </cell>
          <cell r="G91">
            <v>28100</v>
          </cell>
          <cell r="H91">
            <v>7025</v>
          </cell>
        </row>
        <row r="92">
          <cell r="C92" t="str">
            <v>01.002.01.03.02</v>
          </cell>
          <cell r="D92" t="str">
            <v>Fornecimento de perfil duplo E 250x38,5 ( implantado no nucleo )</v>
          </cell>
          <cell r="E92">
            <v>120</v>
          </cell>
          <cell r="F92" t="str">
            <v>m</v>
          </cell>
          <cell r="G92">
            <v>137.21</v>
          </cell>
          <cell r="H92">
            <v>16465.68</v>
          </cell>
        </row>
        <row r="93">
          <cell r="C93" t="str">
            <v>01.002.01.03.03</v>
          </cell>
          <cell r="D93" t="str">
            <v>Fornecimento de perfil HP250x62 ( implantado na periferia )</v>
          </cell>
          <cell r="E93">
            <v>648</v>
          </cell>
          <cell r="F93" t="str">
            <v>m</v>
          </cell>
          <cell r="G93">
            <v>110.48</v>
          </cell>
          <cell r="H93">
            <v>71593.63</v>
          </cell>
        </row>
        <row r="94">
          <cell r="C94" t="str">
            <v>01.002.01.03.04</v>
          </cell>
          <cell r="D94" t="str">
            <v>Fornecimento de perfil W 310x93 ( implantado na periferia )</v>
          </cell>
          <cell r="E94">
            <v>216</v>
          </cell>
          <cell r="F94" t="str">
            <v>m</v>
          </cell>
          <cell r="G94">
            <v>165.73</v>
          </cell>
          <cell r="H94">
            <v>35796.82</v>
          </cell>
        </row>
        <row r="95">
          <cell r="C95" t="str">
            <v>01.002.01.03.05</v>
          </cell>
          <cell r="D95" t="str">
            <v>Fornecimento de perfil HP 310x93 ( implantado na periferia )</v>
          </cell>
          <cell r="E95">
            <v>36</v>
          </cell>
          <cell r="F95" t="str">
            <v>m</v>
          </cell>
          <cell r="G95">
            <v>165.73</v>
          </cell>
          <cell r="H95">
            <v>5966.14</v>
          </cell>
        </row>
        <row r="96">
          <cell r="C96" t="str">
            <v>01.002.01.04</v>
          </cell>
          <cell r="D96" t="str">
            <v>Fundações profundas - Estacas metalicas para reservatório inferior metalico</v>
          </cell>
          <cell r="H96">
            <v>236380.79999999999</v>
          </cell>
        </row>
        <row r="97">
          <cell r="C97" t="str">
            <v>01.002.01.04.01</v>
          </cell>
          <cell r="D97" t="str">
            <v xml:space="preserve"> Mobilização de equipamento </v>
          </cell>
          <cell r="E97">
            <v>1</v>
          </cell>
          <cell r="F97" t="str">
            <v>un</v>
          </cell>
          <cell r="G97">
            <v>2000</v>
          </cell>
          <cell r="H97">
            <v>2000</v>
          </cell>
        </row>
        <row r="98">
          <cell r="C98" t="str">
            <v>01.002.01.04.02</v>
          </cell>
          <cell r="D98" t="str">
            <v xml:space="preserve"> Desmontagem e montagem adicional  </v>
          </cell>
          <cell r="E98">
            <v>7</v>
          </cell>
          <cell r="F98" t="str">
            <v>un</v>
          </cell>
          <cell r="G98">
            <v>400</v>
          </cell>
          <cell r="H98">
            <v>2800</v>
          </cell>
        </row>
        <row r="99">
          <cell r="C99" t="str">
            <v>01.002.01.04.03</v>
          </cell>
          <cell r="D99" t="str">
            <v xml:space="preserve"> Fornecimento e cravação de perfis I 10 </v>
          </cell>
          <cell r="E99">
            <v>2448</v>
          </cell>
          <cell r="F99" t="str">
            <v>m</v>
          </cell>
          <cell r="G99">
            <v>94.6</v>
          </cell>
          <cell r="H99">
            <v>231580.79999999999</v>
          </cell>
        </row>
        <row r="100">
          <cell r="C100" t="str">
            <v>01.002.01.04.04</v>
          </cell>
          <cell r="D100" t="str">
            <v>Emendas soldadas (incluso)</v>
          </cell>
          <cell r="F100" t="str">
            <v>un</v>
          </cell>
          <cell r="G100">
            <v>80</v>
          </cell>
        </row>
        <row r="101">
          <cell r="C101" t="str">
            <v>01.002.01.04.05</v>
          </cell>
          <cell r="D101" t="str">
            <v>Cortes em perfis metálicos (incluso)</v>
          </cell>
          <cell r="F101" t="str">
            <v>un</v>
          </cell>
          <cell r="G101">
            <v>25</v>
          </cell>
        </row>
        <row r="102">
          <cell r="C102" t="str">
            <v>01.002.02</v>
          </cell>
          <cell r="D102" t="str">
            <v xml:space="preserve">Blocos de Fundação / Vigas Baldrames </v>
          </cell>
          <cell r="H102">
            <v>3230618.4</v>
          </cell>
        </row>
        <row r="103">
          <cell r="C103" t="str">
            <v>01.002.02.01</v>
          </cell>
          <cell r="D103" t="str">
            <v>Blocos de Fundação / Vigas Baldrames</v>
          </cell>
          <cell r="H103">
            <v>3230618.4</v>
          </cell>
        </row>
        <row r="104">
          <cell r="C104" t="str">
            <v>01.002.02.01.01</v>
          </cell>
          <cell r="D104" t="str">
            <v>Blocos de Fundação / Vigas Baldrames</v>
          </cell>
          <cell r="H104">
            <v>3230618.4</v>
          </cell>
        </row>
        <row r="105">
          <cell r="C105" t="str">
            <v>01.002.02.01.01.01</v>
          </cell>
          <cell r="D105" t="str">
            <v>Escavação Manual / mecânica - Blocos de Fundação</v>
          </cell>
          <cell r="E105">
            <v>8615.52</v>
          </cell>
          <cell r="F105" t="str">
            <v>m3</v>
          </cell>
          <cell r="G105">
            <v>15.33</v>
          </cell>
          <cell r="H105">
            <v>132044.47</v>
          </cell>
        </row>
        <row r="106">
          <cell r="C106" t="str">
            <v>01.002.02.01.01.02</v>
          </cell>
          <cell r="D106" t="str">
            <v>Escavação Manual - Vigas Baldrames</v>
          </cell>
          <cell r="E106">
            <v>6319.72</v>
          </cell>
          <cell r="F106" t="str">
            <v>m3</v>
          </cell>
          <cell r="G106">
            <v>28.7</v>
          </cell>
          <cell r="H106">
            <v>181372.79999999999</v>
          </cell>
        </row>
        <row r="107">
          <cell r="C107" t="str">
            <v>01.002.02.01.01.03</v>
          </cell>
          <cell r="D107" t="str">
            <v>Apiloamento do fundo de valas</v>
          </cell>
          <cell r="E107">
            <v>5722.84</v>
          </cell>
          <cell r="F107" t="str">
            <v>m2</v>
          </cell>
          <cell r="G107">
            <v>8.7100000000000009</v>
          </cell>
          <cell r="H107">
            <v>49854.52</v>
          </cell>
        </row>
        <row r="108">
          <cell r="C108" t="str">
            <v>01.002.02.01.01.04</v>
          </cell>
          <cell r="D108" t="str">
            <v>Lastro de concreto magro esp. 5cm - Blocos de Fundação</v>
          </cell>
          <cell r="E108">
            <v>111.71</v>
          </cell>
          <cell r="F108" t="str">
            <v>m3</v>
          </cell>
          <cell r="G108">
            <v>148.27000000000001</v>
          </cell>
          <cell r="H108">
            <v>16562.849999999999</v>
          </cell>
        </row>
        <row r="109">
          <cell r="C109" t="str">
            <v>01.002.02.01.01.04a</v>
          </cell>
          <cell r="D109" t="str">
            <v>Lastro de concreto magro esp. 5cm - Vigas Baldrames</v>
          </cell>
          <cell r="E109">
            <v>145.43</v>
          </cell>
          <cell r="F109" t="str">
            <v>m3</v>
          </cell>
          <cell r="G109">
            <v>148.27000000000001</v>
          </cell>
          <cell r="H109">
            <v>21562.400000000001</v>
          </cell>
        </row>
        <row r="110">
          <cell r="C110" t="str">
            <v>01.002.02.01.01.05</v>
          </cell>
          <cell r="D110" t="str">
            <v>Concreto fck = 30 Mpa (Vigas Baldrames)</v>
          </cell>
          <cell r="E110">
            <v>1002.24</v>
          </cell>
          <cell r="F110" t="str">
            <v>m3</v>
          </cell>
          <cell r="G110">
            <v>206.99</v>
          </cell>
          <cell r="H110">
            <v>207458.48</v>
          </cell>
        </row>
        <row r="111">
          <cell r="C111" t="str">
            <v>01.002.02.01.01.06</v>
          </cell>
          <cell r="D111" t="str">
            <v>Concreto fck = 35 Mpa (Blocos de Fundação)</v>
          </cell>
          <cell r="E111">
            <v>3719.06</v>
          </cell>
          <cell r="F111" t="str">
            <v>m3</v>
          </cell>
          <cell r="G111">
            <v>216.73</v>
          </cell>
          <cell r="H111">
            <v>806035.18</v>
          </cell>
        </row>
        <row r="112">
          <cell r="C112" t="str">
            <v>01.002.02.01.01.07</v>
          </cell>
          <cell r="D112" t="str">
            <v>Concreto fck = 30 Mpa (Parede de concreto - desnível  Edif. A)</v>
          </cell>
          <cell r="E112">
            <v>46.8</v>
          </cell>
          <cell r="F112" t="str">
            <v>m3</v>
          </cell>
          <cell r="G112">
            <v>206.99</v>
          </cell>
          <cell r="H112">
            <v>9687.36</v>
          </cell>
        </row>
        <row r="113">
          <cell r="C113" t="str">
            <v>01.002.02.01.01.08</v>
          </cell>
          <cell r="D113" t="str">
            <v>Forma chapa resinada 15 mm (Blocos de Fundação)</v>
          </cell>
          <cell r="E113">
            <v>5159.37</v>
          </cell>
          <cell r="F113" t="str">
            <v>m2</v>
          </cell>
          <cell r="G113">
            <v>25.1</v>
          </cell>
          <cell r="H113">
            <v>129497.61</v>
          </cell>
        </row>
        <row r="114">
          <cell r="C114" t="str">
            <v>01.002.02.01.01.09</v>
          </cell>
          <cell r="D114" t="str">
            <v>Forma perdida em tijolo de barro comum  (Vigas Baldrames)</v>
          </cell>
          <cell r="E114">
            <v>3966.42</v>
          </cell>
          <cell r="F114" t="str">
            <v>m2</v>
          </cell>
          <cell r="G114">
            <v>39.26</v>
          </cell>
          <cell r="H114">
            <v>155728.79</v>
          </cell>
        </row>
        <row r="115">
          <cell r="C115" t="str">
            <v>01.002.02.01.01.10</v>
          </cell>
          <cell r="D115" t="str">
            <v>Forma perdida em tijolo de barro comum de 1 lado e Forma chapa resinada 15 mm do outro (Parede de concreto - desnível  Edif. A)</v>
          </cell>
          <cell r="E115">
            <v>873.04</v>
          </cell>
          <cell r="F115" t="str">
            <v>m2</v>
          </cell>
          <cell r="G115">
            <v>32.89</v>
          </cell>
          <cell r="H115">
            <v>28717.040000000001</v>
          </cell>
        </row>
        <row r="116">
          <cell r="C116" t="str">
            <v>01.002.02.01.01.11</v>
          </cell>
          <cell r="D116" t="str">
            <v>Forma de isopor (Vigas Baldrames)</v>
          </cell>
          <cell r="E116">
            <v>436.88</v>
          </cell>
          <cell r="F116" t="str">
            <v>m2</v>
          </cell>
          <cell r="G116">
            <v>29.8</v>
          </cell>
          <cell r="H116">
            <v>13018.15</v>
          </cell>
        </row>
        <row r="117">
          <cell r="C117" t="str">
            <v>01.002.02.01.01.12</v>
          </cell>
          <cell r="D117" t="str">
            <v>Forma perdida em tijolo de barro comum de 1 lado e Forma chapa resinada 15 mm do outro (Parede de concreto - desnível  Edif. A)</v>
          </cell>
          <cell r="E117">
            <v>468</v>
          </cell>
          <cell r="F117" t="str">
            <v>m2</v>
          </cell>
          <cell r="G117">
            <v>32.89</v>
          </cell>
          <cell r="H117">
            <v>15393.99</v>
          </cell>
        </row>
        <row r="118">
          <cell r="C118" t="str">
            <v>01.002.02.01.01.13</v>
          </cell>
          <cell r="D118" t="str">
            <v>Aço Ca 50 (Blocos Fund. / V. Baldrames)</v>
          </cell>
          <cell r="E118">
            <v>330491</v>
          </cell>
          <cell r="F118" t="str">
            <v>kg</v>
          </cell>
          <cell r="G118">
            <v>2.78</v>
          </cell>
          <cell r="H118">
            <v>919326.81</v>
          </cell>
        </row>
        <row r="119">
          <cell r="C119" t="str">
            <v>01.002.02.01.01.14</v>
          </cell>
          <cell r="D119" t="str">
            <v>Aço Ca 50 (Parede de concreto - desnível  Edif. A)</v>
          </cell>
          <cell r="E119">
            <v>3884.4</v>
          </cell>
          <cell r="F119" t="str">
            <v>kg</v>
          </cell>
          <cell r="G119">
            <v>2.78</v>
          </cell>
          <cell r="H119">
            <v>10805.24</v>
          </cell>
        </row>
        <row r="120">
          <cell r="C120" t="str">
            <v>01.002.02.01.01.15</v>
          </cell>
          <cell r="D120" t="str">
            <v>Reaterro Compactado com terra importada - blocos</v>
          </cell>
          <cell r="E120">
            <v>4794.75</v>
          </cell>
          <cell r="F120" t="str">
            <v>m3</v>
          </cell>
          <cell r="G120">
            <v>32.82</v>
          </cell>
          <cell r="H120">
            <v>157375.67999999999</v>
          </cell>
        </row>
        <row r="121">
          <cell r="C121" t="str">
            <v>01.002.02.01.01.16</v>
          </cell>
          <cell r="D121" t="str">
            <v>Reaterro Compactado com terra importada - v.baldrames</v>
          </cell>
          <cell r="E121">
            <v>5536.55</v>
          </cell>
          <cell r="F121" t="str">
            <v>m3</v>
          </cell>
          <cell r="G121">
            <v>32.82</v>
          </cell>
          <cell r="H121">
            <v>181723.41</v>
          </cell>
        </row>
        <row r="122">
          <cell r="C122" t="str">
            <v>01.002.02.01.01.17</v>
          </cell>
          <cell r="D122" t="str">
            <v>Remoção de terra com bota-fora - blocos</v>
          </cell>
          <cell r="E122">
            <v>3820.77</v>
          </cell>
          <cell r="F122" t="str">
            <v>m3</v>
          </cell>
          <cell r="G122">
            <v>20</v>
          </cell>
          <cell r="H122">
            <v>76405.850000000006</v>
          </cell>
        </row>
        <row r="123">
          <cell r="C123" t="str">
            <v>01.002.02.01.01.18</v>
          </cell>
          <cell r="D123" t="str">
            <v>Remoção de terra com bota-fora - v.baldrames</v>
          </cell>
          <cell r="E123">
            <v>1544.31</v>
          </cell>
          <cell r="F123" t="str">
            <v>m3</v>
          </cell>
          <cell r="G123">
            <v>20</v>
          </cell>
          <cell r="H123">
            <v>30882.34</v>
          </cell>
        </row>
        <row r="124">
          <cell r="C124" t="str">
            <v>01.002.02.01.01.19</v>
          </cell>
          <cell r="D124" t="str">
            <v>Isopor esp. 2cm (sobre blocos)</v>
          </cell>
          <cell r="E124">
            <v>798.29</v>
          </cell>
          <cell r="F124" t="str">
            <v>m2</v>
          </cell>
          <cell r="G124">
            <v>29.8</v>
          </cell>
          <cell r="H124">
            <v>23787.45</v>
          </cell>
        </row>
        <row r="125">
          <cell r="C125" t="str">
            <v>01.002.02.01.01.20</v>
          </cell>
          <cell r="D125" t="str">
            <v>Neoprene fretado 12 x 30 x 2 cm</v>
          </cell>
          <cell r="E125">
            <v>749</v>
          </cell>
          <cell r="F125" t="str">
            <v>pç</v>
          </cell>
          <cell r="G125">
            <v>32.119999999999997</v>
          </cell>
          <cell r="H125">
            <v>24057.13</v>
          </cell>
        </row>
        <row r="126">
          <cell r="C126" t="str">
            <v>01.002.02.01.01.21</v>
          </cell>
          <cell r="D126" t="str">
            <v>Neoprene 15 x 1 cm</v>
          </cell>
          <cell r="E126">
            <v>638</v>
          </cell>
          <cell r="F126" t="str">
            <v>pç</v>
          </cell>
          <cell r="G126">
            <v>31.06</v>
          </cell>
          <cell r="H126">
            <v>19815.64</v>
          </cell>
        </row>
        <row r="127">
          <cell r="C127" t="str">
            <v>01.002.02.01.01.22</v>
          </cell>
          <cell r="D127" t="str">
            <v>Neoprene fretado 12 x 50 x 2 cm</v>
          </cell>
          <cell r="E127">
            <v>202</v>
          </cell>
          <cell r="F127" t="str">
            <v>pç</v>
          </cell>
          <cell r="G127">
            <v>52.76</v>
          </cell>
          <cell r="H127">
            <v>10657.32</v>
          </cell>
        </row>
        <row r="128">
          <cell r="C128" t="str">
            <v>01.002.02.01.01.23</v>
          </cell>
          <cell r="D128" t="str">
            <v>Neoprene 25 x 15 x 1 cm</v>
          </cell>
          <cell r="E128">
            <v>18</v>
          </cell>
          <cell r="F128" t="str">
            <v>pç</v>
          </cell>
          <cell r="G128">
            <v>8.52</v>
          </cell>
          <cell r="H128">
            <v>153.34</v>
          </cell>
        </row>
        <row r="129">
          <cell r="C129" t="str">
            <v>01.002.02.01.01.24</v>
          </cell>
          <cell r="D129" t="str">
            <v>Neoprene 15 x 20 x 1 cm</v>
          </cell>
          <cell r="E129">
            <v>2</v>
          </cell>
          <cell r="F129" t="str">
            <v>pç</v>
          </cell>
          <cell r="G129">
            <v>7.14</v>
          </cell>
          <cell r="H129">
            <v>14.28</v>
          </cell>
        </row>
        <row r="130">
          <cell r="C130" t="str">
            <v>01.002.02.01.01.25</v>
          </cell>
          <cell r="D130" t="str">
            <v>Enchimento com concreto celular</v>
          </cell>
          <cell r="E130">
            <v>40.28</v>
          </cell>
          <cell r="F130" t="str">
            <v>m3</v>
          </cell>
          <cell r="G130">
            <v>215.5</v>
          </cell>
          <cell r="H130">
            <v>8680.26</v>
          </cell>
        </row>
        <row r="131">
          <cell r="C131" t="str">
            <v>01.002.03</v>
          </cell>
          <cell r="D131" t="str">
            <v>Piso de concreto  - 2º Subsolo</v>
          </cell>
          <cell r="H131">
            <v>1804677.77</v>
          </cell>
        </row>
        <row r="132">
          <cell r="C132" t="str">
            <v>01.002.03.01</v>
          </cell>
          <cell r="D132" t="str">
            <v>Rede de drenagem</v>
          </cell>
          <cell r="H132">
            <v>230263.5</v>
          </cell>
        </row>
        <row r="133">
          <cell r="C133" t="str">
            <v>01.002.03.01.01</v>
          </cell>
          <cell r="D133" t="str">
            <v>Rede de drenagem</v>
          </cell>
          <cell r="H133">
            <v>230263.5</v>
          </cell>
        </row>
        <row r="134">
          <cell r="C134" t="str">
            <v>01.002.03.01.01.01</v>
          </cell>
          <cell r="D134" t="str">
            <v>Escavações</v>
          </cell>
          <cell r="E134">
            <v>472</v>
          </cell>
          <cell r="F134" t="str">
            <v>m3</v>
          </cell>
          <cell r="G134">
            <v>28.47</v>
          </cell>
          <cell r="H134">
            <v>13437.84</v>
          </cell>
        </row>
        <row r="135">
          <cell r="C135" t="str">
            <v>01.002.03.01.01.02</v>
          </cell>
          <cell r="D135" t="str">
            <v>Aterro com brita 2 com seção média de 0,40x0,60m envolvido em manta Bidim</v>
          </cell>
          <cell r="E135">
            <v>712</v>
          </cell>
          <cell r="F135" t="str">
            <v>m3</v>
          </cell>
          <cell r="G135">
            <v>41.1</v>
          </cell>
          <cell r="H135">
            <v>29263.200000000001</v>
          </cell>
        </row>
        <row r="136">
          <cell r="C136" t="str">
            <v>01.002.03.01.01.03</v>
          </cell>
          <cell r="D136" t="str">
            <v>Aterro com brita 2 nas laterais dos drenos para estabilizar o fechamento com manta Bidim</v>
          </cell>
          <cell r="E136">
            <v>802</v>
          </cell>
          <cell r="F136" t="str">
            <v>m3</v>
          </cell>
          <cell r="G136">
            <v>41.1</v>
          </cell>
          <cell r="H136">
            <v>32962.199999999997</v>
          </cell>
        </row>
        <row r="137">
          <cell r="C137" t="str">
            <v>01.002.03.01.01.04</v>
          </cell>
          <cell r="D137" t="str">
            <v>Bota fora</v>
          </cell>
          <cell r="E137">
            <v>472</v>
          </cell>
          <cell r="F137" t="str">
            <v>m3</v>
          </cell>
          <cell r="G137">
            <v>33.020000000000003</v>
          </cell>
          <cell r="H137">
            <v>15585.44</v>
          </cell>
        </row>
        <row r="138">
          <cell r="C138" t="str">
            <v>01.002.03.01.01.05</v>
          </cell>
          <cell r="D138" t="str">
            <v>Manta Bidim RT 8</v>
          </cell>
          <cell r="E138">
            <v>6020</v>
          </cell>
          <cell r="F138" t="str">
            <v>m2</v>
          </cell>
          <cell r="G138">
            <v>9.11</v>
          </cell>
          <cell r="H138">
            <v>54842.2</v>
          </cell>
        </row>
        <row r="139">
          <cell r="C139" t="str">
            <v>01.002.03.01.01.06</v>
          </cell>
          <cell r="D139" t="str">
            <v>Tubo de PVC perfurado Ø 100mm</v>
          </cell>
          <cell r="E139">
            <v>2668</v>
          </cell>
          <cell r="F139" t="str">
            <v>m</v>
          </cell>
          <cell r="G139">
            <v>9.41</v>
          </cell>
          <cell r="H139">
            <v>25105.88</v>
          </cell>
        </row>
        <row r="140">
          <cell r="C140" t="str">
            <v>01.002.03.01.01.07</v>
          </cell>
          <cell r="D140" t="str">
            <v>Tubo de PVC Ø 100mm</v>
          </cell>
          <cell r="E140">
            <v>657</v>
          </cell>
          <cell r="F140" t="str">
            <v>m</v>
          </cell>
          <cell r="G140">
            <v>12.08</v>
          </cell>
          <cell r="H140">
            <v>7936.56</v>
          </cell>
        </row>
        <row r="141">
          <cell r="C141" t="str">
            <v>01.002.03.01.01.08</v>
          </cell>
          <cell r="D141" t="str">
            <v>Caixa de passagem em PVC</v>
          </cell>
          <cell r="E141">
            <v>151</v>
          </cell>
          <cell r="F141" t="str">
            <v>un</v>
          </cell>
          <cell r="G141">
            <v>231.43</v>
          </cell>
          <cell r="H141">
            <v>34945.93</v>
          </cell>
        </row>
        <row r="142">
          <cell r="C142" t="str">
            <v>01.002.03.01.01.09</v>
          </cell>
          <cell r="D142" t="str">
            <v>Caixa de poço de recalque em anéis de concreto</v>
          </cell>
          <cell r="E142">
            <v>9</v>
          </cell>
          <cell r="F142" t="str">
            <v>un</v>
          </cell>
          <cell r="G142">
            <v>1798.25</v>
          </cell>
          <cell r="H142">
            <v>16184.25</v>
          </cell>
        </row>
        <row r="143">
          <cell r="C143" t="str">
            <v>01.002.03.02</v>
          </cell>
          <cell r="D143" t="str">
            <v>Rede esgotos</v>
          </cell>
          <cell r="H143">
            <v>43466.78</v>
          </cell>
        </row>
        <row r="144">
          <cell r="C144" t="str">
            <v>01.002.03.02.01</v>
          </cell>
          <cell r="D144" t="str">
            <v>Rede esgotos</v>
          </cell>
          <cell r="H144">
            <v>43466.78</v>
          </cell>
        </row>
        <row r="145">
          <cell r="C145" t="str">
            <v>01.002.03.02.01.01</v>
          </cell>
          <cell r="D145" t="str">
            <v>Caixa de Esgoto em concreto pré-moldado 60x60cm h=60cm</v>
          </cell>
          <cell r="E145">
            <v>50</v>
          </cell>
          <cell r="F145" t="str">
            <v>un</v>
          </cell>
          <cell r="G145">
            <v>183.46</v>
          </cell>
          <cell r="H145">
            <v>9173</v>
          </cell>
        </row>
        <row r="146">
          <cell r="C146" t="str">
            <v>01.002.03.02.01.02</v>
          </cell>
          <cell r="D146" t="str">
            <v>Caixa de Esgoto em concreto pré-moldado 60x60cm h=80cm</v>
          </cell>
          <cell r="E146">
            <v>37</v>
          </cell>
          <cell r="F146" t="str">
            <v>un</v>
          </cell>
          <cell r="G146">
            <v>223.83</v>
          </cell>
          <cell r="H146">
            <v>8281.7099999999991</v>
          </cell>
        </row>
        <row r="147">
          <cell r="C147" t="str">
            <v>01.002.03.02.01.03</v>
          </cell>
          <cell r="D147" t="str">
            <v>Caixa de Esgoto em concreto pré-moldado 60x60cm h=90cm</v>
          </cell>
          <cell r="E147">
            <v>14</v>
          </cell>
          <cell r="F147" t="str">
            <v>un</v>
          </cell>
          <cell r="G147">
            <v>264.19</v>
          </cell>
          <cell r="H147">
            <v>3698.66</v>
          </cell>
        </row>
        <row r="148">
          <cell r="C148" t="str">
            <v>01.002.03.02.01.04</v>
          </cell>
          <cell r="D148" t="str">
            <v>Caixa de Esgoto em concreto pré-moldado, sifonadas,  60x60cm h=90cm</v>
          </cell>
          <cell r="E148">
            <v>10</v>
          </cell>
          <cell r="F148" t="str">
            <v>un</v>
          </cell>
          <cell r="G148">
            <v>326.56</v>
          </cell>
          <cell r="H148">
            <v>3265.6</v>
          </cell>
        </row>
        <row r="149">
          <cell r="C149" t="str">
            <v>01.002.03.02.01.05</v>
          </cell>
          <cell r="D149" t="str">
            <v>Caixa de passagem em PVC</v>
          </cell>
          <cell r="E149">
            <v>7</v>
          </cell>
          <cell r="F149" t="str">
            <v>un</v>
          </cell>
          <cell r="G149">
            <v>231.43</v>
          </cell>
          <cell r="H149">
            <v>1620.01</v>
          </cell>
        </row>
        <row r="150">
          <cell r="C150" t="str">
            <v>01.002.03.02.01.06</v>
          </cell>
          <cell r="D150" t="str">
            <v>Caixa de acumulação p/ 1500L + espaço p/ bomba</v>
          </cell>
          <cell r="E150">
            <v>10</v>
          </cell>
          <cell r="F150" t="str">
            <v>un</v>
          </cell>
          <cell r="G150">
            <v>1742.78</v>
          </cell>
          <cell r="H150">
            <v>17427.8</v>
          </cell>
        </row>
        <row r="151">
          <cell r="C151" t="str">
            <v>01.002.03.03</v>
          </cell>
          <cell r="D151" t="str">
            <v>Serviços gerais para rede de drenagem e esgoto</v>
          </cell>
          <cell r="H151">
            <v>132228</v>
          </cell>
        </row>
        <row r="152">
          <cell r="C152" t="str">
            <v>01.002.03.03.01</v>
          </cell>
          <cell r="D152" t="str">
            <v>Serviços gerais para rede de drenagem e esgoto</v>
          </cell>
          <cell r="H152">
            <v>132228</v>
          </cell>
        </row>
        <row r="153">
          <cell r="C153" t="str">
            <v>01.002.03.03.01.01</v>
          </cell>
          <cell r="D153" t="str">
            <v>Equipe de obra para rede de drenagem e esgoto</v>
          </cell>
          <cell r="E153">
            <v>1</v>
          </cell>
          <cell r="F153" t="str">
            <v>vb</v>
          </cell>
          <cell r="G153">
            <v>132228</v>
          </cell>
          <cell r="H153">
            <v>132228</v>
          </cell>
        </row>
        <row r="154">
          <cell r="C154" t="str">
            <v>01.002.03.04</v>
          </cell>
          <cell r="D154" t="str">
            <v>Laje de Piso do 2º Subsolo (apoiada em vigas baldrames)</v>
          </cell>
          <cell r="H154">
            <v>1392119.49</v>
          </cell>
        </row>
        <row r="155">
          <cell r="C155" t="str">
            <v>01.002.03.04.01</v>
          </cell>
          <cell r="D155" t="str">
            <v>Laje de Piso do 2º Subsolo (apoiada em vigas baldrames)</v>
          </cell>
          <cell r="H155">
            <v>1392119.49</v>
          </cell>
        </row>
        <row r="156">
          <cell r="C156" t="str">
            <v>01.002.03.04.01.01</v>
          </cell>
          <cell r="D156" t="str">
            <v>Nivelamento e compactação</v>
          </cell>
          <cell r="E156">
            <v>18504.439999999999</v>
          </cell>
          <cell r="F156" t="str">
            <v>m2</v>
          </cell>
          <cell r="G156">
            <v>2.2799999999999998</v>
          </cell>
          <cell r="H156">
            <v>42190.12</v>
          </cell>
        </row>
        <row r="157">
          <cell r="C157" t="str">
            <v>01.002.03.04.01.02</v>
          </cell>
          <cell r="D157" t="str">
            <v>Lastro de brita esp. 10cm</v>
          </cell>
          <cell r="E157">
            <v>1850.44</v>
          </cell>
          <cell r="F157" t="str">
            <v>m3</v>
          </cell>
          <cell r="G157">
            <v>46.57</v>
          </cell>
          <cell r="H157">
            <v>86174.99</v>
          </cell>
        </row>
        <row r="158">
          <cell r="C158" t="str">
            <v>01.002.03.04.01.03</v>
          </cell>
          <cell r="D158" t="str">
            <v>Lona plastica (material)</v>
          </cell>
          <cell r="E158">
            <v>18980.25</v>
          </cell>
          <cell r="F158" t="str">
            <v>m2</v>
          </cell>
          <cell r="G158">
            <v>0.4</v>
          </cell>
          <cell r="H158">
            <v>7516.18</v>
          </cell>
        </row>
        <row r="159">
          <cell r="C159" t="str">
            <v>01.002.03.04.01.04</v>
          </cell>
          <cell r="D159" t="str">
            <v>Concreto fck= 35 Mpa</v>
          </cell>
          <cell r="E159">
            <v>2559.87</v>
          </cell>
          <cell r="F159" t="str">
            <v>m3</v>
          </cell>
          <cell r="G159">
            <v>187.82</v>
          </cell>
          <cell r="H159">
            <v>480800.9</v>
          </cell>
        </row>
        <row r="160">
          <cell r="C160" t="str">
            <v>01.002.03.04.01.05</v>
          </cell>
          <cell r="D160" t="str">
            <v>Mão de obra para execução do piso de concreto, acabamento polido</v>
          </cell>
          <cell r="E160">
            <v>18980.25</v>
          </cell>
          <cell r="F160" t="str">
            <v>m2</v>
          </cell>
          <cell r="G160">
            <v>4.2</v>
          </cell>
          <cell r="H160">
            <v>79717.05</v>
          </cell>
        </row>
        <row r="161">
          <cell r="C161" t="str">
            <v>01.002.03.04.01.06</v>
          </cell>
          <cell r="D161" t="str">
            <v>Aço Ca 50</v>
          </cell>
          <cell r="E161">
            <v>204861.6</v>
          </cell>
          <cell r="F161" t="str">
            <v>Kg</v>
          </cell>
          <cell r="G161">
            <v>2.52</v>
          </cell>
          <cell r="H161">
            <v>517009.22</v>
          </cell>
        </row>
        <row r="162">
          <cell r="C162" t="str">
            <v>01.002.03.04.01.07</v>
          </cell>
          <cell r="D162" t="str">
            <v>Junta serrada</v>
          </cell>
          <cell r="E162">
            <v>10736</v>
          </cell>
          <cell r="F162" t="str">
            <v>m</v>
          </cell>
          <cell r="G162">
            <v>6</v>
          </cell>
          <cell r="H162">
            <v>64416</v>
          </cell>
        </row>
        <row r="163">
          <cell r="C163" t="str">
            <v>01.002.03.04.01.08</v>
          </cell>
          <cell r="D163" t="str">
            <v>Junta de construção</v>
          </cell>
          <cell r="E163">
            <v>8653</v>
          </cell>
          <cell r="F163" t="str">
            <v>m</v>
          </cell>
          <cell r="G163">
            <v>4.8</v>
          </cell>
          <cell r="H163">
            <v>41534.400000000001</v>
          </cell>
        </row>
        <row r="164">
          <cell r="C164" t="str">
            <v>01.002.03.04.01.09</v>
          </cell>
          <cell r="D164" t="str">
            <v>Junta de dilatação</v>
          </cell>
          <cell r="E164">
            <v>1130</v>
          </cell>
          <cell r="F164" t="str">
            <v>m</v>
          </cell>
          <cell r="G164">
            <v>8.2200000000000006</v>
          </cell>
          <cell r="H164">
            <v>9286.91</v>
          </cell>
        </row>
        <row r="165">
          <cell r="C165" t="str">
            <v>01.002.03.04.01.10</v>
          </cell>
          <cell r="D165" t="str">
            <v>Junta de encontro (piso-pilares)</v>
          </cell>
          <cell r="E165">
            <v>1325</v>
          </cell>
          <cell r="F165" t="str">
            <v>m</v>
          </cell>
          <cell r="G165">
            <v>8.2200000000000006</v>
          </cell>
          <cell r="H165">
            <v>10889.51</v>
          </cell>
        </row>
        <row r="166">
          <cell r="C166" t="str">
            <v>01.002.03.04.01.11</v>
          </cell>
          <cell r="D166" t="str">
            <v>Barra de transferência (material)</v>
          </cell>
          <cell r="E166">
            <v>17317</v>
          </cell>
          <cell r="F166" t="str">
            <v>un</v>
          </cell>
          <cell r="G166">
            <v>2.88</v>
          </cell>
          <cell r="H166">
            <v>49925.67</v>
          </cell>
        </row>
        <row r="167">
          <cell r="C167" t="str">
            <v>01.002.03.04.01.13</v>
          </cell>
          <cell r="D167" t="str">
            <v>Forma chapa resinada 15 mm (escada)</v>
          </cell>
          <cell r="E167">
            <v>105.92</v>
          </cell>
          <cell r="F167" t="str">
            <v>m2</v>
          </cell>
          <cell r="G167">
            <v>25.1</v>
          </cell>
          <cell r="H167">
            <v>2658.54</v>
          </cell>
        </row>
        <row r="168">
          <cell r="C168" t="str">
            <v>01.002.03.05</v>
          </cell>
          <cell r="D168" t="str">
            <v>Equipamentos (Locação, mobilização, desmobilização, montagem, desmontagem, operação e manutenção)</v>
          </cell>
          <cell r="H168">
            <v>6600</v>
          </cell>
        </row>
        <row r="169">
          <cell r="C169" t="str">
            <v>01.002.03.05.01</v>
          </cell>
          <cell r="D169" t="str">
            <v>Bomba flyght</v>
          </cell>
          <cell r="E169">
            <v>1</v>
          </cell>
          <cell r="F169" t="str">
            <v>vb</v>
          </cell>
          <cell r="G169">
            <v>6600</v>
          </cell>
          <cell r="H169">
            <v>6600</v>
          </cell>
        </row>
        <row r="170">
          <cell r="C170">
            <v>1003</v>
          </cell>
          <cell r="D170" t="str">
            <v>SUPERESTRUTURA EM CONCRETO ARMADO</v>
          </cell>
          <cell r="H170">
            <v>30211436.350000001</v>
          </cell>
        </row>
        <row r="171">
          <cell r="C171" t="str">
            <v>01.003.01</v>
          </cell>
          <cell r="D171" t="str">
            <v>Pilares/vigas/lajes - Edifícios</v>
          </cell>
          <cell r="H171">
            <v>24864790.68</v>
          </cell>
        </row>
        <row r="172">
          <cell r="C172" t="str">
            <v>01.003.01.01</v>
          </cell>
          <cell r="D172" t="str">
            <v>Pilares/vigas/lajes - Edifícios</v>
          </cell>
          <cell r="H172">
            <v>24864790.68</v>
          </cell>
        </row>
        <row r="173">
          <cell r="C173" t="str">
            <v>01.003.01.01.01</v>
          </cell>
          <cell r="D173" t="str">
            <v>Concreto e Forma</v>
          </cell>
          <cell r="H173">
            <v>13983581.050000001</v>
          </cell>
        </row>
        <row r="174">
          <cell r="C174" t="str">
            <v>01.003.01.01.01.01</v>
          </cell>
          <cell r="D174" t="str">
            <v>Concreto fck=30 Mpa  bombeado - Vigas e lajes Periferia</v>
          </cell>
          <cell r="E174">
            <v>6162.23</v>
          </cell>
          <cell r="F174" t="str">
            <v>m3</v>
          </cell>
          <cell r="G174">
            <v>206.99</v>
          </cell>
          <cell r="H174">
            <v>1275549.6599999999</v>
          </cell>
        </row>
        <row r="175">
          <cell r="C175" t="str">
            <v>01.003.01.01.01.02</v>
          </cell>
          <cell r="D175" t="str">
            <v>Concreto fck=30 Mpa  convencional - Pilares Periferia</v>
          </cell>
          <cell r="E175">
            <v>192.04</v>
          </cell>
          <cell r="F175" t="str">
            <v>m3</v>
          </cell>
          <cell r="G175">
            <v>186.21</v>
          </cell>
          <cell r="H175">
            <v>35760.18</v>
          </cell>
        </row>
        <row r="176">
          <cell r="C176" t="str">
            <v>01.003.01.01.01.03</v>
          </cell>
          <cell r="D176" t="str">
            <v>Concreto fck 45 Mpa  bombeado - Vigas e Lajes Torres  - até altura 25m (1º SS, Térreo, Mez. e 1º pav.)</v>
          </cell>
          <cell r="E176">
            <v>4278.37</v>
          </cell>
          <cell r="F176" t="str">
            <v>m3</v>
          </cell>
          <cell r="G176">
            <v>240.04</v>
          </cell>
          <cell r="H176">
            <v>1026974.63</v>
          </cell>
        </row>
        <row r="177">
          <cell r="C177" t="str">
            <v>01.003.01.01.01.03A</v>
          </cell>
          <cell r="D177" t="str">
            <v>Concreto fck 45 Mpa  bombeado - Vigas e Lajes Torres  - altura 26m a 40m (8º ao 10º pav. - Mod. 3 e 4)</v>
          </cell>
          <cell r="E177">
            <v>818.22</v>
          </cell>
          <cell r="F177" t="str">
            <v>m3</v>
          </cell>
          <cell r="G177">
            <v>245.94</v>
          </cell>
          <cell r="H177">
            <v>201232.3</v>
          </cell>
        </row>
        <row r="178">
          <cell r="C178" t="str">
            <v>01.003.01.01.01.04</v>
          </cell>
          <cell r="D178" t="str">
            <v>Concreto fck 40 Mpa  bombeado - Vigas e Lajes Torres  - até altura 25m (2º ao 7º pav.)</v>
          </cell>
          <cell r="E178">
            <v>2214.66</v>
          </cell>
          <cell r="F178" t="str">
            <v>m3</v>
          </cell>
          <cell r="G178">
            <v>226.93</v>
          </cell>
          <cell r="H178">
            <v>502565.84</v>
          </cell>
        </row>
        <row r="179">
          <cell r="C179" t="str">
            <v>01.003.01.01.01.05</v>
          </cell>
          <cell r="D179" t="str">
            <v>Concreto fck 40 Mpa  bombeado - Vigas e Lajes Torres  - altura 26m a 40m (8º ao 11º pav.)</v>
          </cell>
          <cell r="E179">
            <v>1749.15</v>
          </cell>
          <cell r="F179" t="str">
            <v>m3</v>
          </cell>
          <cell r="G179">
            <v>232.44</v>
          </cell>
          <cell r="H179">
            <v>406565.11</v>
          </cell>
        </row>
        <row r="180">
          <cell r="C180" t="str">
            <v>01.003.01.01.01.06</v>
          </cell>
          <cell r="D180" t="str">
            <v>Concreto fck 40 Mpa  bombeado - Vigas e Lajes Torres  - altura 41m a 50m (12º ao 14º pav.)</v>
          </cell>
          <cell r="E180">
            <v>1925.54</v>
          </cell>
          <cell r="F180" t="str">
            <v>m3</v>
          </cell>
          <cell r="G180">
            <v>234.27</v>
          </cell>
          <cell r="H180">
            <v>451087.8</v>
          </cell>
        </row>
        <row r="181">
          <cell r="C181" t="str">
            <v>01.003.01.01.01.06A</v>
          </cell>
          <cell r="D181" t="str">
            <v>Concreto fck 40 Mpa  bombeado - Vigas e Lajes Torres  - altura 51m a 60m (15º pav. - Mod. 3 e 4)</v>
          </cell>
          <cell r="E181">
            <v>272.73</v>
          </cell>
          <cell r="F181" t="str">
            <v>m3</v>
          </cell>
          <cell r="G181">
            <v>237.93</v>
          </cell>
          <cell r="H181">
            <v>64892.01</v>
          </cell>
        </row>
        <row r="182">
          <cell r="C182" t="str">
            <v>01.003.01.01.01.07</v>
          </cell>
          <cell r="D182" t="str">
            <v>Concreto fck 35 Mpa  bombeado - Vigas e Lajes Torres  - altura 51m a 60m (15º ao 17º pav.)</v>
          </cell>
          <cell r="E182">
            <v>1652.81</v>
          </cell>
          <cell r="F182" t="str">
            <v>m3</v>
          </cell>
          <cell r="G182">
            <v>226.73</v>
          </cell>
          <cell r="H182">
            <v>374743.53</v>
          </cell>
        </row>
        <row r="183">
          <cell r="C183" t="str">
            <v>01.003.01.01.01.08</v>
          </cell>
          <cell r="D183" t="str">
            <v>Concreto fck 35 Mpa  bombeado - Vigas e Lajes Torres  - altura 61m a 80m (18º ao 23º pav.)</v>
          </cell>
          <cell r="E183">
            <v>3851.12</v>
          </cell>
          <cell r="F183" t="str">
            <v>m3</v>
          </cell>
          <cell r="G183">
            <v>228.4</v>
          </cell>
          <cell r="H183">
            <v>879612.73</v>
          </cell>
        </row>
        <row r="184">
          <cell r="C184" t="str">
            <v>01.003.01.01.01.09</v>
          </cell>
          <cell r="D184" t="str">
            <v>Concreto fck 35 Mpa  bombeado - Vigas e Lajes Torres  - altura 81m a 100m (24º pav. para cima)</v>
          </cell>
          <cell r="E184">
            <v>2090.64</v>
          </cell>
          <cell r="F184" t="str">
            <v>m3</v>
          </cell>
          <cell r="G184">
            <v>235.07</v>
          </cell>
          <cell r="H184">
            <v>491442.52</v>
          </cell>
        </row>
        <row r="185">
          <cell r="C185" t="str">
            <v>01.003.01.01.01.10</v>
          </cell>
          <cell r="D185" t="str">
            <v>Concreto fck 45 Mpa  convencional - Pilares Torres (1º SS, Térreo, Mez. e 1º pav.)</v>
          </cell>
          <cell r="E185">
            <v>909.1</v>
          </cell>
          <cell r="F185" t="str">
            <v>m3</v>
          </cell>
          <cell r="G185">
            <v>217.98</v>
          </cell>
          <cell r="H185">
            <v>198169.3</v>
          </cell>
        </row>
        <row r="186">
          <cell r="C186" t="str">
            <v>01.003.01.01.01.11</v>
          </cell>
          <cell r="D186" t="str">
            <v>Concreto fck 40 Mpa  convencional - Pilares Torres (2º ao 14º pav.)</v>
          </cell>
          <cell r="E186">
            <v>2892.64</v>
          </cell>
          <cell r="F186" t="str">
            <v>m3</v>
          </cell>
          <cell r="G186">
            <v>205.38</v>
          </cell>
          <cell r="H186">
            <v>594093.22</v>
          </cell>
        </row>
        <row r="187">
          <cell r="C187" t="str">
            <v>01.003.01.01.01.12</v>
          </cell>
          <cell r="D187" t="str">
            <v>Concreto fck 35 Mpa  convencional - Pilares Torres (15º pav. para cima)</v>
          </cell>
          <cell r="E187">
            <v>2979.17</v>
          </cell>
          <cell r="F187" t="str">
            <v>m3</v>
          </cell>
          <cell r="G187">
            <v>195.58</v>
          </cell>
          <cell r="H187">
            <v>582655.36</v>
          </cell>
        </row>
        <row r="188">
          <cell r="C188" t="str">
            <v>01.003.01.01.01.13</v>
          </cell>
          <cell r="D188" t="str">
            <v>Forma em compensado plastificado 18 mm-VIGAS e LAJES</v>
          </cell>
          <cell r="E188">
            <v>148218.91</v>
          </cell>
          <cell r="F188" t="str">
            <v>m2</v>
          </cell>
          <cell r="G188">
            <v>34.783000023411311</v>
          </cell>
          <cell r="H188">
            <v>5155498.3499999996</v>
          </cell>
        </row>
        <row r="189">
          <cell r="C189" t="str">
            <v>01.003.01.01.01.14</v>
          </cell>
          <cell r="D189" t="str">
            <v>Forma  - PILARES</v>
          </cell>
          <cell r="E189">
            <v>65465.54</v>
          </cell>
          <cell r="F189" t="str">
            <v>m2</v>
          </cell>
          <cell r="G189">
            <v>26.620699989643406</v>
          </cell>
          <cell r="H189">
            <v>1742738.5</v>
          </cell>
        </row>
        <row r="190">
          <cell r="C190" t="str">
            <v>01.003.01.01.02</v>
          </cell>
          <cell r="D190" t="str">
            <v>Forma para pilares cilindricos:</v>
          </cell>
          <cell r="H190">
            <v>39948.639999999999</v>
          </cell>
        </row>
        <row r="191">
          <cell r="C191" t="str">
            <v>01.003.01.01.02.01</v>
          </cell>
          <cell r="D191" t="str">
            <v>Ø 25cm</v>
          </cell>
          <cell r="E191">
            <v>169.38</v>
          </cell>
          <cell r="F191" t="str">
            <v>m</v>
          </cell>
          <cell r="G191">
            <v>59.67</v>
          </cell>
          <cell r="H191">
            <v>10106.48</v>
          </cell>
        </row>
        <row r="192">
          <cell r="C192" t="str">
            <v>01.003.01.01.02.02</v>
          </cell>
          <cell r="D192" t="str">
            <v>Ø 30cm</v>
          </cell>
          <cell r="E192">
            <v>316.82</v>
          </cell>
          <cell r="F192" t="str">
            <v>m</v>
          </cell>
          <cell r="G192">
            <v>74.709999999999994</v>
          </cell>
          <cell r="H192">
            <v>23669.31</v>
          </cell>
        </row>
        <row r="193">
          <cell r="C193" t="str">
            <v>01.003.01.01.02.03</v>
          </cell>
          <cell r="D193" t="str">
            <v>1/2 Ø 42cm</v>
          </cell>
          <cell r="E193">
            <v>79.92</v>
          </cell>
          <cell r="F193" t="str">
            <v>m</v>
          </cell>
          <cell r="G193">
            <v>58.52</v>
          </cell>
          <cell r="H193">
            <v>4676.6499999999996</v>
          </cell>
        </row>
        <row r="194">
          <cell r="C194" t="str">
            <v>01.003.01.01.02.04</v>
          </cell>
          <cell r="D194" t="str">
            <v>1/2 Ø 50cm</v>
          </cell>
          <cell r="E194">
            <v>21.94</v>
          </cell>
          <cell r="F194" t="str">
            <v>m</v>
          </cell>
          <cell r="G194">
            <v>68.2</v>
          </cell>
          <cell r="H194">
            <v>1496.21</v>
          </cell>
        </row>
        <row r="195">
          <cell r="C195" t="str">
            <v>01.003.01.01.03</v>
          </cell>
          <cell r="D195" t="str">
            <v>Serviços complementares</v>
          </cell>
          <cell r="H195">
            <v>10825735.25</v>
          </cell>
        </row>
        <row r="196">
          <cell r="C196" t="str">
            <v>01.003.01.01.03.01</v>
          </cell>
          <cell r="D196" t="str">
            <v>Neoprene simples espessura 1cm, largura 23cm</v>
          </cell>
          <cell r="E196">
            <v>1323.6</v>
          </cell>
          <cell r="F196" t="str">
            <v>m</v>
          </cell>
          <cell r="G196">
            <v>51.76</v>
          </cell>
          <cell r="H196">
            <v>68508.210000000006</v>
          </cell>
        </row>
        <row r="197">
          <cell r="C197" t="str">
            <v>01.003.01.01.03.02</v>
          </cell>
          <cell r="D197" t="str">
            <v>Neoprene fretado espessura 2cm, largura 20cm</v>
          </cell>
          <cell r="E197">
            <v>2027.6</v>
          </cell>
          <cell r="F197" t="str">
            <v>m</v>
          </cell>
          <cell r="G197">
            <v>190.36</v>
          </cell>
          <cell r="H197">
            <v>385971.91</v>
          </cell>
        </row>
        <row r="198">
          <cell r="C198" t="str">
            <v>01.003.01.01.03.03</v>
          </cell>
          <cell r="D198" t="str">
            <v>Aço CA 50/60</v>
          </cell>
          <cell r="E198">
            <v>3641012</v>
          </cell>
          <cell r="F198" t="str">
            <v>kg</v>
          </cell>
          <cell r="G198">
            <v>2.7816999998901406</v>
          </cell>
          <cell r="H198">
            <v>10128203.08</v>
          </cell>
        </row>
        <row r="199">
          <cell r="C199" t="str">
            <v>01.003.01.01.03.04</v>
          </cell>
          <cell r="D199" t="str">
            <v>Juntas de dilatação do 1º Subsolo - Fornecimento e aplicação de Junta de dilatação  (Junta Jeene) FW - EPDM</v>
          </cell>
          <cell r="E199">
            <v>2172.92</v>
          </cell>
          <cell r="F199" t="str">
            <v>m</v>
          </cell>
          <cell r="G199">
            <v>105.7</v>
          </cell>
          <cell r="H199">
            <v>141239.79999999999</v>
          </cell>
        </row>
        <row r="200">
          <cell r="C200" t="str">
            <v>01.003.01.01.03.05</v>
          </cell>
          <cell r="D200" t="str">
            <v>Furação nas lajes para chumbamento de ralo, com Ø3" ( Lavabos, A. Serv. e banheiros )</v>
          </cell>
          <cell r="E200">
            <v>2722</v>
          </cell>
          <cell r="F200" t="str">
            <v>un</v>
          </cell>
          <cell r="G200">
            <v>12</v>
          </cell>
          <cell r="H200">
            <v>32664</v>
          </cell>
        </row>
        <row r="201">
          <cell r="C201" t="str">
            <v>01.003.01.01.03.06</v>
          </cell>
          <cell r="D201" t="str">
            <v>Furação nas lajes para chumbamento de ralo, com Ø4" ( Bacia Sanitária e Terraço )</v>
          </cell>
          <cell r="E201">
            <v>1588</v>
          </cell>
          <cell r="F201" t="str">
            <v>un</v>
          </cell>
          <cell r="G201">
            <v>15</v>
          </cell>
          <cell r="H201">
            <v>23820</v>
          </cell>
        </row>
        <row r="202">
          <cell r="C202" t="str">
            <v>01.003.01.01.03.07</v>
          </cell>
          <cell r="D202" t="str">
            <v>Complemento em concreto da junta no perímetro do predio - altura média 40cm</v>
          </cell>
          <cell r="E202">
            <v>680.2</v>
          </cell>
          <cell r="F202" t="str">
            <v>m</v>
          </cell>
          <cell r="G202">
            <v>66.64</v>
          </cell>
          <cell r="H202">
            <v>45328.25</v>
          </cell>
        </row>
        <row r="203">
          <cell r="C203" t="str">
            <v>01.003.01.01.04</v>
          </cell>
          <cell r="D203" t="str">
            <v>Bloco para apoio provisório da laje do Térreo - no 1º Subsolo e Térreo</v>
          </cell>
          <cell r="H203">
            <v>15525.74</v>
          </cell>
        </row>
        <row r="204">
          <cell r="C204" t="str">
            <v>01.003.01.01.04.01</v>
          </cell>
          <cell r="D204" t="str">
            <v>Concreto Fck 30 Mpa</v>
          </cell>
          <cell r="E204">
            <v>21.2</v>
          </cell>
          <cell r="F204" t="str">
            <v>m3</v>
          </cell>
          <cell r="G204">
            <v>206.99</v>
          </cell>
          <cell r="H204">
            <v>4388.29</v>
          </cell>
        </row>
        <row r="205">
          <cell r="C205" t="str">
            <v>01.003.01.01.04.02</v>
          </cell>
          <cell r="D205" t="str">
            <v>Forma comum</v>
          </cell>
          <cell r="E205">
            <v>129.4</v>
          </cell>
          <cell r="F205" t="str">
            <v>m2</v>
          </cell>
          <cell r="G205">
            <v>40.54</v>
          </cell>
          <cell r="H205">
            <v>5245.81</v>
          </cell>
        </row>
        <row r="206">
          <cell r="C206" t="str">
            <v>01.003.01.01.04.03</v>
          </cell>
          <cell r="D206" t="str">
            <v>Aço CA-50</v>
          </cell>
          <cell r="E206">
            <v>2118</v>
          </cell>
          <cell r="F206" t="str">
            <v>kg</v>
          </cell>
          <cell r="G206">
            <v>2.78</v>
          </cell>
          <cell r="H206">
            <v>5891.64</v>
          </cell>
        </row>
        <row r="207">
          <cell r="C207" t="str">
            <v>01.003.02</v>
          </cell>
          <cell r="D207" t="str">
            <v>Pilares/vigas/lajes - Áreas Sociais</v>
          </cell>
          <cell r="H207">
            <v>1091008.6200000001</v>
          </cell>
        </row>
        <row r="208">
          <cell r="C208" t="str">
            <v>01.003.02.01</v>
          </cell>
          <cell r="D208" t="str">
            <v>Pilares/vigas/lajes - Áreas Sociais</v>
          </cell>
          <cell r="H208">
            <v>1091008.6200000001</v>
          </cell>
        </row>
        <row r="209">
          <cell r="C209" t="str">
            <v>01.003.02.01.01</v>
          </cell>
          <cell r="D209" t="str">
            <v>Pilares/vigas/lajes - Áreas Sociais</v>
          </cell>
          <cell r="H209">
            <v>642338.73</v>
          </cell>
        </row>
        <row r="210">
          <cell r="C210" t="str">
            <v>01.003.02.01.01.01</v>
          </cell>
          <cell r="D210" t="str">
            <v>Concreto fck=35 Mpa  bombeado - Vigas e Lajes</v>
          </cell>
          <cell r="E210">
            <v>1384.72</v>
          </cell>
          <cell r="F210" t="str">
            <v>m3</v>
          </cell>
          <cell r="G210">
            <v>216.73</v>
          </cell>
          <cell r="H210">
            <v>300111.59999999998</v>
          </cell>
        </row>
        <row r="211">
          <cell r="C211" t="str">
            <v>01.003.02.01.01.02</v>
          </cell>
          <cell r="D211" t="str">
            <v>Concreto fck 35 Mpa  convencional - Pilares</v>
          </cell>
          <cell r="E211">
            <v>102.12</v>
          </cell>
          <cell r="F211" t="str">
            <v>m3</v>
          </cell>
          <cell r="G211">
            <v>195.58</v>
          </cell>
          <cell r="H211">
            <v>19972.259999999998</v>
          </cell>
        </row>
        <row r="212">
          <cell r="C212" t="str">
            <v>01.003.02.01.01.03</v>
          </cell>
          <cell r="D212" t="str">
            <v>Forma em compensado plastificado 18 mm-VIGAS e LAJES</v>
          </cell>
          <cell r="E212">
            <v>6713.46</v>
          </cell>
          <cell r="F212" t="str">
            <v>m2</v>
          </cell>
          <cell r="G212">
            <v>41.58</v>
          </cell>
          <cell r="H212">
            <v>279175.88</v>
          </cell>
        </row>
        <row r="213">
          <cell r="C213" t="str">
            <v>01.003.02.01.01.04</v>
          </cell>
          <cell r="D213" t="str">
            <v>Forma  - PILARES</v>
          </cell>
          <cell r="E213">
            <v>1165.0999999999999</v>
          </cell>
          <cell r="F213" t="str">
            <v>m2</v>
          </cell>
          <cell r="G213">
            <v>36.97</v>
          </cell>
          <cell r="H213">
            <v>43078.99</v>
          </cell>
        </row>
        <row r="214">
          <cell r="C214" t="str">
            <v>01.003.02.01.02</v>
          </cell>
          <cell r="D214" t="str">
            <v>Forma para pilares cilindricos:</v>
          </cell>
          <cell r="H214">
            <v>11370.26</v>
          </cell>
        </row>
        <row r="215">
          <cell r="C215" t="str">
            <v>01.003.02.01.02.01</v>
          </cell>
          <cell r="D215" t="str">
            <v>Ø 30cm</v>
          </cell>
          <cell r="E215">
            <v>15.2</v>
          </cell>
          <cell r="F215" t="str">
            <v>m</v>
          </cell>
          <cell r="G215">
            <v>74.709999999999994</v>
          </cell>
          <cell r="H215">
            <v>1135.58</v>
          </cell>
        </row>
        <row r="216">
          <cell r="C216" t="str">
            <v>01.003.02.01.02.02</v>
          </cell>
          <cell r="D216" t="str">
            <v>Ø 50cm</v>
          </cell>
          <cell r="E216">
            <v>74</v>
          </cell>
          <cell r="F216" t="str">
            <v>m</v>
          </cell>
          <cell r="G216">
            <v>138.31</v>
          </cell>
          <cell r="H216">
            <v>10234.68</v>
          </cell>
        </row>
        <row r="217">
          <cell r="C217" t="str">
            <v>01.003.02.01.03</v>
          </cell>
          <cell r="D217" t="str">
            <v>Serviços complementares</v>
          </cell>
          <cell r="H217">
            <v>437299.64</v>
          </cell>
        </row>
        <row r="218">
          <cell r="C218" t="str">
            <v>01.003.02.01.03.01</v>
          </cell>
          <cell r="D218" t="str">
            <v>Aço CA 50/60</v>
          </cell>
          <cell r="E218">
            <v>152787</v>
          </cell>
          <cell r="F218" t="str">
            <v>kg</v>
          </cell>
          <cell r="G218">
            <v>2.7817000137446248</v>
          </cell>
          <cell r="H218">
            <v>425007.6</v>
          </cell>
        </row>
        <row r="219">
          <cell r="C219" t="str">
            <v>01.003.02.01.03.02</v>
          </cell>
          <cell r="D219" t="str">
            <v>Juntas de dilatação do 1º Subsolo - Fornecimento e aplicação de Junta de dilatação  (Junta Jeene) FW - EPDM</v>
          </cell>
          <cell r="E219">
            <v>86.92</v>
          </cell>
          <cell r="F219" t="str">
            <v>m</v>
          </cell>
          <cell r="G219">
            <v>105.7</v>
          </cell>
          <cell r="H219">
            <v>9187.44</v>
          </cell>
        </row>
        <row r="220">
          <cell r="C220" t="str">
            <v>01.003.02.01.03.03</v>
          </cell>
          <cell r="D220" t="str">
            <v>Laje pré-moldada de concreto esp. 12cm, inclusive capeamento esp. 4cm</v>
          </cell>
          <cell r="E220">
            <v>62.58</v>
          </cell>
          <cell r="F220" t="str">
            <v>m2</v>
          </cell>
          <cell r="G220">
            <v>49.61</v>
          </cell>
          <cell r="H220">
            <v>3104.59</v>
          </cell>
        </row>
        <row r="221">
          <cell r="C221" t="str">
            <v>01.003.03</v>
          </cell>
          <cell r="D221" t="str">
            <v>Escadas</v>
          </cell>
          <cell r="H221">
            <v>540253.63</v>
          </cell>
        </row>
        <row r="222">
          <cell r="C222" t="str">
            <v>01.003.03.01</v>
          </cell>
          <cell r="D222" t="str">
            <v>Escadas</v>
          </cell>
          <cell r="H222">
            <v>540253.63</v>
          </cell>
        </row>
        <row r="223">
          <cell r="C223" t="str">
            <v>01.003.03.01.01</v>
          </cell>
          <cell r="D223" t="str">
            <v>Escadas</v>
          </cell>
          <cell r="H223">
            <v>540253.63</v>
          </cell>
        </row>
        <row r="224">
          <cell r="C224" t="str">
            <v>01.003.03.01.01.01</v>
          </cell>
          <cell r="D224" t="str">
            <v>Concreto fck 45 Mpa  bombeado - Vigas e Lajes Torres  - até altura 25m (1º SS ao 1º pav. - Mod. 1 e 2) / (1ºSS ao 7º pav. Mod. 3 e 4)</v>
          </cell>
          <cell r="E224">
            <v>129.11000000000001</v>
          </cell>
          <cell r="F224" t="str">
            <v>m3</v>
          </cell>
          <cell r="G224">
            <v>240.04</v>
          </cell>
          <cell r="H224">
            <v>30991.4</v>
          </cell>
        </row>
        <row r="225">
          <cell r="C225" t="str">
            <v>01.003.03.01.01.01A</v>
          </cell>
          <cell r="D225" t="str">
            <v>Concreto fck 45 Mpa  bombeado - Vigas e Lajes Torres  - altura 26m a 40m (8º ao 10º pav. - Mod. 3 e 4)</v>
          </cell>
          <cell r="E225">
            <v>19.02</v>
          </cell>
          <cell r="F225" t="str">
            <v>m3</v>
          </cell>
          <cell r="G225">
            <v>245.94</v>
          </cell>
          <cell r="H225">
            <v>4677.76</v>
          </cell>
        </row>
        <row r="226">
          <cell r="C226" t="str">
            <v>01.003.03.01.01.02</v>
          </cell>
          <cell r="D226" t="str">
            <v>Concreto fck 40 Mpa  bombeado - Vigas e Lajes Escadas  - até altura 25m (2º ao 7º pav.)</v>
          </cell>
          <cell r="E226">
            <v>76.02</v>
          </cell>
          <cell r="F226" t="str">
            <v>m3</v>
          </cell>
          <cell r="G226">
            <v>226.93</v>
          </cell>
          <cell r="H226">
            <v>17250.98</v>
          </cell>
        </row>
        <row r="227">
          <cell r="C227" t="str">
            <v>01.003.03.01.01.03</v>
          </cell>
          <cell r="D227" t="str">
            <v>Concreto fck 40 Mpa  bombeado - Vigas e Lajes Escadas  - altura 26m a 40m (8º ao 11º pav.)</v>
          </cell>
          <cell r="E227">
            <v>57.03</v>
          </cell>
          <cell r="F227" t="str">
            <v>m3</v>
          </cell>
          <cell r="G227">
            <v>232.44</v>
          </cell>
          <cell r="H227">
            <v>13255.81</v>
          </cell>
        </row>
        <row r="228">
          <cell r="C228" t="str">
            <v>01.003.03.01.01.04</v>
          </cell>
          <cell r="D228" t="str">
            <v>Concreto fck 40 Mpa  bombeado - Vigas e Lajes Escadas  - altura 41m a 50m (12º ao 14º pav.)</v>
          </cell>
          <cell r="E228">
            <v>57.06</v>
          </cell>
          <cell r="F228" t="str">
            <v>m3</v>
          </cell>
          <cell r="G228">
            <v>234.27</v>
          </cell>
          <cell r="H228">
            <v>13367.2</v>
          </cell>
        </row>
        <row r="229">
          <cell r="C229" t="str">
            <v>01.003.03.01.01.04A</v>
          </cell>
          <cell r="D229" t="str">
            <v>Concreto fck 40 Mpa  bombeado - Vigas e Lajes Torres  - altura 51m a 60m (15º pav. - Mod. 3 e 4)</v>
          </cell>
          <cell r="E229">
            <v>6.33</v>
          </cell>
          <cell r="F229" t="str">
            <v>m3</v>
          </cell>
          <cell r="G229">
            <v>237.93</v>
          </cell>
          <cell r="H229">
            <v>1506.13</v>
          </cell>
        </row>
        <row r="230">
          <cell r="C230" t="str">
            <v>01.003.03.01.01.05</v>
          </cell>
          <cell r="D230" t="str">
            <v>Concreto fck 35 Mpa  bombeado - Vigas e Lajes Escadas  - altura 51m a 60m (15º ao 17º pav.)</v>
          </cell>
          <cell r="E230">
            <v>50.7</v>
          </cell>
          <cell r="F230" t="str">
            <v>m3</v>
          </cell>
          <cell r="G230">
            <v>226.73</v>
          </cell>
          <cell r="H230">
            <v>11495.27</v>
          </cell>
        </row>
        <row r="231">
          <cell r="C231" t="str">
            <v>01.003.03.01.01.06</v>
          </cell>
          <cell r="D231" t="str">
            <v>Concreto fck 35 Mpa  bombeado - Vigas e Lajes Escadas  - altura 61m a 80m (18º ao 23º pav.)</v>
          </cell>
          <cell r="E231">
            <v>114.03</v>
          </cell>
          <cell r="F231" t="str">
            <v>m3</v>
          </cell>
          <cell r="G231">
            <v>228.4</v>
          </cell>
          <cell r="H231">
            <v>26044.95</v>
          </cell>
        </row>
        <row r="232">
          <cell r="C232" t="str">
            <v>01.003.03.01.01.07</v>
          </cell>
          <cell r="D232" t="str">
            <v>Concreto fck 35 Mpa  bombeado - Vigas e Lajes Escadas  - altura 81m a 100m (24º pav. para cima)</v>
          </cell>
          <cell r="E232">
            <v>84.78</v>
          </cell>
          <cell r="F232" t="str">
            <v>m3</v>
          </cell>
          <cell r="G232">
            <v>235.07</v>
          </cell>
          <cell r="H232">
            <v>19929.060000000001</v>
          </cell>
        </row>
        <row r="233">
          <cell r="C233" t="str">
            <v>01.003.03.01.01.11</v>
          </cell>
          <cell r="D233" t="str">
            <v>Forma em compensado plastificado 18 mm</v>
          </cell>
          <cell r="E233">
            <v>5964.22</v>
          </cell>
          <cell r="F233" t="str">
            <v>m2</v>
          </cell>
          <cell r="G233">
            <v>36.409999999999997</v>
          </cell>
          <cell r="H233">
            <v>217161.72</v>
          </cell>
        </row>
        <row r="234">
          <cell r="C234" t="str">
            <v>01.003.03.01.01.12</v>
          </cell>
          <cell r="D234" t="str">
            <v>Aço CA 50/60</v>
          </cell>
          <cell r="E234">
            <v>66352.710000000006</v>
          </cell>
          <cell r="F234" t="str">
            <v>kg</v>
          </cell>
          <cell r="G234">
            <v>2.7816999486531895</v>
          </cell>
          <cell r="H234">
            <v>184573.33</v>
          </cell>
        </row>
        <row r="235">
          <cell r="C235" t="str">
            <v>01.003.04</v>
          </cell>
          <cell r="D235" t="str">
            <v>Caixa dágua inferior</v>
          </cell>
          <cell r="H235">
            <v>166104.97</v>
          </cell>
        </row>
        <row r="236">
          <cell r="C236" t="str">
            <v>01.003.04.01</v>
          </cell>
          <cell r="D236" t="str">
            <v>Caixa dágua inferior</v>
          </cell>
          <cell r="H236">
            <v>166104.97</v>
          </cell>
        </row>
        <row r="237">
          <cell r="C237" t="str">
            <v>01.003.04.01.01</v>
          </cell>
          <cell r="D237" t="str">
            <v>Caixa dágua inferior</v>
          </cell>
          <cell r="H237">
            <v>166104.97</v>
          </cell>
        </row>
        <row r="238">
          <cell r="C238" t="str">
            <v>01.003.04.01.01.01</v>
          </cell>
          <cell r="D238" t="str">
            <v>Lastro de concreto magro esp. 5cm</v>
          </cell>
          <cell r="E238">
            <v>23.7</v>
          </cell>
          <cell r="F238" t="str">
            <v>m3</v>
          </cell>
          <cell r="G238">
            <v>148.27000000000001</v>
          </cell>
          <cell r="H238">
            <v>3513.92</v>
          </cell>
        </row>
        <row r="239">
          <cell r="C239" t="str">
            <v>01.003.04.01.01.02</v>
          </cell>
          <cell r="D239" t="str">
            <v>Concreto fck=35 Mpa  bombeado</v>
          </cell>
          <cell r="E239">
            <v>239.6</v>
          </cell>
          <cell r="F239" t="str">
            <v>m3</v>
          </cell>
          <cell r="G239">
            <v>216.73</v>
          </cell>
          <cell r="H239">
            <v>51928.72</v>
          </cell>
        </row>
        <row r="240">
          <cell r="C240" t="str">
            <v>01.003.04.01.01.03</v>
          </cell>
          <cell r="D240" t="str">
            <v>Forma em compensado plastificado 18 mm</v>
          </cell>
          <cell r="E240">
            <v>956.15</v>
          </cell>
          <cell r="F240" t="str">
            <v>m2</v>
          </cell>
          <cell r="G240">
            <v>34.69</v>
          </cell>
          <cell r="H240">
            <v>33165.18</v>
          </cell>
        </row>
        <row r="241">
          <cell r="C241" t="str">
            <v>01.003.04.01.01.04</v>
          </cell>
          <cell r="D241" t="str">
            <v>Forma perdida em isopor h=68cm</v>
          </cell>
          <cell r="E241">
            <v>548</v>
          </cell>
          <cell r="F241" t="str">
            <v>m2</v>
          </cell>
          <cell r="G241">
            <v>71.23</v>
          </cell>
          <cell r="H241">
            <v>39034.589999999997</v>
          </cell>
        </row>
        <row r="242">
          <cell r="C242" t="str">
            <v>01.003.04.01.01.05</v>
          </cell>
          <cell r="D242" t="str">
            <v>Aço CA 50/60</v>
          </cell>
          <cell r="E242">
            <v>13827</v>
          </cell>
          <cell r="F242" t="str">
            <v>kg</v>
          </cell>
          <cell r="G242">
            <v>2.78</v>
          </cell>
          <cell r="H242">
            <v>38462.57</v>
          </cell>
        </row>
        <row r="243">
          <cell r="C243" t="str">
            <v>01.003.05</v>
          </cell>
          <cell r="D243" t="str">
            <v>Bases para aparelhos de Ar condicionado</v>
          </cell>
          <cell r="H243">
            <v>28804.57</v>
          </cell>
        </row>
        <row r="244">
          <cell r="C244" t="str">
            <v>01.003.05.01</v>
          </cell>
          <cell r="D244" t="str">
            <v>Bases para aparelhos de Ar condicionado</v>
          </cell>
          <cell r="H244">
            <v>28804.57</v>
          </cell>
        </row>
        <row r="245">
          <cell r="C245" t="str">
            <v>01.003.05.01.01</v>
          </cell>
          <cell r="D245" t="str">
            <v>Bases para aparelhos de Ar condicionado</v>
          </cell>
          <cell r="H245">
            <v>28804.57</v>
          </cell>
        </row>
        <row r="246">
          <cell r="C246" t="str">
            <v>01.003.05.01.01.01</v>
          </cell>
          <cell r="D246" t="str">
            <v>Concreto fck=20Mpa</v>
          </cell>
          <cell r="E246">
            <v>40.409999999999997</v>
          </cell>
          <cell r="F246" t="str">
            <v>m3</v>
          </cell>
          <cell r="G246">
            <v>160.03</v>
          </cell>
          <cell r="H246">
            <v>6466.71</v>
          </cell>
        </row>
        <row r="247">
          <cell r="C247" t="str">
            <v>01.003.05.01.01.02</v>
          </cell>
          <cell r="D247" t="str">
            <v>Forma em compensado plastificado 15 mm</v>
          </cell>
          <cell r="E247">
            <v>140.04</v>
          </cell>
          <cell r="F247" t="str">
            <v>m2</v>
          </cell>
          <cell r="G247">
            <v>130.35</v>
          </cell>
          <cell r="H247">
            <v>18254.7</v>
          </cell>
        </row>
        <row r="248">
          <cell r="C248" t="str">
            <v>01.003.05.01.01.03</v>
          </cell>
          <cell r="D248" t="str">
            <v xml:space="preserve">Tela eletrosoldada </v>
          </cell>
          <cell r="E248">
            <v>990</v>
          </cell>
          <cell r="F248" t="str">
            <v>kg</v>
          </cell>
          <cell r="G248">
            <v>4.12</v>
          </cell>
          <cell r="H248">
            <v>4083.16</v>
          </cell>
        </row>
        <row r="249">
          <cell r="C249" t="str">
            <v>01.003.06</v>
          </cell>
          <cell r="D249" t="str">
            <v>Diversos</v>
          </cell>
          <cell r="H249">
            <v>95380.27</v>
          </cell>
        </row>
        <row r="250">
          <cell r="C250" t="str">
            <v>01.003.06.01</v>
          </cell>
          <cell r="D250" t="str">
            <v>Diversos</v>
          </cell>
          <cell r="H250">
            <v>95380.27</v>
          </cell>
        </row>
        <row r="251">
          <cell r="C251" t="str">
            <v>01.003.06.01.01</v>
          </cell>
          <cell r="D251" t="str">
            <v>Diversos</v>
          </cell>
          <cell r="H251">
            <v>95380.27</v>
          </cell>
        </row>
        <row r="252">
          <cell r="C252" t="str">
            <v>01.003.06.01.01.01</v>
          </cell>
          <cell r="D252" t="str">
            <v>Chumbamento de ralos dos banheiros, lavabos e área de serviço - diam. 3"</v>
          </cell>
          <cell r="E252">
            <v>2722</v>
          </cell>
          <cell r="F252" t="str">
            <v>un</v>
          </cell>
          <cell r="G252">
            <v>23.07</v>
          </cell>
          <cell r="H252">
            <v>62786.19</v>
          </cell>
        </row>
        <row r="253">
          <cell r="C253" t="str">
            <v>01.003.06.01.01.02</v>
          </cell>
          <cell r="D253" t="str">
            <v>Chumbamento de ralos dos banheiros e terraço - diam. 4"</v>
          </cell>
          <cell r="E253">
            <v>1588</v>
          </cell>
          <cell r="F253" t="str">
            <v>un</v>
          </cell>
          <cell r="G253">
            <v>20.53</v>
          </cell>
          <cell r="H253">
            <v>32594.07</v>
          </cell>
        </row>
        <row r="254">
          <cell r="C254" t="str">
            <v>01.003.07</v>
          </cell>
          <cell r="D254" t="str">
            <v>Cornijas dos Edifícios</v>
          </cell>
          <cell r="H254">
            <v>1913093.61</v>
          </cell>
        </row>
        <row r="255">
          <cell r="C255" t="str">
            <v>01.003.07.01</v>
          </cell>
          <cell r="D255" t="str">
            <v>Concreto fck 40 Mpa  bombeado  - até altura 25m</v>
          </cell>
          <cell r="E255">
            <v>1118.07</v>
          </cell>
          <cell r="F255" t="str">
            <v>m3</v>
          </cell>
          <cell r="G255">
            <v>232.44</v>
          </cell>
          <cell r="H255">
            <v>259879.51</v>
          </cell>
        </row>
        <row r="256">
          <cell r="C256" t="str">
            <v>01.003.07.02</v>
          </cell>
          <cell r="D256" t="str">
            <v>Concreto fck 35 Mpa  bombeado - altura 61m a 80m</v>
          </cell>
          <cell r="E256">
            <v>344.85</v>
          </cell>
          <cell r="F256" t="str">
            <v>m3</v>
          </cell>
          <cell r="G256">
            <v>225.66</v>
          </cell>
          <cell r="H256">
            <v>77817.3</v>
          </cell>
        </row>
        <row r="257">
          <cell r="C257" t="str">
            <v>01.003.07.03</v>
          </cell>
          <cell r="D257" t="str">
            <v>Concreto fck 35 Mpa  bombeado - altura 81m a 100m</v>
          </cell>
          <cell r="E257">
            <v>1552.45</v>
          </cell>
          <cell r="F257" t="str">
            <v>m3</v>
          </cell>
          <cell r="G257">
            <v>235.07</v>
          </cell>
          <cell r="H257">
            <v>364931.29</v>
          </cell>
        </row>
        <row r="258">
          <cell r="C258" t="str">
            <v>01.003.07.04</v>
          </cell>
          <cell r="D258" t="str">
            <v>Forma em compensado plastificado 15 mm</v>
          </cell>
          <cell r="E258">
            <v>6467.55</v>
          </cell>
          <cell r="F258" t="str">
            <v>m2</v>
          </cell>
          <cell r="G258">
            <v>34.369999999999997</v>
          </cell>
          <cell r="H258">
            <v>222257.36</v>
          </cell>
        </row>
        <row r="259">
          <cell r="C259" t="str">
            <v>01.003.07.05</v>
          </cell>
          <cell r="D259" t="str">
            <v>Aço CA 50/60</v>
          </cell>
          <cell r="E259">
            <v>355253.32</v>
          </cell>
          <cell r="F259" t="str">
            <v>kg</v>
          </cell>
          <cell r="G259">
            <v>2.7816999993131661</v>
          </cell>
          <cell r="H259">
            <v>988208.16</v>
          </cell>
        </row>
        <row r="260">
          <cell r="C260" t="str">
            <v>01.003.08</v>
          </cell>
          <cell r="D260" t="str">
            <v>Equipamentos (Locação, mobilização, desmobilização, montagem, desmontagem, operação e manutenção)</v>
          </cell>
          <cell r="H260">
            <v>1512000</v>
          </cell>
        </row>
        <row r="261">
          <cell r="C261" t="str">
            <v>01.003.08.01</v>
          </cell>
          <cell r="D261" t="str">
            <v>Grua universal de torre modelo GR 1530, carga na ponta 1000kg, altura total 90m (9 un)</v>
          </cell>
          <cell r="E261">
            <v>1</v>
          </cell>
          <cell r="F261" t="str">
            <v>vb</v>
          </cell>
          <cell r="G261">
            <v>1512000</v>
          </cell>
          <cell r="H261">
            <v>1512000</v>
          </cell>
        </row>
        <row r="262">
          <cell r="C262">
            <v>1004</v>
          </cell>
          <cell r="D262" t="str">
            <v>COBERTURA</v>
          </cell>
          <cell r="H262">
            <v>486667.16</v>
          </cell>
        </row>
        <row r="263">
          <cell r="C263" t="str">
            <v>01.004.01</v>
          </cell>
          <cell r="D263" t="str">
            <v>Cobertura da Portaria</v>
          </cell>
          <cell r="H263">
            <v>119136.15</v>
          </cell>
        </row>
        <row r="264">
          <cell r="C264" t="str">
            <v>01.004.01.01</v>
          </cell>
          <cell r="D264" t="str">
            <v>Cobertura da Portaria</v>
          </cell>
          <cell r="H264">
            <v>119136.15</v>
          </cell>
        </row>
        <row r="265">
          <cell r="C265" t="str">
            <v>01.004.01.01.01</v>
          </cell>
          <cell r="D265" t="str">
            <v>Cobertura da Portaria</v>
          </cell>
          <cell r="H265">
            <v>119136.15</v>
          </cell>
        </row>
        <row r="266">
          <cell r="C266" t="str">
            <v>01.004.01.01.01.01</v>
          </cell>
          <cell r="D266" t="str">
            <v>Estrutura metálica para Cobertura da Portaria - área de projeção</v>
          </cell>
          <cell r="E266">
            <v>11500</v>
          </cell>
          <cell r="F266" t="str">
            <v>kg</v>
          </cell>
          <cell r="G266">
            <v>6.9</v>
          </cell>
          <cell r="H266">
            <v>79350</v>
          </cell>
        </row>
        <row r="267">
          <cell r="C267" t="str">
            <v>01.004.01.01.01.02</v>
          </cell>
          <cell r="D267" t="str">
            <v>Cobertura em telha metálica com isolamento acústico Perkron Haironville LR-40</v>
          </cell>
          <cell r="E267">
            <v>348.2</v>
          </cell>
          <cell r="F267" t="str">
            <v>m2</v>
          </cell>
          <cell r="G267">
            <v>98</v>
          </cell>
          <cell r="H267">
            <v>34123.599999999999</v>
          </cell>
        </row>
        <row r="268">
          <cell r="C268" t="str">
            <v>01.004.01.01.01.03</v>
          </cell>
          <cell r="D268" t="str">
            <v>Cumeeira de aço galvanizado grau B esp. 0,65mm, acabamento pós-pintado</v>
          </cell>
          <cell r="E268">
            <v>34.07</v>
          </cell>
          <cell r="F268" t="str">
            <v>m</v>
          </cell>
          <cell r="G268">
            <v>29.7</v>
          </cell>
          <cell r="H268">
            <v>1011.88</v>
          </cell>
        </row>
        <row r="269">
          <cell r="C269" t="str">
            <v>01.004.01.01.01.04</v>
          </cell>
          <cell r="D269" t="str">
            <v>Rufo de aço galvanizado grau B esp. 0,65mm, acabamento pós-pintado  desenv. 40cm</v>
          </cell>
          <cell r="E269">
            <v>20.440000000000001</v>
          </cell>
          <cell r="F269" t="str">
            <v>m</v>
          </cell>
          <cell r="G269">
            <v>17.2</v>
          </cell>
          <cell r="H269">
            <v>351.57</v>
          </cell>
        </row>
        <row r="270">
          <cell r="C270" t="str">
            <v>01.004.01.01.01.05</v>
          </cell>
          <cell r="D270" t="str">
            <v>Calha de aço galvanizado grau B esp. 0,65mm, acabamento pós-pintado  desenv. 75cm</v>
          </cell>
          <cell r="E270">
            <v>66.14</v>
          </cell>
          <cell r="F270" t="str">
            <v>m</v>
          </cell>
          <cell r="G270">
            <v>65</v>
          </cell>
          <cell r="H270">
            <v>4299.1000000000004</v>
          </cell>
        </row>
        <row r="271">
          <cell r="C271" t="str">
            <v>01.004.02</v>
          </cell>
          <cell r="D271" t="str">
            <v>Cobertura da Administração</v>
          </cell>
          <cell r="H271">
            <v>14968.66</v>
          </cell>
        </row>
        <row r="272">
          <cell r="C272" t="str">
            <v>01.004.02.01</v>
          </cell>
          <cell r="D272" t="str">
            <v>Cobertura da Administração</v>
          </cell>
          <cell r="H272">
            <v>14968.66</v>
          </cell>
        </row>
        <row r="273">
          <cell r="C273" t="str">
            <v>01.004.02.01.01</v>
          </cell>
          <cell r="D273" t="str">
            <v>Estrutura de madeira</v>
          </cell>
          <cell r="H273">
            <v>4389.9399999999996</v>
          </cell>
        </row>
        <row r="274">
          <cell r="C274" t="str">
            <v>01.004.02.01.01.01</v>
          </cell>
          <cell r="D274" t="str">
            <v>Estrutura de madeira apoiada em laje (área de projeção) - Administração</v>
          </cell>
          <cell r="E274">
            <v>99.5</v>
          </cell>
          <cell r="F274" t="str">
            <v>m2</v>
          </cell>
          <cell r="G274">
            <v>44.12</v>
          </cell>
          <cell r="H274">
            <v>4389.9399999999996</v>
          </cell>
        </row>
        <row r="275">
          <cell r="C275" t="str">
            <v>01.004.02.01.02</v>
          </cell>
          <cell r="D275" t="str">
            <v>Telha de barro tipo portuguesa acabamento esmaltado cor verde</v>
          </cell>
          <cell r="H275">
            <v>10578.72</v>
          </cell>
        </row>
        <row r="276">
          <cell r="C276" t="str">
            <v>01.004.02.01.02.01</v>
          </cell>
          <cell r="D276" t="str">
            <v>Telha de barro (área de projeção)</v>
          </cell>
          <cell r="E276">
            <v>104.81</v>
          </cell>
          <cell r="F276" t="str">
            <v>m2</v>
          </cell>
          <cell r="G276">
            <v>43.94</v>
          </cell>
          <cell r="H276">
            <v>4605.3500000000004</v>
          </cell>
        </row>
        <row r="277">
          <cell r="C277" t="str">
            <v>01.004.02.01.02.02</v>
          </cell>
          <cell r="D277" t="str">
            <v>Cumeeira para telha de barro</v>
          </cell>
          <cell r="E277">
            <v>12.5</v>
          </cell>
          <cell r="F277" t="str">
            <v>m</v>
          </cell>
          <cell r="G277">
            <v>13.2</v>
          </cell>
          <cell r="H277">
            <v>165</v>
          </cell>
        </row>
        <row r="278">
          <cell r="C278" t="str">
            <v>01.004.02.01.02.03</v>
          </cell>
          <cell r="D278" t="str">
            <v>Espigão</v>
          </cell>
          <cell r="E278">
            <v>16.72</v>
          </cell>
          <cell r="F278" t="str">
            <v>m</v>
          </cell>
          <cell r="G278">
            <v>12</v>
          </cell>
          <cell r="H278">
            <v>200.64</v>
          </cell>
        </row>
        <row r="279">
          <cell r="C279" t="str">
            <v>01.004.02.01.02.04</v>
          </cell>
          <cell r="D279" t="str">
            <v>Calha Metálica Des. 45 cm - Administração</v>
          </cell>
          <cell r="E279">
            <v>50.28</v>
          </cell>
          <cell r="F279" t="str">
            <v>m</v>
          </cell>
          <cell r="G279">
            <v>111.53</v>
          </cell>
          <cell r="H279">
            <v>5607.73</v>
          </cell>
        </row>
        <row r="280">
          <cell r="C280" t="str">
            <v>01.004.03</v>
          </cell>
          <cell r="D280" t="str">
            <v>Cobertura do Salão de Festas</v>
          </cell>
          <cell r="H280">
            <v>280156.95</v>
          </cell>
        </row>
        <row r="281">
          <cell r="C281" t="str">
            <v>01.004.03.01</v>
          </cell>
          <cell r="D281" t="str">
            <v>Cobertura do Salão de Festas</v>
          </cell>
          <cell r="H281">
            <v>280156.95</v>
          </cell>
        </row>
        <row r="282">
          <cell r="C282" t="str">
            <v>01.004.03.01.01</v>
          </cell>
          <cell r="D282" t="str">
            <v>Cobertura do Salão de Festas</v>
          </cell>
          <cell r="H282">
            <v>280156.95</v>
          </cell>
        </row>
        <row r="283">
          <cell r="C283" t="str">
            <v>01.004.03.01.01.01</v>
          </cell>
          <cell r="D283" t="str">
            <v>Remontagem da Estrutura metálica da cobertura do Salão de Festas</v>
          </cell>
          <cell r="E283">
            <v>1</v>
          </cell>
          <cell r="F283" t="str">
            <v>vb</v>
          </cell>
          <cell r="G283">
            <v>15000</v>
          </cell>
          <cell r="H283">
            <v>15000</v>
          </cell>
        </row>
        <row r="284">
          <cell r="C284" t="str">
            <v>01.004.03.01.01.02</v>
          </cell>
          <cell r="D284" t="str">
            <v>Telha de cobre oxidado com tratamento acústico e camada micromética isolante do calor e redutor  da vibração na face inferior  da telha</v>
          </cell>
          <cell r="E284">
            <v>465.1</v>
          </cell>
          <cell r="F284" t="str">
            <v>m2</v>
          </cell>
          <cell r="G284">
            <v>329.16</v>
          </cell>
          <cell r="H284">
            <v>153092.97</v>
          </cell>
        </row>
        <row r="285">
          <cell r="C285" t="str">
            <v>01.004.03.01.01.03</v>
          </cell>
          <cell r="D285" t="str">
            <v>Sanduiche de madeira compensada auto-clavada com miolo de lã de rocha ou poliestireno</v>
          </cell>
          <cell r="E285">
            <v>320.41000000000003</v>
          </cell>
          <cell r="F285" t="str">
            <v>m2</v>
          </cell>
          <cell r="G285">
            <v>258.95</v>
          </cell>
          <cell r="H285">
            <v>82968.95</v>
          </cell>
        </row>
        <row r="286">
          <cell r="C286" t="str">
            <v>01.004.03.01.01.04</v>
          </cell>
          <cell r="D286" t="str">
            <v>Espigão em chapa de cobre L=50cm (incluso na telha)</v>
          </cell>
          <cell r="E286">
            <v>51.87</v>
          </cell>
          <cell r="F286" t="str">
            <v>m</v>
          </cell>
        </row>
        <row r="287">
          <cell r="C287" t="str">
            <v>01.004.03.01.01.05</v>
          </cell>
          <cell r="D287" t="str">
            <v>Calha em cobre desenv. .....cm para cobertura de cobre</v>
          </cell>
          <cell r="E287">
            <v>70.599999999999994</v>
          </cell>
          <cell r="F287" t="str">
            <v>m2</v>
          </cell>
          <cell r="G287">
            <v>379.56</v>
          </cell>
          <cell r="H287">
            <v>26796.94</v>
          </cell>
        </row>
        <row r="288">
          <cell r="C288" t="str">
            <v>01.004.03.01.01.06</v>
          </cell>
          <cell r="D288" t="str">
            <v>Forro para Beiral da cobertura de cobre (calçadas e atrium Salão de Festas) em gesso acartonado simples</v>
          </cell>
          <cell r="E288">
            <v>98.74</v>
          </cell>
          <cell r="F288" t="str">
            <v>m2</v>
          </cell>
          <cell r="G288">
            <v>23.27</v>
          </cell>
          <cell r="H288">
            <v>2298.09</v>
          </cell>
        </row>
        <row r="289">
          <cell r="C289" t="str">
            <v>01.004.04</v>
          </cell>
          <cell r="D289" t="str">
            <v>Cobertura dos Edifícios</v>
          </cell>
          <cell r="H289">
            <v>62055.41</v>
          </cell>
        </row>
        <row r="290">
          <cell r="C290" t="str">
            <v>01.004.04.01</v>
          </cell>
          <cell r="D290" t="str">
            <v>Cobertura dos Edifícios</v>
          </cell>
          <cell r="H290">
            <v>62055.41</v>
          </cell>
        </row>
        <row r="291">
          <cell r="C291" t="str">
            <v>01.004.04.01.01</v>
          </cell>
          <cell r="D291" t="str">
            <v>Cobertura dos Edifícios</v>
          </cell>
          <cell r="H291">
            <v>62055.41</v>
          </cell>
        </row>
        <row r="292">
          <cell r="C292" t="str">
            <v>01.004.04.01.01.01</v>
          </cell>
          <cell r="D292" t="str">
            <v>Rufo de capeamento (platibanda da cobertura da caixa dágua e muros da cobertura) em alumínio  pintado branco, desenvolvimento 40cm</v>
          </cell>
          <cell r="E292">
            <v>1028.77</v>
          </cell>
          <cell r="F292" t="str">
            <v>m</v>
          </cell>
          <cell r="G292">
            <v>60.32</v>
          </cell>
          <cell r="H292">
            <v>62055.41</v>
          </cell>
        </row>
        <row r="293">
          <cell r="C293" t="str">
            <v>01.004.05</v>
          </cell>
          <cell r="D293" t="str">
            <v>Estrutura metálica para Cobertura Zenital sobre piscina</v>
          </cell>
          <cell r="H293">
            <v>10350</v>
          </cell>
        </row>
        <row r="294">
          <cell r="C294" t="str">
            <v>01.004.05.01</v>
          </cell>
          <cell r="D294" t="str">
            <v>Estrutura metálica para Cobertura Zenital sobre piscina</v>
          </cell>
          <cell r="H294">
            <v>10350</v>
          </cell>
        </row>
        <row r="295">
          <cell r="C295" t="str">
            <v>01.004.05.01.01</v>
          </cell>
          <cell r="D295" t="str">
            <v>Estrutura metálica para Cobertura Zenital sobre piscina</v>
          </cell>
          <cell r="H295">
            <v>10350</v>
          </cell>
        </row>
        <row r="296">
          <cell r="C296" t="str">
            <v>01.004.05.01.01.01</v>
          </cell>
          <cell r="D296" t="str">
            <v>Estrutura metálica para Cobertura Zenital sobre piscina</v>
          </cell>
          <cell r="E296">
            <v>1500</v>
          </cell>
          <cell r="F296" t="str">
            <v>kg</v>
          </cell>
          <cell r="G296">
            <v>6.9</v>
          </cell>
          <cell r="H296">
            <v>10350</v>
          </cell>
        </row>
        <row r="297">
          <cell r="C297">
            <v>1005</v>
          </cell>
          <cell r="D297" t="str">
            <v>ALVENARIAS E DIVISÓRIAS</v>
          </cell>
          <cell r="H297">
            <v>9427521.3100000005</v>
          </cell>
        </row>
        <row r="298">
          <cell r="C298" t="str">
            <v>01.005.01</v>
          </cell>
          <cell r="D298" t="str">
            <v>Alvenarias</v>
          </cell>
          <cell r="H298">
            <v>6601644.6399999997</v>
          </cell>
        </row>
        <row r="299">
          <cell r="C299" t="str">
            <v>01.005.01.01</v>
          </cell>
          <cell r="D299" t="str">
            <v>Alvenarias</v>
          </cell>
          <cell r="H299">
            <v>3610686.89</v>
          </cell>
        </row>
        <row r="300">
          <cell r="C300" t="str">
            <v>01.005.01.01.01</v>
          </cell>
          <cell r="D300" t="str">
            <v>Alvenarias</v>
          </cell>
          <cell r="H300">
            <v>3610686.89</v>
          </cell>
        </row>
        <row r="301">
          <cell r="C301" t="str">
            <v>01.005.01.01.01.01</v>
          </cell>
          <cell r="D301" t="str">
            <v>Bloco de concreto de vedação 6,5x19x39 cm</v>
          </cell>
          <cell r="E301">
            <v>8039.44</v>
          </cell>
          <cell r="F301" t="str">
            <v>m2</v>
          </cell>
          <cell r="G301">
            <v>21.56</v>
          </cell>
          <cell r="H301">
            <v>173339.26</v>
          </cell>
        </row>
        <row r="302">
          <cell r="C302" t="str">
            <v>01.005.01.01.01.02</v>
          </cell>
          <cell r="D302" t="str">
            <v>Bloco de concreto de vedação 9x19x39 cm</v>
          </cell>
          <cell r="E302">
            <v>46105.21</v>
          </cell>
          <cell r="F302" t="str">
            <v>m2</v>
          </cell>
          <cell r="G302">
            <v>22.59</v>
          </cell>
          <cell r="H302">
            <v>1041526.72</v>
          </cell>
        </row>
        <row r="303">
          <cell r="C303" t="str">
            <v>01.005.01.01.01.03</v>
          </cell>
          <cell r="D303" t="str">
            <v>Bloco de concreto de vedação 11,5x19x39 cm</v>
          </cell>
          <cell r="E303">
            <v>53396.94</v>
          </cell>
          <cell r="F303" t="str">
            <v>m2</v>
          </cell>
          <cell r="G303">
            <v>24.28</v>
          </cell>
          <cell r="H303">
            <v>1296485.3799999999</v>
          </cell>
        </row>
        <row r="304">
          <cell r="C304" t="str">
            <v>01.005.01.01.01.04</v>
          </cell>
          <cell r="D304" t="str">
            <v>Bloco de concreto de vedação 14x19x39 cm</v>
          </cell>
          <cell r="E304">
            <v>11210.22</v>
          </cell>
          <cell r="F304" t="str">
            <v>m2</v>
          </cell>
          <cell r="G304">
            <v>27.65</v>
          </cell>
          <cell r="H304">
            <v>309950.18</v>
          </cell>
        </row>
        <row r="305">
          <cell r="C305" t="str">
            <v>01.005.01.01.01.05</v>
          </cell>
          <cell r="D305" t="str">
            <v>Bloco de concreto de vedação 19x19x39 cm</v>
          </cell>
          <cell r="E305">
            <v>24131.439999999999</v>
          </cell>
          <cell r="F305" t="str">
            <v>m2</v>
          </cell>
          <cell r="G305">
            <v>32.07</v>
          </cell>
          <cell r="H305">
            <v>773936.15</v>
          </cell>
        </row>
        <row r="306">
          <cell r="C306" t="str">
            <v>01.005.01.01.01.06</v>
          </cell>
          <cell r="D306" t="str">
            <v>Bloco de concreto estrutural 19x19x39 cm grauteado para portaria com revestimento de aço balístico</v>
          </cell>
          <cell r="E306">
            <v>97.47</v>
          </cell>
          <cell r="F306" t="str">
            <v>m2</v>
          </cell>
          <cell r="G306">
            <v>56.22</v>
          </cell>
          <cell r="H306">
            <v>5479.84</v>
          </cell>
        </row>
        <row r="307">
          <cell r="C307" t="str">
            <v>01.005.01.01.01.07</v>
          </cell>
          <cell r="D307" t="str">
            <v>Bloco de concreto celular tipo pumex esp. 15cm, h=1,50m, no mezanino conforme projeto de acústica</v>
          </cell>
          <cell r="E307">
            <v>270.77</v>
          </cell>
          <cell r="F307" t="str">
            <v>m2</v>
          </cell>
          <cell r="G307">
            <v>36.82</v>
          </cell>
          <cell r="H307">
            <v>9969.35</v>
          </cell>
        </row>
        <row r="308">
          <cell r="C308" t="str">
            <v>01.005.01.02</v>
          </cell>
          <cell r="D308" t="str">
            <v>Blocos Compensadores Horizontais</v>
          </cell>
          <cell r="H308">
            <v>673346.39</v>
          </cell>
        </row>
        <row r="309">
          <cell r="C309" t="str">
            <v>01.005.01.02.01</v>
          </cell>
          <cell r="D309" t="str">
            <v>Blocos compensadores 9x4x19cm</v>
          </cell>
          <cell r="E309">
            <v>17024.91</v>
          </cell>
          <cell r="F309" t="str">
            <v>m</v>
          </cell>
          <cell r="G309">
            <v>5.33</v>
          </cell>
          <cell r="H309">
            <v>90691.25</v>
          </cell>
        </row>
        <row r="310">
          <cell r="C310" t="str">
            <v>01.005.01.02.02</v>
          </cell>
          <cell r="D310" t="str">
            <v>Blocos compensadores 9x9x19cm</v>
          </cell>
          <cell r="E310">
            <v>21585.52</v>
          </cell>
          <cell r="F310" t="str">
            <v>m</v>
          </cell>
          <cell r="G310">
            <v>6.1</v>
          </cell>
          <cell r="H310">
            <v>131765.51999999999</v>
          </cell>
        </row>
        <row r="311">
          <cell r="C311" t="str">
            <v>01.005.01.02.03</v>
          </cell>
          <cell r="D311" t="str">
            <v>Blocos compensadores 11,5x4x19cm</v>
          </cell>
          <cell r="E311">
            <v>19754.28</v>
          </cell>
          <cell r="F311" t="str">
            <v>m</v>
          </cell>
          <cell r="G311">
            <v>5.31</v>
          </cell>
          <cell r="H311">
            <v>104974.45</v>
          </cell>
        </row>
        <row r="312">
          <cell r="C312" t="str">
            <v>01.005.01.02.04</v>
          </cell>
          <cell r="D312" t="str">
            <v>Blocos compensadores 11,5x9x19cm</v>
          </cell>
          <cell r="E312">
            <v>16372.33</v>
          </cell>
          <cell r="F312" t="str">
            <v>m</v>
          </cell>
          <cell r="G312">
            <v>6.03</v>
          </cell>
          <cell r="H312">
            <v>98670.63</v>
          </cell>
        </row>
        <row r="313">
          <cell r="C313" t="str">
            <v>01.005.01.02.05</v>
          </cell>
          <cell r="D313" t="str">
            <v>Blocos compensadores 14x4x19cm</v>
          </cell>
          <cell r="E313">
            <v>2481.0500000000002</v>
          </cell>
          <cell r="F313" t="str">
            <v>m</v>
          </cell>
          <cell r="G313">
            <v>5.57</v>
          </cell>
          <cell r="H313">
            <v>13828.9</v>
          </cell>
        </row>
        <row r="314">
          <cell r="C314" t="str">
            <v>01.005.01.02.06</v>
          </cell>
          <cell r="D314" t="str">
            <v>Blocos compensadores 14x9x19cm</v>
          </cell>
          <cell r="E314">
            <v>8694.59</v>
          </cell>
          <cell r="F314" t="str">
            <v>m</v>
          </cell>
          <cell r="G314">
            <v>6.51</v>
          </cell>
          <cell r="H314">
            <v>56619.4</v>
          </cell>
        </row>
        <row r="315">
          <cell r="C315" t="str">
            <v>01.005.01.02.07</v>
          </cell>
          <cell r="D315" t="str">
            <v>Blocos compensadores 19x4x19cm</v>
          </cell>
          <cell r="E315">
            <v>3570.38</v>
          </cell>
          <cell r="F315" t="str">
            <v>m</v>
          </cell>
          <cell r="G315">
            <v>6.25</v>
          </cell>
          <cell r="H315">
            <v>22325.07</v>
          </cell>
        </row>
        <row r="316">
          <cell r="C316" t="str">
            <v>01.005.01.02.08</v>
          </cell>
          <cell r="D316" t="str">
            <v>Blocos compensadores 19x9x19cm</v>
          </cell>
          <cell r="E316">
            <v>21889.96</v>
          </cell>
          <cell r="F316" t="str">
            <v>m</v>
          </cell>
          <cell r="G316">
            <v>7.06</v>
          </cell>
          <cell r="H316">
            <v>154471.17000000001</v>
          </cell>
        </row>
        <row r="317">
          <cell r="C317" t="str">
            <v>01.005.01.03</v>
          </cell>
          <cell r="D317" t="str">
            <v>Acessórios para Alvenaria (Mão de obra inclusa na alvenaria)</v>
          </cell>
          <cell r="H317">
            <v>261781.78</v>
          </cell>
        </row>
        <row r="318">
          <cell r="C318" t="str">
            <v>01.005.01.03.01</v>
          </cell>
          <cell r="D318" t="str">
            <v>Tela metalica malha 15x15mm fio 1,65mm, a cada 2 fiadas</v>
          </cell>
          <cell r="E318">
            <v>44298.84</v>
          </cell>
          <cell r="F318" t="str">
            <v>un</v>
          </cell>
          <cell r="G318">
            <v>1.21</v>
          </cell>
          <cell r="H318">
            <v>53601.599999999999</v>
          </cell>
        </row>
        <row r="319">
          <cell r="C319" t="str">
            <v>01.005.01.03.02</v>
          </cell>
          <cell r="D319" t="str">
            <v>Tela Metalica soldada Fapol malha 25x25mm fio 1,24mm, para amarração de alvenaria e estrutura na face externa da alvenaria de fachada</v>
          </cell>
          <cell r="E319">
            <v>1174.51</v>
          </cell>
          <cell r="F319" t="str">
            <v>m2</v>
          </cell>
          <cell r="G319">
            <v>8.93</v>
          </cell>
          <cell r="H319">
            <v>10490.72</v>
          </cell>
        </row>
        <row r="320">
          <cell r="C320" t="str">
            <v>01.005.01.03.03</v>
          </cell>
          <cell r="D320" t="str">
            <v>Finca pino ref: CCL 22 ( Hilti ) - para fixação de telas metálicas</v>
          </cell>
          <cell r="E320">
            <v>168757.68</v>
          </cell>
          <cell r="F320" t="str">
            <v>un</v>
          </cell>
          <cell r="G320">
            <v>0.41</v>
          </cell>
          <cell r="H320">
            <v>68684.38</v>
          </cell>
        </row>
        <row r="321">
          <cell r="C321" t="str">
            <v>01.005.01.03.04</v>
          </cell>
          <cell r="D321" t="str">
            <v>Chapiscofix - para aderência da alvenaria na estrutura</v>
          </cell>
          <cell r="E321">
            <v>6855.84</v>
          </cell>
          <cell r="F321" t="str">
            <v>m2</v>
          </cell>
          <cell r="G321">
            <v>2.04</v>
          </cell>
          <cell r="H321">
            <v>13964.66</v>
          </cell>
        </row>
        <row r="322">
          <cell r="C322" t="str">
            <v>01.005.01.03.05</v>
          </cell>
          <cell r="D322" t="str">
            <v>Tela pinteiro coleira branca 1" fio 0,71mm (para tubulações)</v>
          </cell>
          <cell r="E322">
            <v>10988.9</v>
          </cell>
          <cell r="F322" t="str">
            <v>m2</v>
          </cell>
          <cell r="G322">
            <v>2.33</v>
          </cell>
          <cell r="H322">
            <v>25626.11</v>
          </cell>
        </row>
        <row r="323">
          <cell r="C323" t="str">
            <v>01.005.01.03.06</v>
          </cell>
          <cell r="D323" t="str">
            <v>Fita Walsyva para fixação de espaletas</v>
          </cell>
          <cell r="E323">
            <v>1278.06</v>
          </cell>
          <cell r="F323" t="str">
            <v>m</v>
          </cell>
          <cell r="G323">
            <v>1.46</v>
          </cell>
          <cell r="H323">
            <v>1869.8</v>
          </cell>
        </row>
        <row r="324">
          <cell r="C324" t="str">
            <v>01.005.01.03.07</v>
          </cell>
          <cell r="D324" t="str">
            <v>Tela em poliester, para amarração de alvenaria e estrutura na face interna da alvenaria de fachada</v>
          </cell>
          <cell r="E324">
            <v>7124.97</v>
          </cell>
          <cell r="F324" t="str">
            <v>m2</v>
          </cell>
          <cell r="G324">
            <v>12.29</v>
          </cell>
          <cell r="H324">
            <v>87544.51</v>
          </cell>
        </row>
        <row r="325">
          <cell r="C325" t="str">
            <v>01.005.01.04</v>
          </cell>
          <cell r="D325" t="str">
            <v>Vergas e contravergas</v>
          </cell>
          <cell r="H325">
            <v>1335657.46</v>
          </cell>
        </row>
        <row r="326">
          <cell r="C326" t="str">
            <v>01.005.01.04.01</v>
          </cell>
          <cell r="D326" t="str">
            <v>Vergas e contravergas</v>
          </cell>
          <cell r="H326">
            <v>1335657.46</v>
          </cell>
        </row>
        <row r="327">
          <cell r="C327" t="str">
            <v>01.005.01.04.01.01</v>
          </cell>
          <cell r="D327" t="str">
            <v>Vergas e contravergas em bloco canaleta - esp=9 cm</v>
          </cell>
          <cell r="E327">
            <v>9560.94</v>
          </cell>
          <cell r="F327" t="str">
            <v>m</v>
          </cell>
          <cell r="G327">
            <v>19.82</v>
          </cell>
          <cell r="H327">
            <v>189530.82</v>
          </cell>
        </row>
        <row r="328">
          <cell r="C328" t="str">
            <v>01.005.01.04.01.02</v>
          </cell>
          <cell r="D328" t="str">
            <v>Vergas e contravergas em bloco canaleta - esp=11,5 cm</v>
          </cell>
          <cell r="E328">
            <v>18141.39</v>
          </cell>
          <cell r="F328" t="str">
            <v>m</v>
          </cell>
          <cell r="G328">
            <v>20.66</v>
          </cell>
          <cell r="H328">
            <v>374745.59999999998</v>
          </cell>
        </row>
        <row r="329">
          <cell r="C329" t="str">
            <v>01.005.01.04.01.03</v>
          </cell>
          <cell r="D329" t="str">
            <v>Vergas e contravergas em bloco canaleta - esp=14 cm</v>
          </cell>
          <cell r="E329">
            <v>1571.97</v>
          </cell>
          <cell r="F329" t="str">
            <v>m</v>
          </cell>
          <cell r="G329">
            <v>22.07</v>
          </cell>
          <cell r="H329">
            <v>34687.25</v>
          </cell>
        </row>
        <row r="330">
          <cell r="C330" t="str">
            <v>01.005.01.04.01.04</v>
          </cell>
          <cell r="D330" t="str">
            <v>Vergas e contravergas em bloco canaleta - esp=19 cm</v>
          </cell>
          <cell r="E330">
            <v>30743.74</v>
          </cell>
          <cell r="F330" t="str">
            <v>m</v>
          </cell>
          <cell r="G330">
            <v>23.96</v>
          </cell>
          <cell r="H330">
            <v>736693.8</v>
          </cell>
        </row>
        <row r="331">
          <cell r="C331" t="str">
            <v>01.005.01.05</v>
          </cell>
          <cell r="D331" t="str">
            <v>Marcação</v>
          </cell>
          <cell r="H331">
            <v>407706.4</v>
          </cell>
        </row>
        <row r="332">
          <cell r="C332" t="str">
            <v>01.005.01.05.01</v>
          </cell>
          <cell r="D332" t="str">
            <v>Marcação</v>
          </cell>
          <cell r="H332">
            <v>407706.4</v>
          </cell>
        </row>
        <row r="333">
          <cell r="C333" t="str">
            <v>01.005.01.05.01.01</v>
          </cell>
          <cell r="D333" t="str">
            <v>Marcação para blocos de 6,5cm</v>
          </cell>
          <cell r="E333">
            <v>11051.43</v>
          </cell>
          <cell r="F333" t="str">
            <v>m</v>
          </cell>
          <cell r="G333">
            <v>5.76</v>
          </cell>
          <cell r="H333">
            <v>63640.12</v>
          </cell>
        </row>
        <row r="334">
          <cell r="C334" t="str">
            <v>01.005.01.05.01.02</v>
          </cell>
          <cell r="D334" t="str">
            <v>Marcação para blocos de 9cm</v>
          </cell>
          <cell r="E334">
            <v>10948.47</v>
          </cell>
          <cell r="F334" t="str">
            <v>m</v>
          </cell>
          <cell r="G334">
            <v>6.03</v>
          </cell>
          <cell r="H334">
            <v>65975.570000000007</v>
          </cell>
        </row>
        <row r="335">
          <cell r="C335" t="str">
            <v>01.005.01.05.01.03</v>
          </cell>
          <cell r="D335" t="str">
            <v>Marcação para blocos de 11,5cm</v>
          </cell>
          <cell r="E335">
            <v>18670.36</v>
          </cell>
          <cell r="F335" t="str">
            <v>m</v>
          </cell>
          <cell r="G335">
            <v>6.3</v>
          </cell>
          <cell r="H335">
            <v>117682.02</v>
          </cell>
        </row>
        <row r="336">
          <cell r="C336" t="str">
            <v>01.005.01.05.01.04</v>
          </cell>
          <cell r="D336" t="str">
            <v>Marcação para blocos de 14cm</v>
          </cell>
          <cell r="E336">
            <v>4826.24</v>
          </cell>
          <cell r="F336" t="str">
            <v>m</v>
          </cell>
          <cell r="G336">
            <v>6.64</v>
          </cell>
          <cell r="H336">
            <v>32031.200000000001</v>
          </cell>
        </row>
        <row r="337">
          <cell r="C337" t="str">
            <v>01.005.01.05.01.05</v>
          </cell>
          <cell r="D337" t="str">
            <v>Marcação para blocos de 19cm</v>
          </cell>
          <cell r="E337">
            <v>17794.12</v>
          </cell>
          <cell r="F337" t="str">
            <v>m</v>
          </cell>
          <cell r="G337">
            <v>7.21</v>
          </cell>
          <cell r="H337">
            <v>128377.49</v>
          </cell>
        </row>
        <row r="338">
          <cell r="C338" t="str">
            <v>01.005.01.06</v>
          </cell>
          <cell r="D338" t="str">
            <v>Encunhamento com argamassa esp. 3cm</v>
          </cell>
          <cell r="H338">
            <v>117686.62</v>
          </cell>
        </row>
        <row r="339">
          <cell r="C339" t="str">
            <v>01.005.01.06.01</v>
          </cell>
          <cell r="D339" t="str">
            <v>Encunhamento com argamassa esp. 3cm</v>
          </cell>
          <cell r="H339">
            <v>117686.62</v>
          </cell>
        </row>
        <row r="340">
          <cell r="C340" t="str">
            <v>01.005.01.06.01.01</v>
          </cell>
          <cell r="D340" t="str">
            <v>Encunhamento com argamassa esp. 3cm-larg. 9 cm</v>
          </cell>
          <cell r="E340">
            <v>19769.43</v>
          </cell>
          <cell r="F340" t="str">
            <v>m</v>
          </cell>
          <cell r="G340">
            <v>1.65</v>
          </cell>
          <cell r="H340">
            <v>32641.96</v>
          </cell>
        </row>
        <row r="341">
          <cell r="C341" t="str">
            <v>01.005.01.06.01.02</v>
          </cell>
          <cell r="D341" t="str">
            <v>Encunhamento com argamassa esp. 3cm-larg. 11,5cm</v>
          </cell>
          <cell r="E341">
            <v>22863.360000000001</v>
          </cell>
          <cell r="F341" t="str">
            <v>m</v>
          </cell>
          <cell r="G341">
            <v>1.79</v>
          </cell>
          <cell r="H341">
            <v>40936.29</v>
          </cell>
        </row>
        <row r="342">
          <cell r="C342" t="str">
            <v>01.005.01.06.01.03</v>
          </cell>
          <cell r="D342" t="str">
            <v>Encunhamento com argamassa esp. 3cm-larg. 14 cm</v>
          </cell>
          <cell r="E342">
            <v>5256.22</v>
          </cell>
          <cell r="F342" t="str">
            <v>m</v>
          </cell>
          <cell r="G342">
            <v>1.93</v>
          </cell>
          <cell r="H342">
            <v>10143.549999999999</v>
          </cell>
        </row>
        <row r="343">
          <cell r="C343" t="str">
            <v>01.005.01.06.01.04</v>
          </cell>
          <cell r="D343" t="str">
            <v>Encunhamento com argamassa esp. 3cm-larg. 19cm</v>
          </cell>
          <cell r="E343">
            <v>15379.12</v>
          </cell>
          <cell r="F343" t="str">
            <v>m</v>
          </cell>
          <cell r="G343">
            <v>2.21</v>
          </cell>
          <cell r="H343">
            <v>33964.83</v>
          </cell>
        </row>
        <row r="344">
          <cell r="C344" t="str">
            <v>01.005.01.07</v>
          </cell>
          <cell r="D344" t="str">
            <v>Pilaretes e Cintas</v>
          </cell>
          <cell r="H344">
            <v>77866.02</v>
          </cell>
        </row>
        <row r="345">
          <cell r="C345" t="str">
            <v>01.005.01.07.01</v>
          </cell>
          <cell r="D345" t="str">
            <v>Pilaretes e Cintas</v>
          </cell>
          <cell r="H345">
            <v>77866.02</v>
          </cell>
        </row>
        <row r="346">
          <cell r="C346" t="str">
            <v>01.005.01.07.01.01</v>
          </cell>
          <cell r="D346" t="str">
            <v>Pilaretes duplos em blocos de concreto esp. 19cm nas muretas do terraço e atico</v>
          </cell>
          <cell r="E346">
            <v>1400.16</v>
          </cell>
          <cell r="F346" t="str">
            <v>m</v>
          </cell>
          <cell r="G346">
            <v>42.36</v>
          </cell>
          <cell r="H346">
            <v>59307.14</v>
          </cell>
        </row>
        <row r="347">
          <cell r="C347" t="str">
            <v>01.005.01.07.01.02</v>
          </cell>
          <cell r="D347" t="str">
            <v>Cintas em blocos canaletas esp.19cm para travamento da parede do ático</v>
          </cell>
          <cell r="E347">
            <v>774.5</v>
          </cell>
          <cell r="F347" t="str">
            <v>m</v>
          </cell>
          <cell r="G347">
            <v>23.96</v>
          </cell>
          <cell r="H347">
            <v>18558.88</v>
          </cell>
        </row>
        <row r="348">
          <cell r="C348" t="str">
            <v>01.005.01.08</v>
          </cell>
          <cell r="D348" t="str">
            <v>Enchimento com argamassa para nivelamento do rebaixo das alvenaria h=20cm</v>
          </cell>
          <cell r="H348">
            <v>116913.08</v>
          </cell>
        </row>
        <row r="349">
          <cell r="C349" t="str">
            <v>01.005.01.08.01</v>
          </cell>
          <cell r="D349" t="str">
            <v>Enchimento com argamassa para nivelamento do rebaixo das alvenaria h=20cm</v>
          </cell>
          <cell r="H349">
            <v>116913.08</v>
          </cell>
        </row>
        <row r="350">
          <cell r="C350" t="str">
            <v>01.005.01.08.01.01</v>
          </cell>
          <cell r="D350" t="str">
            <v>Espessura 5cm</v>
          </cell>
          <cell r="E350">
            <v>500.26</v>
          </cell>
          <cell r="F350" t="str">
            <v>m2</v>
          </cell>
          <cell r="G350">
            <v>19.760000000000002</v>
          </cell>
          <cell r="H350">
            <v>9887.39</v>
          </cell>
        </row>
        <row r="351">
          <cell r="C351" t="str">
            <v>01.005.01.08.01.02</v>
          </cell>
          <cell r="D351" t="str">
            <v>Espessura 2,5cm</v>
          </cell>
          <cell r="E351">
            <v>7590.34</v>
          </cell>
          <cell r="F351" t="str">
            <v>m2</v>
          </cell>
          <cell r="G351">
            <v>14.1</v>
          </cell>
          <cell r="H351">
            <v>107025.69</v>
          </cell>
        </row>
        <row r="352">
          <cell r="C352" t="str">
            <v>01.005.02</v>
          </cell>
          <cell r="D352" t="str">
            <v>Fechamento em drywall ou painel cimentício</v>
          </cell>
          <cell r="H352">
            <v>455769.32</v>
          </cell>
        </row>
        <row r="353">
          <cell r="C353" t="str">
            <v>01.005.02.01</v>
          </cell>
          <cell r="D353" t="str">
            <v>Fechamento em drywall ou painel cimentício</v>
          </cell>
          <cell r="H353">
            <v>455769.32</v>
          </cell>
        </row>
        <row r="354">
          <cell r="C354" t="str">
            <v>01.005.02.01.01</v>
          </cell>
          <cell r="D354" t="str">
            <v>Fechamento em drywall ou painel cimentício</v>
          </cell>
          <cell r="H354">
            <v>455769.32</v>
          </cell>
        </row>
        <row r="355">
          <cell r="C355" t="str">
            <v>01.005.02.01.01.01</v>
          </cell>
          <cell r="D355" t="str">
            <v>Fechamento de duto de pressurização no centro da escada de segurança em painel cimentício esp=15mm, inclusive fixação, seção do duto 0,54x1,35m (Det. R18 de 29/12/03)</v>
          </cell>
          <cell r="E355">
            <v>5332.46</v>
          </cell>
          <cell r="F355" t="str">
            <v>m2</v>
          </cell>
          <cell r="G355">
            <v>52.21</v>
          </cell>
          <cell r="H355">
            <v>278426.65999999997</v>
          </cell>
        </row>
        <row r="356">
          <cell r="C356" t="str">
            <v>01.005.02.01.01.02</v>
          </cell>
          <cell r="D356" t="str">
            <v>Parede em drywall com 1 placa simples de 1 lado e perfil 70mm (para fechamento de parede dupla de porta de correr)</v>
          </cell>
          <cell r="E356">
            <v>2736.82</v>
          </cell>
          <cell r="F356" t="str">
            <v>m2</v>
          </cell>
          <cell r="G356">
            <v>31.57</v>
          </cell>
          <cell r="H356">
            <v>86410.99</v>
          </cell>
        </row>
        <row r="357">
          <cell r="C357" t="str">
            <v>01.005.02.01.01.03</v>
          </cell>
          <cell r="D357" t="str">
            <v>Fechamento de shafts no Hall social e de serviço dos apartamentos com painéis Dry-wall</v>
          </cell>
          <cell r="E357">
            <v>2880</v>
          </cell>
          <cell r="F357" t="str">
            <v>m2</v>
          </cell>
          <cell r="G357">
            <v>31.57</v>
          </cell>
          <cell r="H357">
            <v>90931.68</v>
          </cell>
        </row>
        <row r="358">
          <cell r="C358" t="str">
            <v>01.005.03</v>
          </cell>
          <cell r="D358" t="str">
            <v>Divisórias</v>
          </cell>
          <cell r="H358">
            <v>94107.35</v>
          </cell>
        </row>
        <row r="359">
          <cell r="C359" t="str">
            <v>01.005.03.01</v>
          </cell>
          <cell r="D359" t="str">
            <v>Divisórias</v>
          </cell>
          <cell r="H359">
            <v>94107.35</v>
          </cell>
        </row>
        <row r="360">
          <cell r="C360" t="str">
            <v>01.005.03.01.01</v>
          </cell>
          <cell r="D360" t="str">
            <v>Divisórias</v>
          </cell>
          <cell r="H360">
            <v>94107.35</v>
          </cell>
        </row>
        <row r="361">
          <cell r="C361" t="str">
            <v>01.005.03.01.01.01</v>
          </cell>
          <cell r="D361" t="str">
            <v>Painel em laminado melamínico estrutural TS 10mm sistema Alcoplan - h=2,10 (B01 a B19, B21 a B25 e B69 ) 1ºSS (reaproveitamento do Stand de Vendas)</v>
          </cell>
          <cell r="E361">
            <v>418.74</v>
          </cell>
          <cell r="F361" t="str">
            <v>m2</v>
          </cell>
          <cell r="G361">
            <v>105.82</v>
          </cell>
          <cell r="H361">
            <v>44309.39</v>
          </cell>
        </row>
        <row r="362">
          <cell r="C362" t="str">
            <v>01.005.03.01.01.02</v>
          </cell>
          <cell r="D362" t="str">
            <v>Divisória Tapa-vista de mictório 40x80cm sistema Alcoplan (reaproveitamento do Stand de Vendas)</v>
          </cell>
          <cell r="E362">
            <v>3</v>
          </cell>
          <cell r="F362" t="str">
            <v>un</v>
          </cell>
          <cell r="G362">
            <v>60.4</v>
          </cell>
          <cell r="H362">
            <v>181.2</v>
          </cell>
        </row>
        <row r="363">
          <cell r="C363" t="str">
            <v>01.005.03.01.01.03</v>
          </cell>
          <cell r="D363" t="str">
            <v>Divisória em Marmore Travertino Navona 0,80x1,80m, esp. 3cm - lavabo tipo Mod. 2</v>
          </cell>
          <cell r="E363">
            <v>66.239999999999995</v>
          </cell>
          <cell r="F363" t="str">
            <v>m2</v>
          </cell>
          <cell r="G363">
            <v>573.75</v>
          </cell>
          <cell r="H363">
            <v>38005.199999999997</v>
          </cell>
        </row>
        <row r="364">
          <cell r="C364" t="str">
            <v>01.005.03.01.01.04</v>
          </cell>
          <cell r="D364" t="str">
            <v>Divisoria em mármore Travertino nacional Exportação no pav. Térreo h=2,10 (B26 e B34)</v>
          </cell>
          <cell r="E364">
            <v>44.74</v>
          </cell>
          <cell r="F364" t="str">
            <v>m2</v>
          </cell>
          <cell r="G364">
            <v>259.52999999999997</v>
          </cell>
          <cell r="H364">
            <v>11611.56</v>
          </cell>
        </row>
        <row r="365">
          <cell r="C365" t="str">
            <v>01.005.04</v>
          </cell>
          <cell r="D365" t="str">
            <v>Equipamentos (Locação, mobilização, desmobilização, montagem, desmontagem, operação e manutenção)</v>
          </cell>
          <cell r="H365">
            <v>2276000</v>
          </cell>
        </row>
        <row r="366">
          <cell r="C366" t="str">
            <v>01.005.04.01</v>
          </cell>
          <cell r="D366" t="str">
            <v>Elevador Alimak cremalheira 1200kg (9 un) e plataforma de descarga de paletes cap. 1300kg</v>
          </cell>
          <cell r="E366">
            <v>1</v>
          </cell>
          <cell r="F366" t="str">
            <v>vb</v>
          </cell>
          <cell r="G366">
            <v>2276000</v>
          </cell>
          <cell r="H366">
            <v>2276000</v>
          </cell>
        </row>
        <row r="367">
          <cell r="C367">
            <v>1006</v>
          </cell>
          <cell r="D367" t="str">
            <v>IMPERMEABILIZAÇÕES</v>
          </cell>
          <cell r="H367">
            <v>2517343.7400000002</v>
          </cell>
        </row>
        <row r="368">
          <cell r="C368" t="str">
            <v>01.006.01</v>
          </cell>
          <cell r="D368" t="str">
            <v>IMPERMEABILIZAÇÕES</v>
          </cell>
          <cell r="H368">
            <v>1045037.71</v>
          </cell>
        </row>
        <row r="369">
          <cell r="C369" t="str">
            <v>01.006.01.01</v>
          </cell>
          <cell r="D369" t="str">
            <v>Pisos úmidos / Casa de máquinas / Barrilete</v>
          </cell>
          <cell r="H369">
            <v>1045037.71</v>
          </cell>
        </row>
        <row r="370">
          <cell r="C370" t="str">
            <v>01.006.01.01.01</v>
          </cell>
          <cell r="D370" t="str">
            <v>Pisos úmidos / Casa de máquinas / Barrilete  - Sistema "B" Membrana asfáltica elastomérica - Membrana moldada no local, compota de 3 demãos de asfalto elastomérico estruturado com 1 véu de poliester ou lã de vidro</v>
          </cell>
          <cell r="H370">
            <v>1045037.71</v>
          </cell>
        </row>
        <row r="371">
          <cell r="C371" t="str">
            <v>01.006.01.01.01.01</v>
          </cell>
          <cell r="D371" t="str">
            <v>Regularização de superfície horizontal e vertical</v>
          </cell>
          <cell r="E371">
            <v>23403.119999999999</v>
          </cell>
          <cell r="F371" t="str">
            <v>m2</v>
          </cell>
          <cell r="G371">
            <v>9.0117001493817916</v>
          </cell>
          <cell r="H371">
            <v>210901.9</v>
          </cell>
        </row>
        <row r="372">
          <cell r="C372" t="str">
            <v>01.006.01.01.01.02</v>
          </cell>
          <cell r="D372" t="str">
            <v>Impermeabilização (primer, asfalto elastomérico e véu de poliester de vidro)</v>
          </cell>
          <cell r="E372">
            <v>23403.119999999999</v>
          </cell>
          <cell r="F372" t="str">
            <v>m2</v>
          </cell>
          <cell r="G372">
            <v>25.064895193461386</v>
          </cell>
          <cell r="H372">
            <v>586596.75</v>
          </cell>
        </row>
        <row r="373">
          <cell r="C373" t="str">
            <v>01.006.01.01.01.03</v>
          </cell>
          <cell r="D373" t="str">
            <v>Camada separadora (papel kraft)</v>
          </cell>
          <cell r="E373">
            <v>13907.38</v>
          </cell>
          <cell r="F373" t="str">
            <v>m2</v>
          </cell>
          <cell r="G373">
            <v>1.0336950597452577</v>
          </cell>
          <cell r="H373">
            <v>14375.99</v>
          </cell>
        </row>
        <row r="374">
          <cell r="C374" t="str">
            <v>01.006.01.01.01.04</v>
          </cell>
          <cell r="D374" t="str">
            <v>Proteção mecânica acabada horizontal</v>
          </cell>
          <cell r="E374">
            <v>13907.38</v>
          </cell>
          <cell r="F374" t="str">
            <v>m2</v>
          </cell>
          <cell r="G374">
            <v>9.7980151545438474</v>
          </cell>
          <cell r="H374">
            <v>136264.72</v>
          </cell>
        </row>
        <row r="375">
          <cell r="C375" t="str">
            <v>01.006.01.01.01.05</v>
          </cell>
          <cell r="D375" t="str">
            <v>Proteção mecânica acabada vertical com tela galvanizada, ou plástica fio 22 abertura 1"</v>
          </cell>
          <cell r="E375">
            <v>9495.7199999999993</v>
          </cell>
          <cell r="F375" t="str">
            <v>m2</v>
          </cell>
          <cell r="G375">
            <v>10.204424730299547</v>
          </cell>
          <cell r="H375">
            <v>96898.36</v>
          </cell>
        </row>
        <row r="376">
          <cell r="C376" t="str">
            <v>01.006.01.01.01.06</v>
          </cell>
          <cell r="D376" t="str">
            <v>Mastique de emulsão hidroasfáltica (incluso)</v>
          </cell>
          <cell r="E376">
            <v>19706.689999999999</v>
          </cell>
          <cell r="F376" t="str">
            <v>m</v>
          </cell>
        </row>
        <row r="377">
          <cell r="C377" t="str">
            <v>01.006.02</v>
          </cell>
          <cell r="D377" t="str">
            <v>Lajes expostas</v>
          </cell>
          <cell r="H377">
            <v>929426.09</v>
          </cell>
        </row>
        <row r="378">
          <cell r="C378" t="str">
            <v>01.006.02.01</v>
          </cell>
          <cell r="D378" t="str">
            <v>Lajes expostas</v>
          </cell>
          <cell r="H378">
            <v>82208.22</v>
          </cell>
        </row>
        <row r="379">
          <cell r="C379" t="str">
            <v>01.006.02.01.01</v>
          </cell>
          <cell r="D379" t="str">
            <v>Terraço descoberto - Sistema "A4" Manta asfáltica 4mm aderida com asfalto elastomérico - Manta asf. Pre´-fabricada (SBS 13%), esp. 4mm, tipo IV, conf. Norma (ABNT) NBR 9952/98, aderida com 2,0kg/m2 de asfalto quente e camada de reforço com 2 kg/m2 de asfa</v>
          </cell>
          <cell r="H379">
            <v>82208.22</v>
          </cell>
        </row>
        <row r="380">
          <cell r="C380" t="str">
            <v>01.006.02.01.01.01</v>
          </cell>
          <cell r="D380" t="str">
            <v>Regularização de superfície horizontal e vertical - esp.5cm</v>
          </cell>
          <cell r="E380">
            <v>1058.28</v>
          </cell>
          <cell r="F380" t="str">
            <v>m2</v>
          </cell>
          <cell r="G380">
            <v>13.95046679517708</v>
          </cell>
          <cell r="H380">
            <v>14763.5</v>
          </cell>
        </row>
        <row r="381">
          <cell r="C381" t="str">
            <v>01.006.02.01.01.02</v>
          </cell>
          <cell r="D381" t="str">
            <v>Impermeaabilização (primer, asfalto elastomérico e manta asfáltica SBS 13% 4mm tipo IV)</v>
          </cell>
          <cell r="E381">
            <v>1058.28</v>
          </cell>
          <cell r="F381" t="str">
            <v>m2</v>
          </cell>
          <cell r="G381">
            <v>41.983917299769438</v>
          </cell>
          <cell r="H381">
            <v>44430.74</v>
          </cell>
        </row>
        <row r="382">
          <cell r="C382" t="str">
            <v>01.006.02.01.01.03</v>
          </cell>
          <cell r="D382" t="str">
            <v>Camada separadora (papel kraft)</v>
          </cell>
          <cell r="E382">
            <v>901.83</v>
          </cell>
          <cell r="F382" t="str">
            <v>m2</v>
          </cell>
          <cell r="G382">
            <v>1.0336981471008948</v>
          </cell>
          <cell r="H382">
            <v>932.22</v>
          </cell>
        </row>
        <row r="383">
          <cell r="C383" t="str">
            <v>01.006.02.01.01.04</v>
          </cell>
          <cell r="D383" t="str">
            <v>Isolação térmica e acústica com polietireno de alta densidade espes. 25mm</v>
          </cell>
          <cell r="E383">
            <v>901.83</v>
          </cell>
          <cell r="F383" t="str">
            <v>m2</v>
          </cell>
          <cell r="G383">
            <v>12.916769235887029</v>
          </cell>
          <cell r="H383">
            <v>11648.73</v>
          </cell>
        </row>
        <row r="384">
          <cell r="C384" t="str">
            <v>01.006.02.01.01.05</v>
          </cell>
          <cell r="D384" t="str">
            <v>Proteção mecânica acabada horizontal</v>
          </cell>
          <cell r="E384">
            <v>901.83</v>
          </cell>
          <cell r="F384" t="str">
            <v>m2</v>
          </cell>
          <cell r="G384">
            <v>9.7980107115531734</v>
          </cell>
          <cell r="H384">
            <v>8836.14</v>
          </cell>
        </row>
        <row r="385">
          <cell r="C385" t="str">
            <v>01.006.02.01.01.06</v>
          </cell>
          <cell r="D385" t="str">
            <v>Proteção mecânica acabada vertical com tela galvanizada, ou plástica fio 22 abertura 1"</v>
          </cell>
          <cell r="E385">
            <v>156.49</v>
          </cell>
          <cell r="F385" t="str">
            <v>m2</v>
          </cell>
          <cell r="G385">
            <v>10.204422007796026</v>
          </cell>
          <cell r="H385">
            <v>1596.89</v>
          </cell>
        </row>
        <row r="386">
          <cell r="C386" t="str">
            <v>01.006.02.01.01.07</v>
          </cell>
          <cell r="D386" t="str">
            <v>Mastique de emulsão hidroasfáltica - incluso</v>
          </cell>
          <cell r="E386">
            <v>496.48</v>
          </cell>
          <cell r="F386" t="str">
            <v>m</v>
          </cell>
        </row>
        <row r="387">
          <cell r="C387" t="str">
            <v>01.006.02.02</v>
          </cell>
          <cell r="D387" t="str">
            <v>Terraço descoberto</v>
          </cell>
          <cell r="H387">
            <v>468921.37</v>
          </cell>
        </row>
        <row r="388">
          <cell r="C388" t="str">
            <v>01.006.02.02.01</v>
          </cell>
          <cell r="D388" t="str">
            <v>Terraço descoberto - Sistema "A3" Manta asfáltica 3mm aderida com asfalto elastomérico - Manta asf. Pre´-fabricada (SBS 13%), esp. 3mm, tipo III, conf. Norma (ABNT) NBR 9952/98, aderida com 2,0kg/m2 de asfalto quente e camada de reforço com 2 kg/m2 de asf</v>
          </cell>
          <cell r="H388">
            <v>468921.37</v>
          </cell>
        </row>
        <row r="389">
          <cell r="C389" t="str">
            <v>01.006.02.02.01.01</v>
          </cell>
          <cell r="D389" t="str">
            <v>Regularização de superfície horizontal e vertical - esp.5cm</v>
          </cell>
          <cell r="E389">
            <v>7260.95</v>
          </cell>
          <cell r="F389" t="str">
            <v>m2</v>
          </cell>
          <cell r="G389">
            <v>13.950465159517695</v>
          </cell>
          <cell r="H389">
            <v>101293.63</v>
          </cell>
        </row>
        <row r="390">
          <cell r="C390" t="str">
            <v>01.006.02.02.01.02</v>
          </cell>
          <cell r="D390" t="str">
            <v>Impermeaabilização (primer, asfalto elastomérico e manta asfáltica SBS 13% 3mm tipo III)</v>
          </cell>
          <cell r="E390">
            <v>7260.95</v>
          </cell>
          <cell r="F390" t="str">
            <v>m2</v>
          </cell>
          <cell r="G390">
            <v>39.934200070238738</v>
          </cell>
          <cell r="H390">
            <v>289960.23</v>
          </cell>
        </row>
        <row r="391">
          <cell r="C391" t="str">
            <v>01.006.02.02.01.03</v>
          </cell>
          <cell r="D391" t="str">
            <v>Camada separadora (papel kraft)</v>
          </cell>
          <cell r="E391">
            <v>5697.41</v>
          </cell>
          <cell r="F391" t="str">
            <v>m2</v>
          </cell>
          <cell r="G391">
            <v>1.0336942575661574</v>
          </cell>
          <cell r="H391">
            <v>5889.38</v>
          </cell>
        </row>
        <row r="392">
          <cell r="C392" t="str">
            <v>01.006.02.02.01.04</v>
          </cell>
          <cell r="D392" t="str">
            <v>Proteção mecânica acabada horizontal</v>
          </cell>
          <cell r="E392">
            <v>5697.41</v>
          </cell>
          <cell r="F392" t="str">
            <v>m2</v>
          </cell>
          <cell r="G392">
            <v>9.7980152385031083</v>
          </cell>
          <cell r="H392">
            <v>55823.31</v>
          </cell>
        </row>
        <row r="393">
          <cell r="C393" t="str">
            <v>01.006.02.02.01.05</v>
          </cell>
          <cell r="D393" t="str">
            <v>Proteção mecânica acabada vertical com tela galvanizada, ou plástica fio 22 abertura 1"</v>
          </cell>
          <cell r="E393">
            <v>1563.52</v>
          </cell>
          <cell r="F393" t="str">
            <v>m2</v>
          </cell>
          <cell r="G393">
            <v>10.20442335243553</v>
          </cell>
          <cell r="H393">
            <v>15954.82</v>
          </cell>
        </row>
        <row r="394">
          <cell r="C394" t="str">
            <v>01.006.02.02.01.06</v>
          </cell>
          <cell r="D394" t="str">
            <v>Mastique de emulsão hidroasfáltica - incluso</v>
          </cell>
          <cell r="E394">
            <v>5261.25</v>
          </cell>
          <cell r="F394" t="str">
            <v>m</v>
          </cell>
        </row>
        <row r="395">
          <cell r="C395" t="str">
            <v>01.006.02.03</v>
          </cell>
          <cell r="D395" t="str">
            <v>Laje de cobertura</v>
          </cell>
          <cell r="H395">
            <v>35971.35</v>
          </cell>
        </row>
        <row r="396">
          <cell r="C396" t="str">
            <v>01.006.02.03.01</v>
          </cell>
          <cell r="D396" t="str">
            <v>Laje de cobertura - Sistema "A4" Manta asfáltica 4mm aderida com asfalto elastomérico - Manta asf. Pre´-fabricada (SBS 13%), esp. 4mm, tipo IV, conf. Norma (ABNT) NBR 9952/98, aderida com 2,0kg/m2 de asfalto quente e camada de reforço com 2 kg/m2 de asfal</v>
          </cell>
          <cell r="H396">
            <v>35971.35</v>
          </cell>
        </row>
        <row r="397">
          <cell r="C397" t="str">
            <v>01.006.02.03.01.01</v>
          </cell>
          <cell r="D397" t="str">
            <v>Regularização de superfície horizontal e vertical - esp. 5cm</v>
          </cell>
          <cell r="E397">
            <v>539.58000000000004</v>
          </cell>
          <cell r="F397" t="str">
            <v>m2</v>
          </cell>
          <cell r="G397">
            <v>13.950461470032247</v>
          </cell>
          <cell r="H397">
            <v>7527.39</v>
          </cell>
        </row>
        <row r="398">
          <cell r="C398" t="str">
            <v>01.006.02.03.01.02</v>
          </cell>
          <cell r="D398" t="str">
            <v>Impermeaabilização (primer, asfalto elastomérico e manta asfáltica SBS 13% 4mm tipo IV)</v>
          </cell>
          <cell r="E398">
            <v>539.58000000000004</v>
          </cell>
          <cell r="F398" t="str">
            <v>m2</v>
          </cell>
          <cell r="G398">
            <v>41.983913414136921</v>
          </cell>
          <cell r="H398">
            <v>22653.68</v>
          </cell>
        </row>
        <row r="399">
          <cell r="C399" t="str">
            <v>01.006.02.03.01.03</v>
          </cell>
          <cell r="D399" t="str">
            <v>Camada separadora (papel kraft)</v>
          </cell>
          <cell r="E399">
            <v>453.02</v>
          </cell>
          <cell r="F399" t="str">
            <v>m2</v>
          </cell>
          <cell r="G399">
            <v>1.0336850470177916</v>
          </cell>
          <cell r="H399">
            <v>468.28</v>
          </cell>
        </row>
        <row r="400">
          <cell r="C400" t="str">
            <v>01.006.02.03.01.04</v>
          </cell>
          <cell r="D400" t="str">
            <v>Proteção mecânica acabada horizontal</v>
          </cell>
          <cell r="E400">
            <v>453.02</v>
          </cell>
          <cell r="F400" t="str">
            <v>m2</v>
          </cell>
          <cell r="G400">
            <v>9.7980221623769364</v>
          </cell>
          <cell r="H400">
            <v>4438.7</v>
          </cell>
        </row>
        <row r="401">
          <cell r="C401" t="str">
            <v>01.006.02.03.01.05</v>
          </cell>
          <cell r="D401" t="str">
            <v>Proteção mecânica acabada vertical com tela galvanizada, ou plástica fio 22 abertura 1"</v>
          </cell>
          <cell r="E401">
            <v>86.56</v>
          </cell>
          <cell r="F401" t="str">
            <v>m2</v>
          </cell>
          <cell r="G401">
            <v>10.204482439926062</v>
          </cell>
          <cell r="H401">
            <v>883.3</v>
          </cell>
        </row>
        <row r="402">
          <cell r="C402" t="str">
            <v>01.006.02.03.01.06</v>
          </cell>
          <cell r="D402" t="str">
            <v>Mastique de emulsão hidroasfáltica - incluso</v>
          </cell>
          <cell r="F402" t="str">
            <v>m</v>
          </cell>
        </row>
        <row r="403">
          <cell r="C403" t="str">
            <v>01.006.02.04</v>
          </cell>
          <cell r="D403" t="str">
            <v>Laje técnica (interna Mezanino e Cobertura)</v>
          </cell>
          <cell r="H403">
            <v>273425.95</v>
          </cell>
        </row>
        <row r="404">
          <cell r="C404" t="str">
            <v>01.006.02.04.01</v>
          </cell>
          <cell r="D404" t="str">
            <v xml:space="preserve">Laje técnica (interna Mezanino e Cobertura) com isolação térmica - Sistema "A4" Manta asfáltica 4mm aderida com asfalto elastomérico - Manta asf. Pre´-fabricada (SBS 13%), esp. 4mm, tipo IV, conf. Norma (ABNT) NBR 9952/98, aderida com 2,0kg/m2 de asfalto </v>
          </cell>
          <cell r="H404">
            <v>273425.95</v>
          </cell>
        </row>
        <row r="405">
          <cell r="C405" t="str">
            <v>01.006.02.04.01.01</v>
          </cell>
          <cell r="D405" t="str">
            <v>Regularização de superfície horizontal e vertical - esp. 5cm</v>
          </cell>
          <cell r="E405">
            <v>3498.31</v>
          </cell>
          <cell r="F405" t="str">
            <v>m2</v>
          </cell>
          <cell r="G405">
            <v>13.950464652932418</v>
          </cell>
          <cell r="H405">
            <v>48803.05</v>
          </cell>
        </row>
        <row r="406">
          <cell r="C406" t="str">
            <v>01.006.02.04.01.02</v>
          </cell>
          <cell r="D406" t="str">
            <v>Impermeaabilização (primer, asfalto elastomérico e manta asfáltica SBS 13% 4mm tipo IV)</v>
          </cell>
          <cell r="E406">
            <v>3498.31</v>
          </cell>
          <cell r="F406" t="str">
            <v>m2</v>
          </cell>
          <cell r="G406">
            <v>41.983920807475606</v>
          </cell>
          <cell r="H406">
            <v>146872.76999999999</v>
          </cell>
        </row>
        <row r="407">
          <cell r="C407" t="str">
            <v>01.006.02.04.01.03</v>
          </cell>
          <cell r="D407" t="str">
            <v>Camada separadora (papel kraft)</v>
          </cell>
          <cell r="E407">
            <v>3104.8</v>
          </cell>
          <cell r="F407" t="str">
            <v>m2</v>
          </cell>
          <cell r="G407">
            <v>1.0336962123164133</v>
          </cell>
          <cell r="H407">
            <v>3209.42</v>
          </cell>
        </row>
        <row r="408">
          <cell r="C408" t="str">
            <v>01.006.02.04.01.04</v>
          </cell>
          <cell r="D408" t="str">
            <v>Isolação térmica e acústica com polietireno de alta densidade espes. 25mm</v>
          </cell>
          <cell r="E408">
            <v>3104.8</v>
          </cell>
          <cell r="F408" t="str">
            <v>m2</v>
          </cell>
          <cell r="G408">
            <v>12.916770806493171</v>
          </cell>
          <cell r="H408">
            <v>40103.99</v>
          </cell>
        </row>
        <row r="409">
          <cell r="C409" t="str">
            <v>01.006.02.04.01.05</v>
          </cell>
          <cell r="D409" t="str">
            <v>Proteção mecânica acabada horizontal</v>
          </cell>
          <cell r="E409">
            <v>3104.8</v>
          </cell>
          <cell r="F409" t="str">
            <v>m2</v>
          </cell>
          <cell r="G409">
            <v>9.7980159752641072</v>
          </cell>
          <cell r="H409">
            <v>30420.880000000001</v>
          </cell>
        </row>
        <row r="410">
          <cell r="C410" t="str">
            <v>01.006.02.04.01.06</v>
          </cell>
          <cell r="D410" t="str">
            <v>Proteção mecânica acabada vertical com tela galvanizada, ou plástica fio 22 abertura 1"</v>
          </cell>
          <cell r="E410">
            <v>393.54</v>
          </cell>
          <cell r="F410" t="str">
            <v>m2</v>
          </cell>
          <cell r="G410">
            <v>10.204426487777608</v>
          </cell>
          <cell r="H410">
            <v>4015.85</v>
          </cell>
        </row>
        <row r="411">
          <cell r="C411" t="str">
            <v>01.006.02.04.01.07</v>
          </cell>
          <cell r="D411" t="str">
            <v>Mastique de emulsão hidroasfáltica - incluso</v>
          </cell>
          <cell r="E411">
            <v>1742.35</v>
          </cell>
          <cell r="F411" t="str">
            <v>m</v>
          </cell>
        </row>
        <row r="412">
          <cell r="C412" t="str">
            <v>01.006.02.05</v>
          </cell>
          <cell r="D412" t="str">
            <v>Laje com tráfego de pedestre (Deck Piscina, Quadra descoberta e Piso Recreação)</v>
          </cell>
          <cell r="H412">
            <v>68899.19</v>
          </cell>
        </row>
        <row r="413">
          <cell r="C413" t="str">
            <v>01.006.02.05.01</v>
          </cell>
          <cell r="D413" t="str">
            <v>Laje com tráfego de pedestre (Deck Piscina, Quadra descoberta e Piso Recreação) - Sistema "A4" Manta asfáltica 4mm aderida com asfalto elastomérico - Manta asf. Pre´-fabricada (SBS 13%), esp. 4mm, tipo IV, conf. Norma (ABNT) NBR 9952/98, aderida com 2,0kg</v>
          </cell>
          <cell r="H413">
            <v>68899.19</v>
          </cell>
        </row>
        <row r="414">
          <cell r="C414" t="str">
            <v>01.006.02.05.01.01</v>
          </cell>
          <cell r="D414" t="str">
            <v>Regularização de superfície horizontal e vertical</v>
          </cell>
          <cell r="E414">
            <v>1032.58</v>
          </cell>
          <cell r="F414" t="str">
            <v>m2</v>
          </cell>
          <cell r="G414">
            <v>13.950463886575374</v>
          </cell>
          <cell r="H414">
            <v>14404.97</v>
          </cell>
        </row>
        <row r="415">
          <cell r="C415" t="str">
            <v>01.006.02.05.01.02</v>
          </cell>
          <cell r="D415" t="str">
            <v>Impermeabilização (primer, asfalto elastomérico e manta asfáltica SBS 13% 4mm tipo IV)</v>
          </cell>
          <cell r="E415">
            <v>1032.58</v>
          </cell>
          <cell r="F415" t="str">
            <v>m2</v>
          </cell>
          <cell r="G415">
            <v>41.983923763776176</v>
          </cell>
          <cell r="H415">
            <v>43351.76</v>
          </cell>
        </row>
        <row r="416">
          <cell r="C416" t="str">
            <v>01.006.02.05.01.03</v>
          </cell>
          <cell r="D416" t="str">
            <v>Camada separadora (papel kraft)</v>
          </cell>
          <cell r="E416">
            <v>965.4</v>
          </cell>
          <cell r="F416" t="str">
            <v>m2</v>
          </cell>
          <cell r="G416">
            <v>1.0336958773565361</v>
          </cell>
          <cell r="H416">
            <v>997.93</v>
          </cell>
        </row>
        <row r="417">
          <cell r="C417" t="str">
            <v>01.006.02.05.01.04</v>
          </cell>
          <cell r="D417" t="str">
            <v>Proteção mecânica acabada horizontal</v>
          </cell>
          <cell r="E417">
            <v>965.4</v>
          </cell>
          <cell r="F417" t="str">
            <v>m2</v>
          </cell>
          <cell r="G417">
            <v>9.7980111870727153</v>
          </cell>
          <cell r="H417">
            <v>9459</v>
          </cell>
        </row>
        <row r="418">
          <cell r="C418" t="str">
            <v>01.006.02.05.01.05</v>
          </cell>
          <cell r="D418" t="str">
            <v>Proteção mecânica acabada vertical com tela galvanizada, ou plástica fio 22 abertura 1"</v>
          </cell>
          <cell r="E418">
            <v>67.180000000000007</v>
          </cell>
          <cell r="F418" t="str">
            <v>m2</v>
          </cell>
          <cell r="G418">
            <v>10.204376302470973</v>
          </cell>
          <cell r="H418">
            <v>685.53</v>
          </cell>
        </row>
        <row r="419">
          <cell r="C419" t="str">
            <v>01.006.02.05.01.06</v>
          </cell>
          <cell r="D419" t="str">
            <v>Mastique de emulsão hidroasfáltica - incluso</v>
          </cell>
          <cell r="E419">
            <v>56</v>
          </cell>
          <cell r="F419" t="str">
            <v>m</v>
          </cell>
        </row>
        <row r="420">
          <cell r="C420" t="str">
            <v>01.006.03</v>
          </cell>
          <cell r="D420" t="str">
            <v>Reservatório Superior</v>
          </cell>
          <cell r="H420">
            <v>44839.41</v>
          </cell>
        </row>
        <row r="421">
          <cell r="C421" t="str">
            <v>01.006.03.01</v>
          </cell>
          <cell r="D421" t="str">
            <v>Reservatório Superior</v>
          </cell>
          <cell r="H421">
            <v>44839.41</v>
          </cell>
        </row>
        <row r="422">
          <cell r="C422" t="str">
            <v>01.006.03.01.01</v>
          </cell>
          <cell r="D422" t="str">
            <v>Reservatório Superior - Sistema "A4" Manta asfáltica 4mm aderida com asfalto elastomérico - Manta asf. Pre´-fabricada (SBS 13%), esp. 4mm, tipo IV, conf. Norma (ABNT) NBR 9952/98, aderida com 2,0kg/m2 de asfalto quente e camada de reforço com 2 kg/m2 de a</v>
          </cell>
          <cell r="H422">
            <v>44839.41</v>
          </cell>
        </row>
        <row r="423">
          <cell r="C423" t="str">
            <v>01.006.03.01.01.01</v>
          </cell>
          <cell r="D423" t="str">
            <v>Preparação de superfície - Limpeza, apicoamento e grouteamento dos locais necessários</v>
          </cell>
          <cell r="E423">
            <v>1071.44</v>
          </cell>
          <cell r="F423" t="str">
            <v>m2</v>
          </cell>
          <cell r="G423">
            <v>6.7411054282087655</v>
          </cell>
          <cell r="H423">
            <v>7222.69</v>
          </cell>
        </row>
        <row r="424">
          <cell r="C424" t="str">
            <v>01.006.03.01.01.02</v>
          </cell>
          <cell r="D424" t="str">
            <v>Regularização de superfície horizontal e vertical</v>
          </cell>
          <cell r="E424">
            <v>1071.44</v>
          </cell>
          <cell r="F424" t="str">
            <v>m2</v>
          </cell>
          <cell r="G424">
            <v>9.0117038751586644</v>
          </cell>
          <cell r="H424">
            <v>9655.5</v>
          </cell>
        </row>
        <row r="425">
          <cell r="C425" t="str">
            <v>01.006.03.01.01.03</v>
          </cell>
          <cell r="D425" t="str">
            <v>Impermeaabilização (primer, asfalto elastomérico e manta asfáltica SBS 13% 4mm tipo IV)</v>
          </cell>
          <cell r="E425">
            <v>359.64</v>
          </cell>
          <cell r="F425" t="str">
            <v>m2</v>
          </cell>
          <cell r="G425">
            <v>41.983928372817267</v>
          </cell>
          <cell r="H425">
            <v>15099.1</v>
          </cell>
        </row>
        <row r="426">
          <cell r="C426" t="str">
            <v>01.006.03.01.01.04</v>
          </cell>
          <cell r="D426" t="str">
            <v>Tratamento de teto com primer</v>
          </cell>
          <cell r="E426">
            <v>359.64</v>
          </cell>
          <cell r="F426" t="str">
            <v>m2</v>
          </cell>
          <cell r="G426">
            <v>5.7692414636859084</v>
          </cell>
          <cell r="H426">
            <v>2074.85</v>
          </cell>
        </row>
        <row r="427">
          <cell r="C427" t="str">
            <v>01.006.03.01.01.05</v>
          </cell>
          <cell r="D427" t="str">
            <v>Proteção mecânica geral horizontal</v>
          </cell>
          <cell r="E427">
            <v>359.64</v>
          </cell>
          <cell r="F427" t="str">
            <v>m2</v>
          </cell>
          <cell r="G427">
            <v>9.7980202424646876</v>
          </cell>
          <cell r="H427">
            <v>3523.76</v>
          </cell>
        </row>
        <row r="428">
          <cell r="C428" t="str">
            <v>01.006.03.01.01.06</v>
          </cell>
          <cell r="D428" t="str">
            <v>Proteção mecânica geral vertical com tela plástica fixada com buchas face superior</v>
          </cell>
          <cell r="E428">
            <v>711.8</v>
          </cell>
          <cell r="F428" t="str">
            <v>m2</v>
          </cell>
          <cell r="G428">
            <v>10.204425400393371</v>
          </cell>
          <cell r="H428">
            <v>7263.51</v>
          </cell>
        </row>
        <row r="429">
          <cell r="C429" t="str">
            <v>01.006.03.01.01.07</v>
          </cell>
          <cell r="D429" t="str">
            <v>Mastique de emulsão hidroasfáltica - incluso</v>
          </cell>
          <cell r="E429">
            <v>298</v>
          </cell>
          <cell r="F429" t="str">
            <v>m</v>
          </cell>
        </row>
        <row r="430">
          <cell r="C430" t="str">
            <v>01.006.04</v>
          </cell>
          <cell r="D430" t="str">
            <v>Reservatório Inferior</v>
          </cell>
          <cell r="H430">
            <v>129955.43</v>
          </cell>
        </row>
        <row r="431">
          <cell r="C431" t="str">
            <v>01.006.04.01</v>
          </cell>
          <cell r="D431" t="str">
            <v>Reservatório Inferior</v>
          </cell>
          <cell r="H431">
            <v>129955.43</v>
          </cell>
        </row>
        <row r="432">
          <cell r="C432" t="str">
            <v>01.006.04.01.01</v>
          </cell>
          <cell r="D432" t="str">
            <v>Reservatório Inferior - Sistema "A4" Manta asfáltica 4mm aderida com asfalto elastomérico - Manta asf. Pre´-fabricada (SBS 13%), esp. 4mm, tipo IV, conf. Norma (ABNT) NBR 9952/98, aderida com 2,0kg/m2 de asfalto quente e camada de reforço com 2 kg/m2 de a</v>
          </cell>
          <cell r="H432">
            <v>129955.43</v>
          </cell>
        </row>
        <row r="433">
          <cell r="C433" t="str">
            <v>01.006.04.01.01.01</v>
          </cell>
          <cell r="D433" t="str">
            <v>Preparação de superfície - Limpeza, apicoamento e grouteamento dos locais necessários</v>
          </cell>
          <cell r="E433">
            <v>2037.63</v>
          </cell>
          <cell r="F433" t="str">
            <v>m2</v>
          </cell>
          <cell r="G433">
            <v>7.5097490712249035</v>
          </cell>
          <cell r="H433">
            <v>15302.09</v>
          </cell>
        </row>
        <row r="434">
          <cell r="C434" t="str">
            <v>01.006.04.01.01.02</v>
          </cell>
          <cell r="D434" t="str">
            <v>Regularização de superfície horizontal e vertical</v>
          </cell>
          <cell r="E434">
            <v>2037.63</v>
          </cell>
          <cell r="F434" t="str">
            <v>m2</v>
          </cell>
          <cell r="G434">
            <v>9.0116998670023492</v>
          </cell>
          <cell r="H434">
            <v>18362.509999999998</v>
          </cell>
        </row>
        <row r="435">
          <cell r="C435" t="str">
            <v>01.006.04.01.01.03</v>
          </cell>
          <cell r="D435" t="str">
            <v>Impermeaabilização (primer, asfalto elastomérico e manta asfáltica SBS 13% 4mm tipo IV)</v>
          </cell>
          <cell r="E435">
            <v>2037.63</v>
          </cell>
          <cell r="F435" t="str">
            <v>m2</v>
          </cell>
          <cell r="G435">
            <v>41.983917590534098</v>
          </cell>
          <cell r="H435">
            <v>85547.69</v>
          </cell>
        </row>
        <row r="436">
          <cell r="C436" t="str">
            <v>01.006.04.01.01.04</v>
          </cell>
          <cell r="D436" t="str">
            <v>Tratamento de teto com solução asfáltica</v>
          </cell>
          <cell r="E436">
            <v>690.11</v>
          </cell>
          <cell r="F436" t="str">
            <v>m2</v>
          </cell>
          <cell r="G436">
            <v>5.769254176870354</v>
          </cell>
          <cell r="H436">
            <v>3981.42</v>
          </cell>
        </row>
        <row r="437">
          <cell r="C437" t="str">
            <v>01.006.04.01.01.05</v>
          </cell>
          <cell r="D437" t="str">
            <v>Proteção mecânica de fundo</v>
          </cell>
          <cell r="E437">
            <v>690.11</v>
          </cell>
          <cell r="F437" t="str">
            <v>m2</v>
          </cell>
          <cell r="G437">
            <v>9.7980177073220212</v>
          </cell>
          <cell r="H437">
            <v>6761.71</v>
          </cell>
        </row>
        <row r="438">
          <cell r="C438" t="str">
            <v>01.006.04.01.01.06</v>
          </cell>
          <cell r="D438" t="str">
            <v>Mastique de emulsão hidroasfáltica - incluso</v>
          </cell>
          <cell r="E438">
            <v>336</v>
          </cell>
          <cell r="F438" t="str">
            <v>m</v>
          </cell>
        </row>
        <row r="439">
          <cell r="C439" t="str">
            <v>01.006.05</v>
          </cell>
          <cell r="D439" t="str">
            <v>Piscina</v>
          </cell>
          <cell r="H439">
            <v>25666.2</v>
          </cell>
        </row>
        <row r="440">
          <cell r="C440" t="str">
            <v>01.006.05.01</v>
          </cell>
          <cell r="D440" t="str">
            <v>Piscina</v>
          </cell>
          <cell r="H440">
            <v>25666.2</v>
          </cell>
        </row>
        <row r="441">
          <cell r="C441" t="str">
            <v>01.006.05.01.01</v>
          </cell>
          <cell r="D441" t="str">
            <v xml:space="preserve">Piscina - Sistema "A4+A4" Manta asfáltica dupla 4mm + 4mm aderida com asfalto elastomérico - Manta asf. Pre´-fabricada (SBS 13%), esp. 4mm, tipo IV, conf. Norma (ABNT) NBR 9952/98, aderida com 2,0kg/m2 de asfalto quente e camada de reforço com 2 kg/m2 de </v>
          </cell>
          <cell r="H441">
            <v>25666.2</v>
          </cell>
        </row>
        <row r="442">
          <cell r="C442" t="str">
            <v>01.006.05.01.01.01</v>
          </cell>
          <cell r="D442" t="str">
            <v>Regularização de superfície horizontal e vertical</v>
          </cell>
          <cell r="E442">
            <v>238.4</v>
          </cell>
          <cell r="F442" t="str">
            <v>m2</v>
          </cell>
          <cell r="G442">
            <v>13.950461409395972</v>
          </cell>
          <cell r="H442">
            <v>3325.79</v>
          </cell>
        </row>
        <row r="443">
          <cell r="C443" t="str">
            <v>01.006.05.01.01.02</v>
          </cell>
          <cell r="D443" t="str">
            <v>Impermeabilização (primer, asfalto elastomérico e manta asfáltica dupla SBS 13% 4mm +4mm tipo IV)</v>
          </cell>
          <cell r="E443">
            <v>238.4</v>
          </cell>
          <cell r="F443" t="str">
            <v>m2</v>
          </cell>
          <cell r="G443">
            <v>83.084354026845645</v>
          </cell>
          <cell r="H443">
            <v>19807.310000000001</v>
          </cell>
        </row>
        <row r="444">
          <cell r="C444" t="str">
            <v>01.006.05.01.01.03</v>
          </cell>
          <cell r="D444" t="str">
            <v>Camada separadora (papel kraft)</v>
          </cell>
          <cell r="E444">
            <v>160</v>
          </cell>
          <cell r="F444" t="str">
            <v>m2</v>
          </cell>
          <cell r="G444">
            <v>1.0336874999999999</v>
          </cell>
          <cell r="H444">
            <v>165.39</v>
          </cell>
        </row>
        <row r="445">
          <cell r="C445" t="str">
            <v>01.006.05.01.01.04</v>
          </cell>
          <cell r="D445" t="str">
            <v>Proteção mecânica acabada horizontal</v>
          </cell>
          <cell r="E445">
            <v>160</v>
          </cell>
          <cell r="F445" t="str">
            <v>m2</v>
          </cell>
          <cell r="G445">
            <v>9.798</v>
          </cell>
          <cell r="H445">
            <v>1567.68</v>
          </cell>
        </row>
        <row r="446">
          <cell r="C446" t="str">
            <v>01.006.05.01.01.05</v>
          </cell>
          <cell r="D446" t="str">
            <v>Proteção mecânica acabada vertical com tela galvanizada, ou plástica fio 22 abertura 1"</v>
          </cell>
          <cell r="E446">
            <v>78.400000000000006</v>
          </cell>
          <cell r="F446" t="str">
            <v>m2</v>
          </cell>
          <cell r="G446">
            <v>10.204464285714284</v>
          </cell>
          <cell r="H446">
            <v>800.03</v>
          </cell>
        </row>
        <row r="447">
          <cell r="C447" t="str">
            <v>01.006.05.01.01.06</v>
          </cell>
          <cell r="D447" t="str">
            <v>Mastique de emulsão hidroasfáltica - incluso</v>
          </cell>
          <cell r="E447">
            <v>56</v>
          </cell>
          <cell r="F447" t="str">
            <v>m</v>
          </cell>
        </row>
        <row r="448">
          <cell r="C448" t="str">
            <v>01.006.06</v>
          </cell>
          <cell r="D448" t="str">
            <v>Pisos úmidos sobre terra (Subsolo)</v>
          </cell>
          <cell r="H448">
            <v>7728.59</v>
          </cell>
        </row>
        <row r="449">
          <cell r="C449" t="str">
            <v>01.006.06.01</v>
          </cell>
          <cell r="D449" t="str">
            <v>Pisos úmidos sobre terra (Subsolo)</v>
          </cell>
          <cell r="H449">
            <v>7728.59</v>
          </cell>
        </row>
        <row r="450">
          <cell r="C450" t="str">
            <v>01.006.06.01.01</v>
          </cell>
          <cell r="D450" t="str">
            <v>Pisos úmidos sobre terra (Subsolo) - Sistema "B" Membrana asfáltica elastomérica - Membrana moldada no local, composta de 3 demãos de asfalto elastomérico estruturado com 1 véu de poliester ou lã de vidro</v>
          </cell>
          <cell r="H450">
            <v>7728.59</v>
          </cell>
        </row>
        <row r="451">
          <cell r="C451" t="str">
            <v>01.006.06.01.01.01</v>
          </cell>
          <cell r="D451" t="str">
            <v>Regularização de superfície horizontal e vertical</v>
          </cell>
          <cell r="E451">
            <v>119.93</v>
          </cell>
          <cell r="F451" t="str">
            <v>m2</v>
          </cell>
          <cell r="G451">
            <v>9.0116734761944457</v>
          </cell>
          <cell r="H451">
            <v>1080.77</v>
          </cell>
        </row>
        <row r="452">
          <cell r="C452" t="str">
            <v>01.006.06.01.01.02</v>
          </cell>
          <cell r="D452" t="str">
            <v>Preparo de superfície com argamassa impermeável - Duas demãos de argamassa impermeável com aditivos hidrófugos minerais intercaladas de chapisco</v>
          </cell>
          <cell r="E452">
            <v>119.93</v>
          </cell>
          <cell r="F452" t="str">
            <v>m2</v>
          </cell>
          <cell r="G452">
            <v>19.675560743767196</v>
          </cell>
          <cell r="H452">
            <v>2359.69</v>
          </cell>
        </row>
        <row r="453">
          <cell r="C453" t="str">
            <v>01.006.06.01.01.03</v>
          </cell>
          <cell r="D453" t="str">
            <v>Impermeabilização (primer, asfalto elastomérico e véu de poliester de vidro)</v>
          </cell>
          <cell r="E453">
            <v>119.93</v>
          </cell>
          <cell r="F453" t="str">
            <v>m2</v>
          </cell>
          <cell r="G453">
            <v>25.064871174851998</v>
          </cell>
          <cell r="H453">
            <v>3006.03</v>
          </cell>
        </row>
        <row r="454">
          <cell r="C454" t="str">
            <v>01.006.06.01.01.04</v>
          </cell>
          <cell r="D454" t="str">
            <v>Camada separadora (papel kraft)</v>
          </cell>
          <cell r="E454">
            <v>93.07</v>
          </cell>
          <cell r="F454" t="str">
            <v>m2</v>
          </cell>
          <cell r="G454">
            <v>1.0337380466315675</v>
          </cell>
          <cell r="H454">
            <v>96.21</v>
          </cell>
        </row>
        <row r="455">
          <cell r="C455" t="str">
            <v>01.006.06.01.01.05</v>
          </cell>
          <cell r="D455" t="str">
            <v>Proteção mecânica acabada horizontal</v>
          </cell>
          <cell r="E455">
            <v>93.07</v>
          </cell>
          <cell r="F455" t="str">
            <v>m2</v>
          </cell>
          <cell r="G455">
            <v>9.7980015042441178</v>
          </cell>
          <cell r="H455">
            <v>911.9</v>
          </cell>
        </row>
        <row r="456">
          <cell r="C456" t="str">
            <v>01.006.06.01.01.06</v>
          </cell>
          <cell r="D456" t="str">
            <v>Proteção mecânica acabada vertical com tela galvanizada, ou plástica fio 22 abertura 1"</v>
          </cell>
          <cell r="E456">
            <v>26.85</v>
          </cell>
          <cell r="F456" t="str">
            <v>m2</v>
          </cell>
          <cell r="G456">
            <v>10.204469273743017</v>
          </cell>
          <cell r="H456">
            <v>273.99</v>
          </cell>
        </row>
        <row r="457">
          <cell r="C457" t="str">
            <v>01.006.06.01.01.07</v>
          </cell>
          <cell r="D457" t="str">
            <v>Mastique de emulsão hidroasfáltica - incluso</v>
          </cell>
          <cell r="E457">
            <v>89.52</v>
          </cell>
          <cell r="F457" t="str">
            <v>m</v>
          </cell>
        </row>
        <row r="458">
          <cell r="C458" t="str">
            <v>01.006.07</v>
          </cell>
          <cell r="D458" t="str">
            <v xml:space="preserve">Poço de Elevador Face Interna </v>
          </cell>
          <cell r="H458">
            <v>6334.26</v>
          </cell>
        </row>
        <row r="459">
          <cell r="C459" t="str">
            <v>01.006.07.01</v>
          </cell>
          <cell r="D459" t="str">
            <v xml:space="preserve">Poço de Elevador Face Interna </v>
          </cell>
          <cell r="H459">
            <v>6334.26</v>
          </cell>
        </row>
        <row r="460">
          <cell r="C460" t="str">
            <v>01.006.07.01.01</v>
          </cell>
          <cell r="D460" t="str">
            <v>Poço de Elevador Face terna - Sistema "A3" Manta asfáltica 3mm aderida com asfalto elastomérico - Manta asf. Pre´-fabricada (SBS 13%), esp. 3mm, tipo III, conf. Norma (ABNT) NBR 9952/98, aderida com 2,0kg/m2 de asfalto quente e camada de reforço com 2 kg/</v>
          </cell>
          <cell r="H460">
            <v>6334.26</v>
          </cell>
        </row>
        <row r="461">
          <cell r="C461" t="str">
            <v>01.006.07.01.01.01</v>
          </cell>
          <cell r="D461" t="str">
            <v>Preparação de superfície - Limpeza e acerto de superfície</v>
          </cell>
          <cell r="E461">
            <v>295.64999999999998</v>
          </cell>
          <cell r="F461" t="str">
            <v>m2</v>
          </cell>
          <cell r="G461">
            <v>9.0117030272281422</v>
          </cell>
          <cell r="H461">
            <v>2664.31</v>
          </cell>
        </row>
        <row r="462">
          <cell r="C462" t="str">
            <v>01.006.07.01.01.02</v>
          </cell>
          <cell r="D462" t="str">
            <v>Impermeabilização com argamassa polimérica (4 kg/m2) estruturada com tela de pliester</v>
          </cell>
          <cell r="E462">
            <v>295.64999999999998</v>
          </cell>
          <cell r="F462" t="str">
            <v>m2</v>
          </cell>
          <cell r="G462">
            <v>12.413191273465246</v>
          </cell>
          <cell r="H462">
            <v>3669.96</v>
          </cell>
        </row>
        <row r="463">
          <cell r="C463" t="str">
            <v>01.006.08</v>
          </cell>
          <cell r="D463" t="str">
            <v>Cornijas (EXCLUSO)</v>
          </cell>
        </row>
        <row r="464">
          <cell r="C464" t="str">
            <v>01.006.09</v>
          </cell>
          <cell r="D464" t="str">
            <v>Piso Térreo Pilotis</v>
          </cell>
          <cell r="H464">
            <v>93689.75</v>
          </cell>
        </row>
        <row r="465">
          <cell r="C465" t="str">
            <v>01.006.09.01</v>
          </cell>
          <cell r="D465" t="str">
            <v>Piso Térreo Pilotis</v>
          </cell>
          <cell r="H465">
            <v>93689.75</v>
          </cell>
        </row>
        <row r="466">
          <cell r="C466" t="str">
            <v>01.006.09.01.01</v>
          </cell>
          <cell r="D466" t="str">
            <v>Piso Térreo Pilotis - Sistema "A4" Manta asfáltica 4mm aderida com asfalto elastomérico - Manta asf. Pre´-fabricada (SBS 13%), esp. 4mm, tipo IV, conf. Norma (ABNT) NBR 9952/98, aderida com 2,0kg/m2 de asfalto quente e camada de reforço com 2 kg/m2 de asf</v>
          </cell>
          <cell r="H466">
            <v>93689.75</v>
          </cell>
        </row>
        <row r="467">
          <cell r="C467" t="str">
            <v>01.006.09.01.01.01</v>
          </cell>
          <cell r="D467" t="str">
            <v>Regularização de superfície horizontal e vertical</v>
          </cell>
          <cell r="E467">
            <v>1405.58</v>
          </cell>
          <cell r="F467" t="str">
            <v>m2</v>
          </cell>
          <cell r="G467">
            <v>13.950461731100331</v>
          </cell>
          <cell r="H467">
            <v>19608.490000000002</v>
          </cell>
        </row>
        <row r="468">
          <cell r="C468" t="str">
            <v>01.006.09.01.01.02</v>
          </cell>
          <cell r="D468" t="str">
            <v>Impermeaabilização (primer, asfalto elastomérico e manta asfáltica SBS 13% 4mm tipo IV)</v>
          </cell>
          <cell r="E468">
            <v>1405.58</v>
          </cell>
          <cell r="F468" t="str">
            <v>m2</v>
          </cell>
          <cell r="G468">
            <v>41.983921228247418</v>
          </cell>
          <cell r="H468">
            <v>59011.76</v>
          </cell>
        </row>
        <row r="469">
          <cell r="C469" t="str">
            <v>01.006.09.01.01.03</v>
          </cell>
          <cell r="D469" t="str">
            <v>Camada separadora (papel kraft)</v>
          </cell>
          <cell r="E469">
            <v>1157.94</v>
          </cell>
          <cell r="F469" t="str">
            <v>m2</v>
          </cell>
          <cell r="G469">
            <v>1.0336977736324853</v>
          </cell>
          <cell r="H469">
            <v>1196.96</v>
          </cell>
        </row>
        <row r="470">
          <cell r="C470" t="str">
            <v>01.006.09.01.01.04</v>
          </cell>
          <cell r="D470" t="str">
            <v>Proteção mecânica acabada horizontal</v>
          </cell>
          <cell r="E470">
            <v>1157.94</v>
          </cell>
          <cell r="F470" t="str">
            <v>m2</v>
          </cell>
          <cell r="G470">
            <v>9.7980206228301991</v>
          </cell>
          <cell r="H470">
            <v>11345.52</v>
          </cell>
        </row>
        <row r="471">
          <cell r="C471" t="str">
            <v>01.006.09.01.01.05</v>
          </cell>
          <cell r="D471" t="str">
            <v>Proteção mecânica acabada vertical com tela galvanizada, ou plástica fio 22 abertura 1"</v>
          </cell>
          <cell r="E471">
            <v>247.64</v>
          </cell>
          <cell r="F471" t="str">
            <v>m2</v>
          </cell>
          <cell r="G471">
            <v>10.204409626877727</v>
          </cell>
          <cell r="H471">
            <v>2527.02</v>
          </cell>
        </row>
        <row r="472">
          <cell r="C472" t="str">
            <v>01.006.09.01.01.06</v>
          </cell>
          <cell r="D472" t="str">
            <v>Mastique de emulsão hidroasfáltica - incluso</v>
          </cell>
          <cell r="E472">
            <v>489.81</v>
          </cell>
          <cell r="F472" t="str">
            <v>m</v>
          </cell>
        </row>
        <row r="473">
          <cell r="C473" t="str">
            <v>01.006.10</v>
          </cell>
          <cell r="D473" t="str">
            <v>Jardineiras</v>
          </cell>
          <cell r="H473">
            <v>3597.5</v>
          </cell>
        </row>
        <row r="474">
          <cell r="C474" t="str">
            <v>01.006.10.01</v>
          </cell>
          <cell r="D474" t="str">
            <v>Jardineiras</v>
          </cell>
          <cell r="H474">
            <v>3597.5</v>
          </cell>
        </row>
        <row r="475">
          <cell r="C475" t="str">
            <v>01.006.10.01.01</v>
          </cell>
          <cell r="D475" t="str">
            <v>Jardineiras</v>
          </cell>
          <cell r="H475">
            <v>3597.5</v>
          </cell>
        </row>
        <row r="476">
          <cell r="C476" t="str">
            <v>01.006.10.01.01.01</v>
          </cell>
          <cell r="D476" t="str">
            <v>Regularização de superfície horizontal e vertical</v>
          </cell>
          <cell r="E476">
            <v>49.3</v>
          </cell>
          <cell r="F476" t="str">
            <v>m2</v>
          </cell>
          <cell r="G476">
            <v>13.950507099391482</v>
          </cell>
          <cell r="H476">
            <v>687.76</v>
          </cell>
        </row>
        <row r="477">
          <cell r="C477" t="str">
            <v>01.006.10.01.01.02</v>
          </cell>
          <cell r="D477" t="str">
            <v>Impermeabilização (primer, asfalto elastomérico e manta asfáltica SBS 13% 4mm tipo IV)</v>
          </cell>
          <cell r="E477">
            <v>49.3</v>
          </cell>
          <cell r="F477" t="str">
            <v>m2</v>
          </cell>
          <cell r="G477">
            <v>41.983975659229209</v>
          </cell>
          <cell r="H477">
            <v>2069.81</v>
          </cell>
        </row>
        <row r="478">
          <cell r="C478" t="str">
            <v>01.006.10.01.01.03</v>
          </cell>
          <cell r="D478" t="str">
            <v>Camada separadora (papel kraft)</v>
          </cell>
          <cell r="E478">
            <v>15.51</v>
          </cell>
          <cell r="F478" t="str">
            <v>m2</v>
          </cell>
          <cell r="G478">
            <v>1.0335267569310123</v>
          </cell>
          <cell r="H478">
            <v>16.03</v>
          </cell>
        </row>
        <row r="479">
          <cell r="C479" t="str">
            <v>01.006.10.01.01.04</v>
          </cell>
          <cell r="D479" t="str">
            <v>Proteção mecânica acabada horizontal</v>
          </cell>
          <cell r="E479">
            <v>15.51</v>
          </cell>
          <cell r="F479" t="str">
            <v>m2</v>
          </cell>
          <cell r="G479">
            <v>9.7981947130883302</v>
          </cell>
          <cell r="H479">
            <v>151.97</v>
          </cell>
        </row>
        <row r="480">
          <cell r="C480" t="str">
            <v>01.006.10.01.01.05</v>
          </cell>
          <cell r="D480" t="str">
            <v>Proteção mecânica acabada vertical com tela galvanizada, ou plástica fio 22 abertura 1"</v>
          </cell>
          <cell r="E480">
            <v>33.79</v>
          </cell>
          <cell r="F480" t="str">
            <v>m2</v>
          </cell>
          <cell r="G480">
            <v>10.204498372299497</v>
          </cell>
          <cell r="H480">
            <v>344.81</v>
          </cell>
        </row>
        <row r="481">
          <cell r="C481" t="str">
            <v>01.006.10.01.01.06</v>
          </cell>
          <cell r="D481" t="str">
            <v>Mastique de emulsão hidroasfáltica - incluso</v>
          </cell>
          <cell r="E481">
            <v>37.78</v>
          </cell>
          <cell r="F481" t="str">
            <v>m</v>
          </cell>
        </row>
        <row r="482">
          <cell r="C482" t="str">
            <v>01.006.10.01.01.07</v>
          </cell>
          <cell r="D482" t="str">
            <v>Pintura anti-raiz - Solução de alcatrão</v>
          </cell>
          <cell r="E482">
            <v>49.302</v>
          </cell>
          <cell r="F482" t="str">
            <v>m2</v>
          </cell>
          <cell r="G482">
            <v>6.6350249482779606</v>
          </cell>
          <cell r="H482">
            <v>327.12</v>
          </cell>
        </row>
        <row r="483">
          <cell r="C483" t="str">
            <v>01.006.11</v>
          </cell>
          <cell r="D483" t="str">
            <v>Box de Lavagem 1º Subsolo</v>
          </cell>
          <cell r="H483">
            <v>12351.1</v>
          </cell>
        </row>
        <row r="484">
          <cell r="C484" t="str">
            <v>01.006.11.01</v>
          </cell>
          <cell r="D484" t="str">
            <v>Box de Lavagem 1º Subsolo</v>
          </cell>
          <cell r="H484">
            <v>12351.1</v>
          </cell>
        </row>
        <row r="485">
          <cell r="C485" t="str">
            <v>01.006.11.01.01</v>
          </cell>
          <cell r="D485" t="str">
            <v>Chapisco para regularização da superfície vertical</v>
          </cell>
          <cell r="E485">
            <v>54</v>
          </cell>
          <cell r="F485" t="str">
            <v>m2</v>
          </cell>
          <cell r="G485">
            <v>4.809814814814815</v>
          </cell>
          <cell r="H485">
            <v>259.73</v>
          </cell>
        </row>
        <row r="486">
          <cell r="C486" t="str">
            <v>01.006.11.01.02</v>
          </cell>
          <cell r="D486" t="str">
            <v>Regularização das superfícies</v>
          </cell>
          <cell r="E486">
            <v>270</v>
          </cell>
          <cell r="F486" t="str">
            <v>m2</v>
          </cell>
          <cell r="G486">
            <v>9.011703703703704</v>
          </cell>
          <cell r="H486">
            <v>2433.16</v>
          </cell>
        </row>
        <row r="487">
          <cell r="C487" t="str">
            <v>01.006.11.01.03</v>
          </cell>
          <cell r="D487" t="str">
            <v>Impermeabilização com primer de base asfáltica, membrana asfáltica moldada nolocal composta de 4 kg de asfalto elastomérico + 1 véu de poliester</v>
          </cell>
          <cell r="E487">
            <v>270</v>
          </cell>
          <cell r="F487" t="str">
            <v>m2</v>
          </cell>
          <cell r="G487">
            <v>25.064888888888891</v>
          </cell>
          <cell r="H487">
            <v>6767.52</v>
          </cell>
        </row>
        <row r="488">
          <cell r="C488" t="str">
            <v>01.006.11.01.04</v>
          </cell>
          <cell r="D488" t="str">
            <v>Camada separadora (papel kraft betuminado duplo)</v>
          </cell>
          <cell r="E488">
            <v>216</v>
          </cell>
          <cell r="F488" t="str">
            <v>m2</v>
          </cell>
          <cell r="G488">
            <v>1.0337037037037038</v>
          </cell>
          <cell r="H488">
            <v>223.28</v>
          </cell>
        </row>
        <row r="489">
          <cell r="C489" t="str">
            <v>01.006.11.01.05</v>
          </cell>
          <cell r="D489" t="str">
            <v>Proteção mecânica horizontal com argamassa traço 1:4, esp. 3cm, acabamento vassourado</v>
          </cell>
          <cell r="E489">
            <v>216</v>
          </cell>
          <cell r="F489" t="str">
            <v>m2</v>
          </cell>
          <cell r="G489">
            <v>9.798009259259258</v>
          </cell>
          <cell r="H489">
            <v>2116.37</v>
          </cell>
        </row>
        <row r="490">
          <cell r="C490" t="str">
            <v>01.006.11.01.06</v>
          </cell>
          <cell r="D490" t="str">
            <v>Proteção mecânica vertical com tela plástica</v>
          </cell>
          <cell r="E490">
            <v>54</v>
          </cell>
          <cell r="F490" t="str">
            <v>m2</v>
          </cell>
          <cell r="G490">
            <v>10.204444444444444</v>
          </cell>
          <cell r="H490">
            <v>551.04</v>
          </cell>
        </row>
        <row r="491">
          <cell r="C491" t="str">
            <v>01.006.12</v>
          </cell>
          <cell r="D491" t="str">
            <v>Piso em taco de madeira</v>
          </cell>
          <cell r="H491">
            <v>218717.71</v>
          </cell>
        </row>
        <row r="492">
          <cell r="C492" t="str">
            <v>01.006.12.01</v>
          </cell>
          <cell r="D492" t="str">
            <v>Piso em taco de madeira</v>
          </cell>
          <cell r="H492">
            <v>218717.71</v>
          </cell>
        </row>
        <row r="493">
          <cell r="C493" t="str">
            <v>01.006.12.01.01</v>
          </cell>
          <cell r="D493" t="str">
            <v>Cristalização</v>
          </cell>
          <cell r="E493">
            <v>19804.66</v>
          </cell>
          <cell r="F493" t="str">
            <v>m2</v>
          </cell>
          <cell r="G493">
            <v>11.043749804338978</v>
          </cell>
          <cell r="H493">
            <v>218717.71</v>
          </cell>
        </row>
        <row r="494">
          <cell r="C494">
            <v>1007</v>
          </cell>
          <cell r="D494" t="str">
            <v>ESQUADRIAS</v>
          </cell>
          <cell r="H494">
            <v>9798219.7899999991</v>
          </cell>
        </row>
        <row r="495">
          <cell r="C495" t="str">
            <v>01.007.01</v>
          </cell>
          <cell r="D495" t="str">
            <v>Esquadrias de Madeira</v>
          </cell>
          <cell r="H495">
            <v>2290261.2599999998</v>
          </cell>
        </row>
        <row r="496">
          <cell r="C496" t="str">
            <v>01.007.01.01</v>
          </cell>
          <cell r="D496" t="str">
            <v>Porta semi-oca moldurada tipo Sincol ref. 247 em madeira Itauba, acabamento para pintura, com borracha de vedação</v>
          </cell>
          <cell r="H496">
            <v>214434</v>
          </cell>
        </row>
        <row r="497">
          <cell r="C497" t="str">
            <v>01.007.01.01.01</v>
          </cell>
          <cell r="D497" t="str">
            <v>Porta semi-oca moldurada tipo Sincol ref. 247 em madeira Itauba, acabamento para pintura, com borracha de vedação</v>
          </cell>
          <cell r="H497">
            <v>214434</v>
          </cell>
        </row>
        <row r="498">
          <cell r="C498" t="str">
            <v>01.007.01.01.01.01</v>
          </cell>
          <cell r="D498" t="str">
            <v>M08 - 1,64x2,10x0,14m - conf. Det. H05 - com guarnição  larg. 8cm canelada dos 2 lados, sóculos superiores 8x8cm com círculo, sóculos inferiores em mármore</v>
          </cell>
          <cell r="E498">
            <v>216</v>
          </cell>
          <cell r="F498" t="str">
            <v>un</v>
          </cell>
          <cell r="G498">
            <v>992.75</v>
          </cell>
          <cell r="H498">
            <v>214434</v>
          </cell>
        </row>
        <row r="499">
          <cell r="C499" t="str">
            <v>01.007.01.02</v>
          </cell>
          <cell r="D499" t="str">
            <v>Porta semi-oca moldurada de 2 lados tipo Sincol ref. 261, acabamento para pintura, com borracha de vedação</v>
          </cell>
          <cell r="H499">
            <v>13721.61</v>
          </cell>
        </row>
        <row r="500">
          <cell r="C500" t="str">
            <v>01.007.01.02.01</v>
          </cell>
          <cell r="D500" t="str">
            <v>Porta semi-oca moldurada de 2 lados tipo Sincol ref. 261, acabamento para pintura, com borracha de vedação</v>
          </cell>
          <cell r="H500">
            <v>13721.61</v>
          </cell>
        </row>
        <row r="501">
          <cell r="C501" t="str">
            <v>01.007.01.02.01.01</v>
          </cell>
          <cell r="D501" t="str">
            <v>M01 - 0,62x2,10m conf. Det. H01 - com guarnição larg. 7cm lisa dos 2 lados</v>
          </cell>
          <cell r="E501">
            <v>2</v>
          </cell>
          <cell r="F501" t="str">
            <v>un</v>
          </cell>
          <cell r="G501">
            <v>326.70999999999998</v>
          </cell>
          <cell r="H501">
            <v>653.41</v>
          </cell>
        </row>
        <row r="502">
          <cell r="C502" t="str">
            <v>01.007.01.02.01.02</v>
          </cell>
          <cell r="D502" t="str">
            <v>M03 - 0,72x2,10m conf. Det. H02 - com guarnição larg. 7cm lisa dos 2 lados</v>
          </cell>
          <cell r="E502">
            <v>22</v>
          </cell>
          <cell r="F502" t="str">
            <v>un</v>
          </cell>
          <cell r="G502">
            <v>326.70999999999998</v>
          </cell>
          <cell r="H502">
            <v>7187.51</v>
          </cell>
        </row>
        <row r="503">
          <cell r="C503" t="str">
            <v>01.007.01.02.01.03</v>
          </cell>
          <cell r="D503" t="str">
            <v>M06 - 0,82x2,10m conf. Det. H03 - com guarnição larg. 7cm lisa dos 2 lados</v>
          </cell>
          <cell r="E503">
            <v>14</v>
          </cell>
          <cell r="F503" t="str">
            <v>un</v>
          </cell>
          <cell r="G503">
            <v>326.70999999999998</v>
          </cell>
          <cell r="H503">
            <v>4573.87</v>
          </cell>
        </row>
        <row r="504">
          <cell r="C504" t="str">
            <v>01.007.01.02.01.04</v>
          </cell>
          <cell r="D504" t="str">
            <v>M15 - 0,70x2,10m conf. Det. H13 - com guarnição larg. 7cm lisa dos 2 lados</v>
          </cell>
          <cell r="E504">
            <v>4</v>
          </cell>
          <cell r="F504" t="str">
            <v>un</v>
          </cell>
          <cell r="G504">
            <v>326.70999999999998</v>
          </cell>
          <cell r="H504">
            <v>1306.82</v>
          </cell>
        </row>
        <row r="505">
          <cell r="C505" t="str">
            <v>01.007.01.03</v>
          </cell>
          <cell r="D505" t="str">
            <v>Porta semi-oca moldurada de 2 lados tipo Sincol ref. 269, acabamento para pintura, com borracha de vedação</v>
          </cell>
          <cell r="H505">
            <v>947960.73</v>
          </cell>
        </row>
        <row r="506">
          <cell r="C506" t="str">
            <v>01.007.01.03.01</v>
          </cell>
          <cell r="D506" t="str">
            <v>Porta semi-oca moldurada de 2 lados tipo Sincol ref. 269, acabamento para pintura, com borracha de vedação</v>
          </cell>
          <cell r="H506">
            <v>947960.73</v>
          </cell>
        </row>
        <row r="507">
          <cell r="C507" t="str">
            <v>01.007.01.03.01.01</v>
          </cell>
          <cell r="D507" t="str">
            <v>M2 - 0,62x2,10m conf. Det.H01 - com guarnição larg. 8cm lisa dos 2 lados canelada de 1 lado e lisa do outro lado</v>
          </cell>
          <cell r="E507">
            <v>159</v>
          </cell>
          <cell r="F507" t="str">
            <v>un</v>
          </cell>
          <cell r="G507">
            <v>298.73</v>
          </cell>
          <cell r="H507">
            <v>47497.67</v>
          </cell>
        </row>
        <row r="508">
          <cell r="C508" t="str">
            <v>01.007.01.03.01.02</v>
          </cell>
          <cell r="D508" t="str">
            <v>M04 -  0,72x2,10m conf. Det.H02 - com guarnição larg. 8cm canelada dos 2 lados, sóculo superior 8x8cm com círculo e sóculo inferior em mármore</v>
          </cell>
          <cell r="E508">
            <v>217</v>
          </cell>
          <cell r="F508" t="str">
            <v>un</v>
          </cell>
          <cell r="G508">
            <v>322.19</v>
          </cell>
          <cell r="H508">
            <v>69915.77</v>
          </cell>
        </row>
        <row r="509">
          <cell r="C509" t="str">
            <v>01.007.01.03.01.03</v>
          </cell>
          <cell r="D509" t="str">
            <v>M04 -  0,72x2,10m conf. Det.H02 - com guarnição larg. 8cm lisa dos 2 lados</v>
          </cell>
          <cell r="E509">
            <v>1211</v>
          </cell>
          <cell r="F509" t="str">
            <v>un</v>
          </cell>
          <cell r="G509">
            <v>298.73</v>
          </cell>
          <cell r="H509">
            <v>361759</v>
          </cell>
        </row>
        <row r="510">
          <cell r="C510" t="str">
            <v>01.007.01.03.01.04</v>
          </cell>
          <cell r="D510" t="str">
            <v>M11 - 0,82x2,10m conf. Det. H08 - com guarnição larg. 8cm canelada dos 2 lados, sóculos superiores 8x8cm com círculo, sóculos inferiores em madeira com caneladura h=16cm de 1 lado e sóculos inferiores em mármore de outro</v>
          </cell>
          <cell r="E510">
            <v>304</v>
          </cell>
          <cell r="F510" t="str">
            <v>un</v>
          </cell>
          <cell r="G510">
            <v>324.89999999999998</v>
          </cell>
          <cell r="H510">
            <v>98769.600000000006</v>
          </cell>
        </row>
        <row r="511">
          <cell r="C511" t="str">
            <v>01.007.01.03.01.05</v>
          </cell>
          <cell r="D511" t="str">
            <v>M11 - 0,82x2,10m conf. Det. H08 - com guarnição larg. 8cm canelada dos 2 lados, sóculos superiores 8x8cm com círculo, sóculos inferiores em madeira com caneladura h=16cm</v>
          </cell>
          <cell r="E511">
            <v>102</v>
          </cell>
          <cell r="F511" t="str">
            <v>un</v>
          </cell>
          <cell r="G511">
            <v>327.61</v>
          </cell>
          <cell r="H511">
            <v>33415.97</v>
          </cell>
        </row>
        <row r="512">
          <cell r="C512" t="str">
            <v>01.007.01.03.01.07</v>
          </cell>
          <cell r="D512" t="str">
            <v>M11 - 0,82x2,10m conf. Det. H08 - com guarnição  liso</v>
          </cell>
          <cell r="E512">
            <v>92</v>
          </cell>
          <cell r="F512" t="str">
            <v>un</v>
          </cell>
          <cell r="G512">
            <v>298.73</v>
          </cell>
          <cell r="H512">
            <v>27482.93</v>
          </cell>
        </row>
        <row r="513">
          <cell r="C513" t="str">
            <v>01.007.01.03.01.08</v>
          </cell>
          <cell r="D513" t="str">
            <v>M12 - 1,44x2,10m  conf. Det.H08 - com guarnição larg. 8cm canelada dos 2 lados, sóculos superiores 8x8cm com círculo, sóculos inferiores em madeira com caneladura h=16cm</v>
          </cell>
          <cell r="E513">
            <v>2</v>
          </cell>
          <cell r="F513" t="str">
            <v>un</v>
          </cell>
          <cell r="G513">
            <v>499.99</v>
          </cell>
          <cell r="H513">
            <v>999.97</v>
          </cell>
        </row>
        <row r="514">
          <cell r="C514" t="str">
            <v>01.007.01.03.01.09</v>
          </cell>
          <cell r="D514" t="str">
            <v>M05 - 0,82x2,10m conf. Det.H03 - com guarnição larg. 8cm canelada dos 2 lados, sóculos superiores 8x8cm com círculo, sóculos inferiores em madeira com caneladura h=16cm de 1 lado e sóculos inferiores em mármore de outro</v>
          </cell>
          <cell r="E514">
            <v>186</v>
          </cell>
          <cell r="F514" t="str">
            <v>un</v>
          </cell>
          <cell r="G514">
            <v>327.61</v>
          </cell>
          <cell r="H514">
            <v>60935</v>
          </cell>
        </row>
        <row r="515">
          <cell r="C515" t="str">
            <v>01.007.01.03.01.10</v>
          </cell>
          <cell r="D515" t="str">
            <v>M05 - 0,82x2,10m conf. Det.H03 - com guarnição larg. 8cm lisa dos 2 lados</v>
          </cell>
          <cell r="E515">
            <v>154</v>
          </cell>
          <cell r="F515" t="str">
            <v>un</v>
          </cell>
          <cell r="G515">
            <v>298.73</v>
          </cell>
          <cell r="H515">
            <v>46004.04</v>
          </cell>
        </row>
        <row r="516">
          <cell r="C516" t="str">
            <v>01.007.01.03.01.11</v>
          </cell>
          <cell r="D516" t="str">
            <v>M05 - 0,82x2,10m conf. Det.H03 - com guarnição larg. 8cm lisa de 1 lado e larg. 8cm canelada do outro lado, sóculos superiores 8x8cm com círculo, sóculos inferiores em madeira com caneladura h=16cm</v>
          </cell>
          <cell r="E516">
            <v>4</v>
          </cell>
          <cell r="F516" t="str">
            <v>un</v>
          </cell>
          <cell r="G516">
            <v>313.17</v>
          </cell>
          <cell r="H516">
            <v>1252.67</v>
          </cell>
        </row>
        <row r="517">
          <cell r="C517" t="str">
            <v>01.007.01.03.01.12</v>
          </cell>
          <cell r="D517" t="str">
            <v>M07 - 1,64x2,10m conf. Det.H04 (de correr)  - com guarnição larg. 8cm canelada dos 2 lados, sóculos superiores 8x8cm com círculo, sóculos inferiores em madeira com caneladura h=16cm</v>
          </cell>
          <cell r="E517">
            <v>163</v>
          </cell>
          <cell r="F517" t="str">
            <v>un</v>
          </cell>
          <cell r="G517">
            <v>699.44</v>
          </cell>
          <cell r="H517">
            <v>114008.31</v>
          </cell>
        </row>
        <row r="518">
          <cell r="C518" t="str">
            <v>01.007.01.03.01.13</v>
          </cell>
          <cell r="D518" t="str">
            <v>M09 - 1,44x2,10m conf. Det. H06 - com guarnição larg. 8cm canelada dos 2 lados, sóculos superiores 8x8cm com círculo, sóculos inferiores em madeira com caneladura h=16cm</v>
          </cell>
          <cell r="E518">
            <v>35</v>
          </cell>
          <cell r="F518" t="str">
            <v>un</v>
          </cell>
          <cell r="G518">
            <v>500.89</v>
          </cell>
          <cell r="H518">
            <v>17531.060000000001</v>
          </cell>
        </row>
        <row r="519">
          <cell r="C519" t="str">
            <v>01.007.01.03.01.14</v>
          </cell>
          <cell r="D519" t="str">
            <v>M08 - 1,64x2,10m conf. Det.H05 - com guarnição larg. 8cm canelada dos 2 lados, sóculos superiores 8x8cm com círculo, sóculos inferiores em madeira com caneladura h=16cm</v>
          </cell>
          <cell r="E519">
            <v>2</v>
          </cell>
          <cell r="F519" t="str">
            <v>un</v>
          </cell>
          <cell r="G519">
            <v>500.89</v>
          </cell>
          <cell r="H519">
            <v>1001.78</v>
          </cell>
        </row>
        <row r="520">
          <cell r="C520" t="str">
            <v>01.007.01.03.01.15</v>
          </cell>
          <cell r="D520" t="str">
            <v>M13 - 1,64x2,10m conf. Det.H08 - com guarnição larg. 8cm canelada dos 2 lados, sóculos superiores 8x8cm com círculo, sóculos inferiores em madeira com caneladura h=16cm</v>
          </cell>
          <cell r="E520">
            <v>24</v>
          </cell>
          <cell r="F520" t="str">
            <v>un</v>
          </cell>
          <cell r="G520">
            <v>500.89</v>
          </cell>
          <cell r="H520">
            <v>12021.3</v>
          </cell>
        </row>
        <row r="521">
          <cell r="C521" t="str">
            <v>01.007.01.03.01.16</v>
          </cell>
          <cell r="D521" t="str">
            <v>M06 - 0,82x2,10m conf. Det.H03 - com guarnição larg. 8cm canelada dos 2 lados, sóculos superiores 8x8cm com círculo, sóculos inferiores em madeira com caneladura h=16cm</v>
          </cell>
          <cell r="E521">
            <v>169</v>
          </cell>
          <cell r="F521" t="str">
            <v>un</v>
          </cell>
          <cell r="G521">
            <v>327.61</v>
          </cell>
          <cell r="H521">
            <v>55365.67</v>
          </cell>
        </row>
        <row r="522">
          <cell r="C522" t="str">
            <v>01.007.01.04</v>
          </cell>
          <cell r="D522" t="str">
            <v>Porta semi-oca tipo Sincol ref. 123, acabamento para pintura</v>
          </cell>
          <cell r="H522">
            <v>377001.33</v>
          </cell>
        </row>
        <row r="523">
          <cell r="C523" t="str">
            <v>01.007.01.04.01</v>
          </cell>
          <cell r="D523" t="str">
            <v>Porta semi-oca tipo Sincol ref. 123, acabamento para pintura</v>
          </cell>
          <cell r="H523">
            <v>377001.33</v>
          </cell>
        </row>
        <row r="524">
          <cell r="C524" t="str">
            <v>01.007.01.04.01.01</v>
          </cell>
          <cell r="D524" t="str">
            <v>M01 - 0,62x2,10m conf. Det. H01 - com guarnição larg. 5cm lisa dos 2 lados</v>
          </cell>
          <cell r="E524">
            <v>686</v>
          </cell>
          <cell r="F524" t="str">
            <v>un</v>
          </cell>
          <cell r="G524">
            <v>253.6</v>
          </cell>
          <cell r="H524">
            <v>173971.32</v>
          </cell>
        </row>
        <row r="525">
          <cell r="C525" t="str">
            <v>01.007.01.04.01.02</v>
          </cell>
          <cell r="D525" t="str">
            <v>M01 - 0,62x2,10m conf. Det. H01 - com guarnição larg. 5cm lisa  de 1 lado e  guarnição larg. 8cm canelada do outro lado, sóculos superiores 8x8cm com círculo, sóculos inferiores em madeira com caneladura h=16cm</v>
          </cell>
          <cell r="E525">
            <v>24</v>
          </cell>
          <cell r="F525" t="str">
            <v>un</v>
          </cell>
          <cell r="G525">
            <v>273.45999999999998</v>
          </cell>
          <cell r="H525">
            <v>6562.98</v>
          </cell>
        </row>
        <row r="526">
          <cell r="C526" t="str">
            <v>01.007.01.04.01.03</v>
          </cell>
          <cell r="D526" t="str">
            <v>M03 - 0,72x2,10m conf. Det.H02 - com guarnição larg. 7cm lisa dos 2 lados</v>
          </cell>
          <cell r="E526">
            <v>32</v>
          </cell>
          <cell r="F526" t="str">
            <v>un</v>
          </cell>
          <cell r="G526">
            <v>284.29000000000002</v>
          </cell>
          <cell r="H526">
            <v>9097.2000000000007</v>
          </cell>
        </row>
        <row r="527">
          <cell r="C527" t="str">
            <v>01.007.01.04.01.04</v>
          </cell>
          <cell r="D527" t="str">
            <v>M06 - 0,82x2,10m conf. Det.H03 - com guarnição larg. 5cm lisa dos 2 lados</v>
          </cell>
          <cell r="E527">
            <v>711</v>
          </cell>
          <cell r="F527" t="str">
            <v>un</v>
          </cell>
          <cell r="G527">
            <v>263.52999999999997</v>
          </cell>
          <cell r="H527">
            <v>187369.83</v>
          </cell>
        </row>
        <row r="528">
          <cell r="C528" t="str">
            <v>01.007.01.05</v>
          </cell>
          <cell r="D528" t="str">
            <v>Porta semi-oca tipo Sincol ref. 269 de 1 lado e ref. 123 do outro lado, acabamento para pintura</v>
          </cell>
          <cell r="H528">
            <v>53637.38</v>
          </cell>
        </row>
        <row r="529">
          <cell r="C529" t="str">
            <v>01.007.01.05.01</v>
          </cell>
          <cell r="D529" t="str">
            <v>Porta semi-oca tipo Sincol ref. 269 de 1 lado e ref. 123 do outro lado, acabamento para pintura</v>
          </cell>
          <cell r="H529">
            <v>53637.38</v>
          </cell>
        </row>
        <row r="530">
          <cell r="C530" t="str">
            <v>01.007.01.05.01.01</v>
          </cell>
          <cell r="D530" t="str">
            <v>M11 - 0,82x2,10m conf. Det. H08 - com guarnição larg.5 cm lisa de 1 lado e guarnição larg. 8cm canelada do outro lado, sóculos superiores 8x8cm com círculo, sóculos inferiores em madeira com caneladura h=16cm</v>
          </cell>
          <cell r="E530">
            <v>184</v>
          </cell>
          <cell r="F530" t="str">
            <v>un</v>
          </cell>
          <cell r="G530">
            <v>291.51</v>
          </cell>
          <cell r="H530">
            <v>53637.38</v>
          </cell>
        </row>
        <row r="531">
          <cell r="C531" t="str">
            <v>01.007.01.06</v>
          </cell>
          <cell r="D531" t="str">
            <v>Porta em madeira maciça, com veneziana tipo Sincol ref. 311, acabamento para pintura</v>
          </cell>
          <cell r="H531">
            <v>164803.72</v>
          </cell>
        </row>
        <row r="532">
          <cell r="C532" t="str">
            <v>01.007.01.06.01</v>
          </cell>
          <cell r="D532" t="str">
            <v>Porta em madeira maciça, com veneziana tipo Sincol ref. 311, acabamento para pintura</v>
          </cell>
          <cell r="H532">
            <v>164803.72</v>
          </cell>
        </row>
        <row r="533">
          <cell r="C533" t="str">
            <v>01.007.01.06.01.01</v>
          </cell>
          <cell r="D533" t="str">
            <v>M14- 0,72x2,10m  conf. Det.H13 - com guarnição larg. 5cm lisa dos 2 lados</v>
          </cell>
          <cell r="E533">
            <v>404</v>
          </cell>
          <cell r="F533" t="str">
            <v>un</v>
          </cell>
          <cell r="G533">
            <v>407.93</v>
          </cell>
          <cell r="H533">
            <v>164803.72</v>
          </cell>
        </row>
        <row r="534">
          <cell r="C534" t="str">
            <v>01.007.01.07</v>
          </cell>
          <cell r="D534" t="str">
            <v>Porta de madeira com enchimento maciço, esp= 35mm, borracha de vedação, trava retrátil na parte inferior da porta e moldurada dos 2 lados tipo Sincol ref. 269, acabamento para pintura</v>
          </cell>
          <cell r="H534">
            <v>439346.93</v>
          </cell>
        </row>
        <row r="535">
          <cell r="C535" t="str">
            <v>01.007.01.07.01</v>
          </cell>
          <cell r="D535" t="str">
            <v>Porta de madeira com enchimento maciço, esp= 35mm, borracha de vedação, trava retrátil na parte inferior da porta e moldurada dos 2 lados tipo Sincol ref. 269, acabamento para pintura</v>
          </cell>
          <cell r="H535">
            <v>439346.93</v>
          </cell>
        </row>
        <row r="536">
          <cell r="C536" t="str">
            <v>01.007.01.07.01.01</v>
          </cell>
          <cell r="D536" t="str">
            <v>M05 - 0,82x2,10 m conf. Det.H03 (acustica)  - com guarnição larg. 8cm canelada dos 2 lados, sóculos superiores 8x8cm com círculo, sóculos inferiores em madeira com caneladura h=16cm</v>
          </cell>
          <cell r="E536">
            <v>99</v>
          </cell>
          <cell r="F536" t="str">
            <v>un</v>
          </cell>
          <cell r="G536">
            <v>405.22</v>
          </cell>
          <cell r="H536">
            <v>40117.03</v>
          </cell>
        </row>
        <row r="537">
          <cell r="C537" t="str">
            <v>01.007.01.07.01.02</v>
          </cell>
          <cell r="D537" t="str">
            <v>M05 - 0,82x2,10 m conf. Det.H03 (acustica)  - com guarnição larg. 8cm lisa dos 2 lados canelada de 1 lado e lisa do outro lado</v>
          </cell>
          <cell r="E537">
            <v>936</v>
          </cell>
          <cell r="F537" t="str">
            <v>un</v>
          </cell>
          <cell r="G537">
            <v>405.22</v>
          </cell>
          <cell r="H537">
            <v>379288.26</v>
          </cell>
        </row>
        <row r="538">
          <cell r="C538" t="str">
            <v>01.007.01.07.01.03</v>
          </cell>
          <cell r="D538" t="str">
            <v>M05 - 0,82x2,10m conf. Det.H03 - com guarnição larg. 8cm canelada dos 2 lados, sóculos superiores 8x8cm com círculo, sóculos inferiores em madeira com caneladura h=16cm de 1 lado e sóculos inferiores em mármore de outro</v>
          </cell>
          <cell r="E538">
            <v>46</v>
          </cell>
          <cell r="F538" t="str">
            <v>un</v>
          </cell>
          <cell r="G538">
            <v>405.22</v>
          </cell>
          <cell r="H538">
            <v>18640.240000000002</v>
          </cell>
        </row>
        <row r="539">
          <cell r="C539" t="str">
            <v>01.007.01.07.01.04</v>
          </cell>
          <cell r="D539" t="str">
            <v>M09 - 1,40x2,10m conf. Det.H06 (acustica)  - com guarnição canelada larg. 7cm lisa de 1 lado e lisa guarnição larg. 8cm canelada do outro lado, sóculos superiores 8x8cm com círculo, sóculos inferiores em madeira com caneladura h=16cm</v>
          </cell>
          <cell r="E539">
            <v>2</v>
          </cell>
          <cell r="F539" t="str">
            <v>un</v>
          </cell>
          <cell r="G539">
            <v>650.70000000000005</v>
          </cell>
          <cell r="H539">
            <v>1301.4100000000001</v>
          </cell>
        </row>
        <row r="540">
          <cell r="C540" t="str">
            <v>01.007.01.08</v>
          </cell>
          <cell r="D540" t="str">
            <v>Porta de correr tipo Sincol ref. 269, com enchimento, esp= 35mm, moldura dos 2 lados, acabamento para pintura, trilho, roldanas e pino guia</v>
          </cell>
          <cell r="H540">
            <v>62312.21</v>
          </cell>
        </row>
        <row r="541">
          <cell r="C541" t="str">
            <v>01.007.01.08.01</v>
          </cell>
          <cell r="D541" t="str">
            <v>Porta de correr tipo Sincol ref. 269, com enchimento, esp= 35mm, moldura dos 2 lados, acabamento para pintura, trilho, roldanas e pino guia</v>
          </cell>
          <cell r="H541">
            <v>62312.21</v>
          </cell>
        </row>
        <row r="542">
          <cell r="C542" t="str">
            <v>01.007.01.08.01.01</v>
          </cell>
          <cell r="D542" t="str">
            <v>M07 - 1,60x2,10m conf. Det.H04 (acustica)  - com guarnição larg. 8cm canelada dos 2 lados, sóculos superiores 8x8cm com círculo, sóculos inferiores em madeira com caneladura h=16cm e mármore para a galeria</v>
          </cell>
          <cell r="E542">
            <v>82</v>
          </cell>
          <cell r="F542" t="str">
            <v>un</v>
          </cell>
          <cell r="G542">
            <v>759.91</v>
          </cell>
          <cell r="H542">
            <v>62312.21</v>
          </cell>
        </row>
        <row r="543">
          <cell r="C543" t="str">
            <v>01.007.01.09</v>
          </cell>
          <cell r="D543" t="str">
            <v>Porta em madeira embuia clara</v>
          </cell>
          <cell r="H543">
            <v>5073.76</v>
          </cell>
        </row>
        <row r="544">
          <cell r="C544" t="str">
            <v>01.007.01.09.01</v>
          </cell>
          <cell r="D544" t="str">
            <v>Porta em madeira embuia clara (reaproveitamento do Stand de Vendas)</v>
          </cell>
          <cell r="H544">
            <v>5073.76</v>
          </cell>
        </row>
        <row r="545">
          <cell r="C545" t="str">
            <v>01.007.01.09.01.01</v>
          </cell>
          <cell r="D545" t="str">
            <v>CX-2 - 1,70x3,45m - Porta pivotante em madeira embuia clara, com folheado em machetaria</v>
          </cell>
          <cell r="E545">
            <v>3</v>
          </cell>
          <cell r="F545" t="str">
            <v>un</v>
          </cell>
          <cell r="G545">
            <v>807.5</v>
          </cell>
          <cell r="H545">
            <v>2422.5</v>
          </cell>
        </row>
        <row r="546">
          <cell r="C546" t="str">
            <v>01.007.01.09.01.02</v>
          </cell>
          <cell r="D546" t="str">
            <v>CX-3 - 1,70x3,45m - Porta pivotante em madeira embuia clara, com folheado em machetaria</v>
          </cell>
          <cell r="E546">
            <v>1</v>
          </cell>
          <cell r="F546" t="str">
            <v>un</v>
          </cell>
          <cell r="G546">
            <v>807.5</v>
          </cell>
          <cell r="H546">
            <v>807.5</v>
          </cell>
        </row>
        <row r="547">
          <cell r="C547" t="str">
            <v>01.007.01.09.01.03</v>
          </cell>
          <cell r="D547" t="str">
            <v>CX-4- 0,80x2,35m - Porta em madeira embuia clara com batente larg. 15cm, guarnição 10cm</v>
          </cell>
          <cell r="E547">
            <v>2</v>
          </cell>
          <cell r="F547" t="str">
            <v>un</v>
          </cell>
          <cell r="G547">
            <v>372.78</v>
          </cell>
          <cell r="H547">
            <v>745.56</v>
          </cell>
        </row>
        <row r="548">
          <cell r="C548" t="str">
            <v>01.007.01.09.01.04</v>
          </cell>
          <cell r="D548" t="str">
            <v>CX-5- 0,70x2,35m - Porta em madeira embuia clara com batente larg. 15cm, guarnição 10cm</v>
          </cell>
          <cell r="E548">
            <v>2</v>
          </cell>
          <cell r="F548" t="str">
            <v>un</v>
          </cell>
          <cell r="G548">
            <v>353.02</v>
          </cell>
          <cell r="H548">
            <v>706.04</v>
          </cell>
        </row>
        <row r="549">
          <cell r="C549" t="str">
            <v>01.007.01.09.01.05</v>
          </cell>
          <cell r="D549" t="str">
            <v>CX-6- 0,90x2,35m - Porta em madeira embuia clara com batente larg. 15cm, guarnição 10cm</v>
          </cell>
          <cell r="E549">
            <v>1</v>
          </cell>
          <cell r="F549" t="str">
            <v>un</v>
          </cell>
          <cell r="G549">
            <v>392.16</v>
          </cell>
          <cell r="H549">
            <v>392.16</v>
          </cell>
        </row>
        <row r="550">
          <cell r="C550" t="str">
            <v>01.007.01.10</v>
          </cell>
          <cell r="D550" t="str">
            <v>Portas para box sanitários (para divisórias em granito), revestidas com laminado melaminico TS 10mm nas duas faces</v>
          </cell>
          <cell r="H550">
            <v>8180</v>
          </cell>
        </row>
        <row r="551">
          <cell r="C551" t="str">
            <v>01.007.01.10.01</v>
          </cell>
          <cell r="D551" t="str">
            <v>Portas para box sanitários (para divisórias em granito), revestidas com laminado melaminico TS 10mm nas duas faces</v>
          </cell>
          <cell r="H551">
            <v>8180</v>
          </cell>
        </row>
        <row r="552">
          <cell r="C552" t="str">
            <v>01.007.01.10.01.01</v>
          </cell>
          <cell r="D552" t="str">
            <v xml:space="preserve"> - M10 - 0,60x1,90m  - conf. Det, H07 em laminado melamínico tipo TS 10mm na cor Ovo L108, com batente em alumínio e ferragens Neocom com pintura eletrostática branca</v>
          </cell>
          <cell r="E552">
            <v>20</v>
          </cell>
          <cell r="F552" t="str">
            <v>un</v>
          </cell>
          <cell r="G552">
            <v>409</v>
          </cell>
          <cell r="H552">
            <v>8180</v>
          </cell>
        </row>
        <row r="553">
          <cell r="C553" t="str">
            <v>01.007.01.11</v>
          </cell>
          <cell r="D553" t="str">
            <v>Portas de madeira para Areas Sociais</v>
          </cell>
          <cell r="H553">
            <v>3789.6</v>
          </cell>
        </row>
        <row r="554">
          <cell r="C554" t="str">
            <v>01.007.01.11.01</v>
          </cell>
          <cell r="D554" t="str">
            <v>M16 - 0,90x2,10m - conf. Def, H17</v>
          </cell>
          <cell r="E554">
            <v>10</v>
          </cell>
          <cell r="F554" t="str">
            <v>un</v>
          </cell>
          <cell r="G554">
            <v>291.50799999999998</v>
          </cell>
          <cell r="H554">
            <v>2915.08</v>
          </cell>
        </row>
        <row r="555">
          <cell r="C555" t="str">
            <v>01.007.01.11.02</v>
          </cell>
          <cell r="D555" t="str">
            <v>M17 - 0,90x2,10m - conf. Def, H17</v>
          </cell>
          <cell r="E555">
            <v>1</v>
          </cell>
          <cell r="F555" t="str">
            <v>un</v>
          </cell>
          <cell r="G555">
            <v>291.51</v>
          </cell>
          <cell r="H555">
            <v>291.51</v>
          </cell>
        </row>
        <row r="556">
          <cell r="C556" t="str">
            <v>01.007.01.11.03</v>
          </cell>
          <cell r="D556" t="str">
            <v>M18 - 0,90x2,10m - conf. Def, H17</v>
          </cell>
          <cell r="E556">
            <v>2</v>
          </cell>
          <cell r="F556" t="str">
            <v>un</v>
          </cell>
          <cell r="G556">
            <v>291.51</v>
          </cell>
          <cell r="H556">
            <v>583.02</v>
          </cell>
        </row>
        <row r="557">
          <cell r="C557" t="str">
            <v>01.007.02</v>
          </cell>
          <cell r="D557" t="str">
            <v>Esquadrias de ferro</v>
          </cell>
          <cell r="H557">
            <v>670429.92000000004</v>
          </cell>
        </row>
        <row r="558">
          <cell r="C558" t="str">
            <v>01.007.02.01</v>
          </cell>
          <cell r="D558" t="str">
            <v>Esquadrias de ferro</v>
          </cell>
          <cell r="H558">
            <v>670429.92000000004</v>
          </cell>
        </row>
        <row r="559">
          <cell r="C559" t="str">
            <v>01.007.02.01.01</v>
          </cell>
          <cell r="D559" t="str">
            <v>Esquadrias de ferro</v>
          </cell>
          <cell r="H559">
            <v>670429.92000000004</v>
          </cell>
        </row>
        <row r="560">
          <cell r="C560" t="str">
            <v>01.007.02.01.01.01</v>
          </cell>
          <cell r="D560" t="str">
            <v xml:space="preserve">F2 - Porta veneziana 0,80 x 2,10 m </v>
          </cell>
          <cell r="E560">
            <v>239</v>
          </cell>
          <cell r="F560" t="str">
            <v>un</v>
          </cell>
          <cell r="G560">
            <v>580.91071129707109</v>
          </cell>
          <cell r="H560">
            <v>138837.66</v>
          </cell>
        </row>
        <row r="561">
          <cell r="C561" t="str">
            <v>01.007.02.01.01.02</v>
          </cell>
          <cell r="D561" t="str">
            <v xml:space="preserve">F1 - Porta em chapa de aço 0,80x2,10m </v>
          </cell>
          <cell r="E561">
            <v>28</v>
          </cell>
          <cell r="F561" t="str">
            <v>un</v>
          </cell>
          <cell r="G561">
            <v>425.3907142857143</v>
          </cell>
          <cell r="H561">
            <v>11910.94</v>
          </cell>
        </row>
        <row r="562">
          <cell r="C562" t="str">
            <v>01.007.02.01.01.04</v>
          </cell>
          <cell r="D562" t="str">
            <v>F4 - Porta em chapa de aço  2 folhas de abrir - 1,60 x 2,10 m</v>
          </cell>
          <cell r="E562">
            <v>11</v>
          </cell>
          <cell r="F562" t="str">
            <v>un</v>
          </cell>
          <cell r="G562">
            <v>1365.0136363636364</v>
          </cell>
          <cell r="H562">
            <v>15015.15</v>
          </cell>
        </row>
        <row r="563">
          <cell r="C563" t="str">
            <v>01.007.02.01.01.05</v>
          </cell>
          <cell r="D563" t="str">
            <v>F5 - Porta em chapa de aço  2 folhas de abrir - 1,20 x 2,10 m</v>
          </cell>
          <cell r="E563">
            <v>1</v>
          </cell>
          <cell r="F563" t="str">
            <v>un</v>
          </cell>
          <cell r="G563">
            <v>1075.9100000000001</v>
          </cell>
          <cell r="H563">
            <v>1075.9100000000001</v>
          </cell>
        </row>
        <row r="564">
          <cell r="C564" t="str">
            <v>01.007.02.01.01.06</v>
          </cell>
          <cell r="D564" t="str">
            <v>Alçapão em chapa galvanizada 0,40x0,40m</v>
          </cell>
          <cell r="E564">
            <v>432</v>
          </cell>
          <cell r="F564" t="str">
            <v>un</v>
          </cell>
          <cell r="G564">
            <v>110.15949074074075</v>
          </cell>
          <cell r="H564">
            <v>47588.9</v>
          </cell>
        </row>
        <row r="565">
          <cell r="C565" t="str">
            <v>01.007.02.01.01.07</v>
          </cell>
          <cell r="D565" t="str">
            <v>Alçapão em chapa galvanizada 0,80x0,80m (Salão de Festas)</v>
          </cell>
          <cell r="E565">
            <v>2</v>
          </cell>
          <cell r="F565" t="str">
            <v>un</v>
          </cell>
          <cell r="G565">
            <v>164.48500000000001</v>
          </cell>
          <cell r="H565">
            <v>328.97</v>
          </cell>
        </row>
        <row r="566">
          <cell r="C566" t="str">
            <v>01.007.02.01.01.08</v>
          </cell>
          <cell r="D566" t="str">
            <v xml:space="preserve"> F7 - Corrimão contínuo tubular de aço pintado, diâmetro 2" </v>
          </cell>
          <cell r="E566">
            <v>3199.33</v>
          </cell>
          <cell r="F566" t="str">
            <v>m</v>
          </cell>
          <cell r="G566">
            <v>45.128998884141367</v>
          </cell>
          <cell r="H566">
            <v>144382.56</v>
          </cell>
        </row>
        <row r="567">
          <cell r="C567" t="str">
            <v>01.007.02.01.01.09</v>
          </cell>
          <cell r="D567" t="str">
            <v>Corrimão contínuo tubular de aço pintado, diâmetro 2 " - fixação em piso (junto a parte central das escadas de emergência)</v>
          </cell>
          <cell r="E567">
            <v>1308.5899999999999</v>
          </cell>
          <cell r="F567" t="str">
            <v>m</v>
          </cell>
          <cell r="G567">
            <v>77.528996859214885</v>
          </cell>
          <cell r="H567">
            <v>101453.67</v>
          </cell>
        </row>
        <row r="568">
          <cell r="C568" t="str">
            <v>01.007.02.01.01.10</v>
          </cell>
          <cell r="D568" t="str">
            <v>F6 - Grelha para águas pluviais com requadro de cantoneira em aço galvanizado, larg. 30cm - Rampas</v>
          </cell>
          <cell r="E568">
            <v>56.9</v>
          </cell>
          <cell r="F568" t="str">
            <v>m</v>
          </cell>
          <cell r="G568">
            <v>240.30087873462216</v>
          </cell>
          <cell r="H568">
            <v>13673.12</v>
          </cell>
        </row>
        <row r="569">
          <cell r="C569" t="str">
            <v>01.007.02.01.01.11</v>
          </cell>
          <cell r="D569" t="str">
            <v>Grelha para águas pluviais com requadro de cantoneira em aço galvanizado, larg. 15cm</v>
          </cell>
          <cell r="E569">
            <v>5.6</v>
          </cell>
          <cell r="F569" t="str">
            <v>m</v>
          </cell>
          <cell r="G569">
            <v>122.175</v>
          </cell>
          <cell r="H569">
            <v>684.18</v>
          </cell>
        </row>
        <row r="570">
          <cell r="C570" t="str">
            <v>01.007.02.01.01.12</v>
          </cell>
          <cell r="D570" t="str">
            <v>Grelha para borda de piscina com requadro de cantoneira em aço inox, larg. 15cm</v>
          </cell>
          <cell r="E570">
            <v>57.2</v>
          </cell>
          <cell r="F570" t="str">
            <v>m</v>
          </cell>
          <cell r="G570">
            <v>560.67587412587409</v>
          </cell>
          <cell r="H570">
            <v>32070.66</v>
          </cell>
        </row>
        <row r="571">
          <cell r="C571" t="str">
            <v>01.007.02.01.01.13</v>
          </cell>
          <cell r="D571" t="str">
            <v>Portão de ferro galvanizado 1folha de abrir tipo basculante, mesmo modelo do gradil , medindo 3,05x3,10m</v>
          </cell>
          <cell r="E571">
            <v>18</v>
          </cell>
          <cell r="F571" t="str">
            <v>un</v>
          </cell>
          <cell r="G571">
            <v>4335.1172222222222</v>
          </cell>
          <cell r="H571">
            <v>78032.11</v>
          </cell>
        </row>
        <row r="572">
          <cell r="C572" t="str">
            <v>01.007.02.01.01.14</v>
          </cell>
          <cell r="D572" t="str">
            <v>Automatização de portão de ferro galvanizado tipo basculante medindo 3,05x3,10m</v>
          </cell>
          <cell r="E572">
            <v>18</v>
          </cell>
          <cell r="F572" t="str">
            <v>un</v>
          </cell>
          <cell r="G572">
            <v>690</v>
          </cell>
          <cell r="H572">
            <v>12420</v>
          </cell>
        </row>
        <row r="573">
          <cell r="C573" t="str">
            <v>01.007.02.01.01.17</v>
          </cell>
          <cell r="D573" t="str">
            <v>F9 - Escada marinheiro 0,74x4,70m</v>
          </cell>
          <cell r="E573">
            <v>9</v>
          </cell>
          <cell r="F573" t="str">
            <v>un</v>
          </cell>
          <cell r="G573">
            <v>1179.4122222222222</v>
          </cell>
          <cell r="H573">
            <v>10614.71</v>
          </cell>
        </row>
        <row r="574">
          <cell r="C574" t="str">
            <v>01.007.02.01.01.18</v>
          </cell>
          <cell r="D574" t="str">
            <v>F10 - Portinhola para reservatórios 0,90x0,60m</v>
          </cell>
          <cell r="E574">
            <v>18</v>
          </cell>
          <cell r="F574" t="str">
            <v>un</v>
          </cell>
          <cell r="G574">
            <v>280.19777777777779</v>
          </cell>
          <cell r="H574">
            <v>5043.5600000000004</v>
          </cell>
        </row>
        <row r="575">
          <cell r="C575" t="str">
            <v>01.007.02.01.01.19</v>
          </cell>
          <cell r="D575" t="str">
            <v>F11 - Grelha para tomada de ar no pavimento térreo, 0,50x2,50m (det. Q11)</v>
          </cell>
          <cell r="E575">
            <v>9</v>
          </cell>
          <cell r="F575" t="str">
            <v>un</v>
          </cell>
          <cell r="G575">
            <v>619.79777777777781</v>
          </cell>
          <cell r="H575">
            <v>5578.18</v>
          </cell>
        </row>
        <row r="576">
          <cell r="C576" t="str">
            <v>01.007.02.01.01.20</v>
          </cell>
          <cell r="D576" t="str">
            <v>F12 - Tampão de acesso a cobertura 0,91x0,91m</v>
          </cell>
          <cell r="E576">
            <v>18</v>
          </cell>
          <cell r="F576" t="str">
            <v>un</v>
          </cell>
          <cell r="G576">
            <v>230.94611111111109</v>
          </cell>
          <cell r="H576">
            <v>4157.03</v>
          </cell>
        </row>
        <row r="577">
          <cell r="C577" t="str">
            <v>01.007.02.01.01.22</v>
          </cell>
          <cell r="D577" t="str">
            <v>F14 - Escada marinheiro 0,70x1,60m</v>
          </cell>
          <cell r="E577">
            <v>26</v>
          </cell>
          <cell r="F577" t="str">
            <v>un</v>
          </cell>
          <cell r="G577">
            <v>367.23500000000001</v>
          </cell>
          <cell r="H577">
            <v>9548.11</v>
          </cell>
        </row>
        <row r="578">
          <cell r="C578" t="str">
            <v>01.007.02.01.01.23</v>
          </cell>
          <cell r="D578" t="str">
            <v>Portinhola veneziana de ferro para medidores de gás, 3,50x2,10m</v>
          </cell>
          <cell r="E578">
            <v>9</v>
          </cell>
          <cell r="F578" t="str">
            <v>un</v>
          </cell>
          <cell r="G578">
            <v>1802.0211111111112</v>
          </cell>
          <cell r="H578">
            <v>16218.19</v>
          </cell>
        </row>
        <row r="579">
          <cell r="C579" t="str">
            <v>01.007.02.01.01.24</v>
          </cell>
          <cell r="D579" t="str">
            <v>Portinhola veneziana de ferro para medidores de gás, 1,00x2,10m</v>
          </cell>
          <cell r="E579">
            <v>9</v>
          </cell>
          <cell r="F579" t="str">
            <v>un</v>
          </cell>
          <cell r="G579">
            <v>754.43555555555554</v>
          </cell>
          <cell r="H579">
            <v>6789.92</v>
          </cell>
        </row>
        <row r="580">
          <cell r="C580" t="str">
            <v>01.007.02.01.01.25</v>
          </cell>
          <cell r="D580" t="str">
            <v>Grelha piso tomada ar no mezanino 0,60x4,63m</v>
          </cell>
          <cell r="E580">
            <v>2</v>
          </cell>
          <cell r="F580" t="str">
            <v>un</v>
          </cell>
          <cell r="G580">
            <v>1332.2449999999999</v>
          </cell>
          <cell r="H580">
            <v>2664.49</v>
          </cell>
        </row>
        <row r="581">
          <cell r="C581" t="str">
            <v>01.007.02.01.01.26</v>
          </cell>
          <cell r="D581" t="str">
            <v>Grelha piso tomada ar no mezanino 0,57x4,35m</v>
          </cell>
          <cell r="E581">
            <v>2</v>
          </cell>
          <cell r="F581" t="str">
            <v>un</v>
          </cell>
          <cell r="G581">
            <v>1257.405</v>
          </cell>
          <cell r="H581">
            <v>2514.81</v>
          </cell>
        </row>
        <row r="582">
          <cell r="C582" t="str">
            <v>01.007.02.01.01.27</v>
          </cell>
          <cell r="D582" t="str">
            <v>Grelha piso tomada ar no mezanino 0,83x4,68m</v>
          </cell>
          <cell r="E582">
            <v>4</v>
          </cell>
          <cell r="F582" t="str">
            <v>un</v>
          </cell>
          <cell r="G582">
            <v>1722.6975</v>
          </cell>
          <cell r="H582">
            <v>6890.79</v>
          </cell>
        </row>
        <row r="583">
          <cell r="C583" t="str">
            <v>01.007.02.01.01.28</v>
          </cell>
          <cell r="D583" t="str">
            <v>Grelha piso tomada ar no mezanino 0,57x2,20m</v>
          </cell>
          <cell r="E583">
            <v>4</v>
          </cell>
          <cell r="F583" t="str">
            <v>un</v>
          </cell>
          <cell r="G583">
            <v>734.07</v>
          </cell>
          <cell r="H583">
            <v>2936.28</v>
          </cell>
        </row>
        <row r="584">
          <cell r="C584" t="str">
            <v>01.007.02.01.01.29</v>
          </cell>
          <cell r="D584" t="str">
            <v>Porta em tela metálica - Alimentador /Telefonia/ Lógica - 1,80x2,10m</v>
          </cell>
          <cell r="E584">
            <v>4</v>
          </cell>
          <cell r="F584" t="str">
            <v>un</v>
          </cell>
          <cell r="G584">
            <v>1365.16</v>
          </cell>
        </row>
        <row r="585">
          <cell r="C585" t="str">
            <v>01.007.02.01.01.30</v>
          </cell>
          <cell r="D585" t="str">
            <v>Porta em tela metálica - Alimentador /Telefonia/ Lógica - 0,40x2,10m</v>
          </cell>
          <cell r="E585">
            <v>7</v>
          </cell>
          <cell r="F585" t="str">
            <v>un</v>
          </cell>
          <cell r="G585">
            <v>308.45</v>
          </cell>
        </row>
        <row r="586">
          <cell r="C586" t="str">
            <v>01.007.03</v>
          </cell>
          <cell r="D586" t="str">
            <v>Porta corta fogo</v>
          </cell>
          <cell r="H586">
            <v>161848.34</v>
          </cell>
        </row>
        <row r="587">
          <cell r="C587" t="str">
            <v>01.007.03.01</v>
          </cell>
          <cell r="D587" t="str">
            <v>Porta corta fogo</v>
          </cell>
          <cell r="H587">
            <v>161848.34</v>
          </cell>
        </row>
        <row r="588">
          <cell r="C588" t="str">
            <v>01.007.03.01.01</v>
          </cell>
          <cell r="D588" t="str">
            <v>Porta corta fogo</v>
          </cell>
          <cell r="H588">
            <v>161848.34</v>
          </cell>
        </row>
        <row r="589">
          <cell r="C589" t="str">
            <v>01.007.03.01.01.01</v>
          </cell>
          <cell r="D589" t="str">
            <v>PCF1 - Porta Corta Fogo P90 - (0,80x2,10 m), para receber pintura, guarnecida com mola junto às dobradiças e fechadura com ferragem tipo alavanca</v>
          </cell>
          <cell r="E589">
            <v>292</v>
          </cell>
          <cell r="F589" t="str">
            <v>un</v>
          </cell>
          <cell r="G589">
            <v>344.21568493150681</v>
          </cell>
          <cell r="H589">
            <v>100510.98</v>
          </cell>
        </row>
        <row r="590">
          <cell r="C590" t="str">
            <v>01.007.03.01.01.02</v>
          </cell>
          <cell r="D590" t="str">
            <v>PCF1 - Porta Corta Fogo P90 - (0,80x2,10 m), para receber pintura, guarnecida com mola junto às dobradiças e barra anti-pânico (pavimento térreo)</v>
          </cell>
          <cell r="E590">
            <v>27</v>
          </cell>
          <cell r="F590" t="str">
            <v>un</v>
          </cell>
          <cell r="G590">
            <v>1331.2155555555555</v>
          </cell>
          <cell r="H590">
            <v>35942.82</v>
          </cell>
        </row>
        <row r="591">
          <cell r="C591" t="str">
            <v>01.007.03.01.01.03</v>
          </cell>
          <cell r="D591" t="str">
            <v>PCF2 - Porta Corta Fogo P90 - (1,60x2,10 m), para receber pintura, guarnecida com mola junto às dobradiças e fechadura com ferragem tipo alavanca</v>
          </cell>
          <cell r="E591">
            <v>32</v>
          </cell>
          <cell r="F591" t="str">
            <v>un</v>
          </cell>
          <cell r="G591">
            <v>634.86343750000003</v>
          </cell>
          <cell r="H591">
            <v>20315.63</v>
          </cell>
        </row>
        <row r="592">
          <cell r="C592" t="str">
            <v>01.007.03.01.01.04</v>
          </cell>
          <cell r="D592" t="str">
            <v>PCF3 - Porta Corta Fogo P90 - (1,20x2,10 m), para receber pintura, guarnecida com mola junto às dobradiças e fechadura com ferragem tipo alavanca</v>
          </cell>
          <cell r="E592">
            <v>8</v>
          </cell>
          <cell r="F592" t="str">
            <v>un</v>
          </cell>
          <cell r="G592">
            <v>634.86374999999998</v>
          </cell>
          <cell r="H592">
            <v>5078.91</v>
          </cell>
        </row>
        <row r="593">
          <cell r="C593" t="str">
            <v>01.007.04</v>
          </cell>
          <cell r="D593" t="str">
            <v>Esquadria de alumínio</v>
          </cell>
          <cell r="H593">
            <v>4967292.7</v>
          </cell>
        </row>
        <row r="594">
          <cell r="C594" t="str">
            <v>01.007.04.01</v>
          </cell>
          <cell r="D594" t="str">
            <v>Esquadrias de alumínio anodizado bronze médio para o Pavimento Térreo das Torres</v>
          </cell>
          <cell r="H594">
            <v>775148.06</v>
          </cell>
        </row>
        <row r="595">
          <cell r="C595" t="str">
            <v>01.007.04.01.01</v>
          </cell>
          <cell r="D595" t="str">
            <v>Esquadrias de alumínio anodizado bronze médio para o Pavimento Térreo das Torres</v>
          </cell>
          <cell r="H595">
            <v>775148.06</v>
          </cell>
        </row>
        <row r="596">
          <cell r="C596" t="str">
            <v>01.007.04.01.01.01</v>
          </cell>
          <cell r="D596" t="str">
            <v>AL4 - 13,00x5,69 m - para Blocos A, B,C e F</v>
          </cell>
          <cell r="E596">
            <v>4</v>
          </cell>
          <cell r="F596" t="str">
            <v>un</v>
          </cell>
          <cell r="G596">
            <v>29839.987499999999</v>
          </cell>
          <cell r="H596">
            <v>119359.95</v>
          </cell>
        </row>
        <row r="597">
          <cell r="C597" t="str">
            <v>01.007.04.01.01.02</v>
          </cell>
          <cell r="D597" t="str">
            <v>AL5 - 3,16x5,69 m - para Bloco I</v>
          </cell>
          <cell r="E597">
            <v>5</v>
          </cell>
          <cell r="F597" t="str">
            <v>un</v>
          </cell>
          <cell r="G597">
            <v>8747.9880000000012</v>
          </cell>
          <cell r="H597">
            <v>43739.94</v>
          </cell>
        </row>
        <row r="598">
          <cell r="C598" t="str">
            <v>01.007.04.01.01.03</v>
          </cell>
          <cell r="D598" t="str">
            <v>AL5 - 3,97x5,69 m - para Blocos D, G</v>
          </cell>
          <cell r="E598">
            <v>2</v>
          </cell>
          <cell r="F598" t="str">
            <v>un</v>
          </cell>
          <cell r="G598">
            <v>7867.81</v>
          </cell>
          <cell r="H598">
            <v>15735.62</v>
          </cell>
        </row>
        <row r="599">
          <cell r="C599" t="str">
            <v>01.007.04.01.01.04</v>
          </cell>
          <cell r="D599" t="str">
            <v>AL5 - 2,92x5,69 m - para Blocos A, B,C e F</v>
          </cell>
          <cell r="E599">
            <v>4</v>
          </cell>
          <cell r="F599" t="str">
            <v>un</v>
          </cell>
          <cell r="G599">
            <v>5845.8774999999996</v>
          </cell>
          <cell r="H599">
            <v>23383.51</v>
          </cell>
        </row>
        <row r="600">
          <cell r="C600" t="str">
            <v>01.007.04.01.01.05</v>
          </cell>
          <cell r="D600" t="str">
            <v>AL5 - 3,02x5,69 m - para Blocos E, H</v>
          </cell>
          <cell r="E600">
            <v>2</v>
          </cell>
          <cell r="F600" t="str">
            <v>un</v>
          </cell>
          <cell r="G600">
            <v>8663.5049999999992</v>
          </cell>
          <cell r="H600">
            <v>17327.009999999998</v>
          </cell>
        </row>
        <row r="601">
          <cell r="C601" t="str">
            <v>01.007.04.01.01.06</v>
          </cell>
          <cell r="D601" t="str">
            <v>AL6 - 3,97x5,69m - para Blocos D, G</v>
          </cell>
          <cell r="E601">
            <v>2</v>
          </cell>
          <cell r="F601" t="str">
            <v>un</v>
          </cell>
          <cell r="G601">
            <v>9279.27</v>
          </cell>
          <cell r="H601">
            <v>18558.54</v>
          </cell>
        </row>
        <row r="602">
          <cell r="C602" t="str">
            <v>01.007.04.01.01.07</v>
          </cell>
          <cell r="D602" t="str">
            <v>AL6 - 4,48x5,69m - para Blocos A, B,C e F</v>
          </cell>
          <cell r="E602">
            <v>4</v>
          </cell>
          <cell r="F602" t="str">
            <v>un</v>
          </cell>
          <cell r="G602">
            <v>9587.8349999999991</v>
          </cell>
          <cell r="H602">
            <v>38351.339999999997</v>
          </cell>
        </row>
        <row r="603">
          <cell r="C603" t="str">
            <v>01.007.04.01.01.08</v>
          </cell>
          <cell r="D603" t="str">
            <v>AL7 - 0,98x2,58m - para Blocos A, B,C, E, F, H, I</v>
          </cell>
          <cell r="E603">
            <v>7</v>
          </cell>
          <cell r="F603" t="str">
            <v>un</v>
          </cell>
          <cell r="G603">
            <v>1744.0485714285714</v>
          </cell>
          <cell r="H603">
            <v>12208.34</v>
          </cell>
        </row>
        <row r="604">
          <cell r="C604" t="str">
            <v>01.007.04.01.01.09</v>
          </cell>
          <cell r="D604" t="str">
            <v>AL7 - 1,20x2,58m  - para Blocos D, G</v>
          </cell>
          <cell r="E604">
            <v>2</v>
          </cell>
          <cell r="F604" t="str">
            <v>un</v>
          </cell>
          <cell r="G604">
            <v>1850.84</v>
          </cell>
          <cell r="H604">
            <v>3701.68</v>
          </cell>
        </row>
        <row r="605">
          <cell r="C605" t="str">
            <v>01.007.04.01.01.10</v>
          </cell>
          <cell r="D605" t="str">
            <v>AL8 - 1,60x5,69m - para todos os Blocos</v>
          </cell>
          <cell r="E605">
            <v>60</v>
          </cell>
          <cell r="F605" t="str">
            <v>un</v>
          </cell>
          <cell r="G605">
            <v>3680.1801666666665</v>
          </cell>
          <cell r="H605">
            <v>220810.81</v>
          </cell>
        </row>
        <row r="606">
          <cell r="C606" t="str">
            <v>01.007.04.01.01.11</v>
          </cell>
          <cell r="D606" t="str">
            <v>AL9 - 1,60 x 2,10m - para todos os Blocos</v>
          </cell>
          <cell r="E606">
            <v>9</v>
          </cell>
          <cell r="F606" t="str">
            <v>un</v>
          </cell>
          <cell r="G606">
            <v>6226.862222222222</v>
          </cell>
          <cell r="H606">
            <v>56041.760000000002</v>
          </cell>
        </row>
        <row r="607">
          <cell r="C607" t="str">
            <v>01.007.04.01.01.12</v>
          </cell>
          <cell r="D607" t="str">
            <v>AL10 - 1,29x2,86m - para Blocos D, G,  I</v>
          </cell>
          <cell r="E607">
            <v>3</v>
          </cell>
          <cell r="F607" t="str">
            <v>un</v>
          </cell>
          <cell r="G607">
            <v>2021.5966666666666</v>
          </cell>
          <cell r="H607">
            <v>6064.79</v>
          </cell>
        </row>
        <row r="608">
          <cell r="C608" t="str">
            <v>01.007.04.01.01.13</v>
          </cell>
          <cell r="D608" t="str">
            <v>AL10 - 1,21x2,86m - para Blocos A, B,C e F</v>
          </cell>
          <cell r="E608">
            <v>4</v>
          </cell>
          <cell r="F608" t="str">
            <v>un</v>
          </cell>
          <cell r="G608">
            <v>1986.2525000000001</v>
          </cell>
          <cell r="H608">
            <v>7945.01</v>
          </cell>
        </row>
        <row r="609">
          <cell r="C609" t="str">
            <v>01.007.04.01.01.14</v>
          </cell>
          <cell r="D609" t="str">
            <v>AL10 - 1,245x2,86m - para Blocos E e H</v>
          </cell>
          <cell r="E609">
            <v>2</v>
          </cell>
          <cell r="F609" t="str">
            <v>un</v>
          </cell>
          <cell r="G609">
            <v>2001.7149999999999</v>
          </cell>
          <cell r="H609">
            <v>4003.43</v>
          </cell>
        </row>
        <row r="610">
          <cell r="C610" t="str">
            <v>01.007.04.01.01.15</v>
          </cell>
          <cell r="D610" t="str">
            <v>AL11 - 14,89x5,69m - para Bloco D</v>
          </cell>
          <cell r="E610">
            <v>1</v>
          </cell>
          <cell r="F610" t="str">
            <v>un</v>
          </cell>
          <cell r="G610">
            <v>32504.87</v>
          </cell>
          <cell r="H610">
            <v>32504.87</v>
          </cell>
        </row>
        <row r="611">
          <cell r="C611" t="str">
            <v>01.007.04.01.01.16</v>
          </cell>
          <cell r="D611" t="str">
            <v>AL12 - 14,90x5,69m - para Bloco G</v>
          </cell>
          <cell r="E611">
            <v>1</v>
          </cell>
          <cell r="F611" t="str">
            <v>un</v>
          </cell>
          <cell r="G611">
            <v>32511.439999999999</v>
          </cell>
          <cell r="H611">
            <v>32511.439999999999</v>
          </cell>
        </row>
        <row r="612">
          <cell r="C612" t="str">
            <v>01.007.04.01.01.17</v>
          </cell>
          <cell r="D612" t="str">
            <v>AL13 - 2,83x5,69m - para Blocos E, H</v>
          </cell>
          <cell r="E612">
            <v>2</v>
          </cell>
          <cell r="F612" t="str">
            <v>un</v>
          </cell>
          <cell r="G612">
            <v>8547.1200000000008</v>
          </cell>
          <cell r="H612">
            <v>17094.240000000002</v>
          </cell>
        </row>
        <row r="613">
          <cell r="C613" t="str">
            <v>01.007.04.01.01.18</v>
          </cell>
          <cell r="D613" t="str">
            <v>AL14 - 1,91x5,69m - para Blocos E, H</v>
          </cell>
          <cell r="E613">
            <v>2</v>
          </cell>
          <cell r="F613" t="str">
            <v>un</v>
          </cell>
          <cell r="G613">
            <v>5253.55</v>
          </cell>
          <cell r="H613">
            <v>10507.1</v>
          </cell>
        </row>
        <row r="614">
          <cell r="C614" t="str">
            <v>01.007.04.01.01.19</v>
          </cell>
          <cell r="D614" t="str">
            <v>AL15 - 3,31x5,69m - para Blocos E, H</v>
          </cell>
          <cell r="E614">
            <v>2</v>
          </cell>
          <cell r="F614" t="str">
            <v>un</v>
          </cell>
          <cell r="G614">
            <v>7512.69</v>
          </cell>
          <cell r="H614">
            <v>15025.38</v>
          </cell>
        </row>
        <row r="615">
          <cell r="C615" t="str">
            <v>01.007.04.01.01.20</v>
          </cell>
          <cell r="D615" t="str">
            <v>AL16 - 6,24x5,69m - para Blocos E, H</v>
          </cell>
          <cell r="E615">
            <v>2</v>
          </cell>
          <cell r="F615" t="str">
            <v>un</v>
          </cell>
          <cell r="G615">
            <v>13449.96</v>
          </cell>
          <cell r="H615">
            <v>26899.919999999998</v>
          </cell>
        </row>
        <row r="616">
          <cell r="C616" t="str">
            <v>01.007.04.01.01.21</v>
          </cell>
          <cell r="D616" t="str">
            <v>AL17 - 0,69x5,69m - para Blocos E, H</v>
          </cell>
          <cell r="E616">
            <v>2</v>
          </cell>
          <cell r="F616" t="str">
            <v>un</v>
          </cell>
          <cell r="G616">
            <v>3123.4749999999999</v>
          </cell>
          <cell r="H616">
            <v>6246.95</v>
          </cell>
        </row>
        <row r="617">
          <cell r="C617" t="str">
            <v>01.007.04.01.01.22</v>
          </cell>
          <cell r="D617" t="str">
            <v>AL18 - 3,155x5,69m - para Bloco I</v>
          </cell>
          <cell r="E617">
            <v>1</v>
          </cell>
          <cell r="F617" t="str">
            <v>un</v>
          </cell>
          <cell r="G617">
            <v>10161.370000000001</v>
          </cell>
          <cell r="H617">
            <v>10161.370000000001</v>
          </cell>
        </row>
        <row r="618">
          <cell r="C618" t="str">
            <v>01.007.04.01.01.23</v>
          </cell>
          <cell r="D618" t="str">
            <v>AL19  - 14,47x5,69m - para Bloco I</v>
          </cell>
          <cell r="E618">
            <v>1</v>
          </cell>
          <cell r="F618" t="str">
            <v>un</v>
          </cell>
          <cell r="G618">
            <v>33643.360000000001</v>
          </cell>
          <cell r="H618">
            <v>33643.360000000001</v>
          </cell>
        </row>
        <row r="619">
          <cell r="C619" t="str">
            <v>01.007.04.01.01.24</v>
          </cell>
          <cell r="D619" t="str">
            <v>AL20 - 1,05x5,69m - para Bloco I</v>
          </cell>
          <cell r="E619">
            <v>1</v>
          </cell>
          <cell r="F619" t="str">
            <v>un</v>
          </cell>
          <cell r="G619">
            <v>3321.69</v>
          </cell>
          <cell r="H619">
            <v>3321.69</v>
          </cell>
        </row>
        <row r="620">
          <cell r="C620" t="str">
            <v>01.007.04.02</v>
          </cell>
          <cell r="D620" t="str">
            <v>Esquadrias de alumínio anodizado bronze médio para o Pavimento Térreo -Mezanino de todos os Blocos,  com venezianas e vidro colado em estrutura  de aço e aluminio</v>
          </cell>
          <cell r="H620">
            <v>28444.05</v>
          </cell>
        </row>
        <row r="621">
          <cell r="C621" t="str">
            <v>01.007.04.02.01</v>
          </cell>
          <cell r="D621" t="str">
            <v>Esquadrias de alumínio anodizado bronze médio para o Pavimento Térreo -Mezanino de todos os Blocos,  com venezianas e vidro colado em estrutura  de aço e aluminio</v>
          </cell>
          <cell r="H621">
            <v>28444.05</v>
          </cell>
        </row>
        <row r="622">
          <cell r="C622" t="str">
            <v>01.007.04.02.01.01</v>
          </cell>
          <cell r="D622" t="str">
            <v>AL50 - 1,523x5,63m</v>
          </cell>
          <cell r="E622">
            <v>23</v>
          </cell>
          <cell r="F622" t="str">
            <v>un</v>
          </cell>
          <cell r="G622">
            <v>1236.6978260869564</v>
          </cell>
          <cell r="H622">
            <v>28444.05</v>
          </cell>
        </row>
        <row r="623">
          <cell r="C623" t="str">
            <v>01.007.04.03</v>
          </cell>
          <cell r="D623" t="str">
            <v>Esquadrias de alumínio com pintura eletrostática branca para Pavimentos Tipos,Duplex e Ático das Torres</v>
          </cell>
          <cell r="H623">
            <v>3664526.66</v>
          </cell>
        </row>
        <row r="624">
          <cell r="C624" t="str">
            <v>01.007.04.03.01</v>
          </cell>
          <cell r="D624" t="str">
            <v>Esquadrias de alumínio com pintura eletrostática branca para Pavimentos Tipos,Duplex e Ático das Torres</v>
          </cell>
          <cell r="H624">
            <v>3664526.66</v>
          </cell>
        </row>
        <row r="625">
          <cell r="C625" t="str">
            <v>01.007.04.03.01.01</v>
          </cell>
          <cell r="D625" t="str">
            <v>AL22 - 2,50x1,35m</v>
          </cell>
          <cell r="E625">
            <v>49</v>
          </cell>
          <cell r="F625" t="str">
            <v>un</v>
          </cell>
          <cell r="G625">
            <v>1805.7808163265306</v>
          </cell>
          <cell r="H625">
            <v>88483.26</v>
          </cell>
        </row>
        <row r="626">
          <cell r="C626" t="str">
            <v>01.007.04.03.01.02</v>
          </cell>
          <cell r="D626" t="str">
            <v xml:space="preserve">AL22 - 2,50x1,35m -  para vidro esp.8mm </v>
          </cell>
          <cell r="E626">
            <v>53</v>
          </cell>
          <cell r="F626" t="str">
            <v>un</v>
          </cell>
          <cell r="G626">
            <v>1805.7809433962263</v>
          </cell>
          <cell r="H626">
            <v>95706.39</v>
          </cell>
        </row>
        <row r="627">
          <cell r="C627" t="str">
            <v>01.007.04.03.01.03</v>
          </cell>
          <cell r="D627" t="str">
            <v>AL23 - 2,50x1,35m</v>
          </cell>
          <cell r="E627">
            <v>27</v>
          </cell>
          <cell r="F627" t="str">
            <v>un</v>
          </cell>
          <cell r="G627">
            <v>859.28851851851857</v>
          </cell>
          <cell r="H627">
            <v>23200.79</v>
          </cell>
        </row>
        <row r="628">
          <cell r="C628" t="str">
            <v>01.007.04.03.01.04</v>
          </cell>
          <cell r="D628" t="str">
            <v xml:space="preserve">AL23 - 2,50x1,35m -  para vidro esp.8mm </v>
          </cell>
          <cell r="E628">
            <v>77</v>
          </cell>
          <cell r="F628" t="str">
            <v>un</v>
          </cell>
          <cell r="G628">
            <v>859.28857142857146</v>
          </cell>
          <cell r="H628">
            <v>66165.22</v>
          </cell>
        </row>
        <row r="629">
          <cell r="C629" t="str">
            <v>01.007.04.03.01.05</v>
          </cell>
          <cell r="D629" t="str">
            <v>AL24 - 1,60x1,35m</v>
          </cell>
          <cell r="E629">
            <v>429</v>
          </cell>
          <cell r="F629" t="str">
            <v>un</v>
          </cell>
          <cell r="G629">
            <v>700.31424242424237</v>
          </cell>
          <cell r="H629">
            <v>300434.81</v>
          </cell>
        </row>
        <row r="630">
          <cell r="C630" t="str">
            <v>01.007.04.03.01.06</v>
          </cell>
          <cell r="D630" t="str">
            <v>AL25 - 0,80x1,35m</v>
          </cell>
          <cell r="E630">
            <v>150</v>
          </cell>
          <cell r="F630" t="str">
            <v>un</v>
          </cell>
          <cell r="G630">
            <v>389.64446666666663</v>
          </cell>
          <cell r="H630">
            <v>58446.67</v>
          </cell>
        </row>
        <row r="631">
          <cell r="C631" t="str">
            <v>01.007.04.03.01.07</v>
          </cell>
          <cell r="D631" t="str">
            <v xml:space="preserve">AL25- 0,80x1,35m - para vidro esp.8mm </v>
          </cell>
          <cell r="E631">
            <v>2</v>
          </cell>
          <cell r="F631" t="str">
            <v>un</v>
          </cell>
          <cell r="G631">
            <v>389.64499999999998</v>
          </cell>
          <cell r="H631">
            <v>779.29</v>
          </cell>
        </row>
        <row r="632">
          <cell r="C632" t="str">
            <v>01.007.04.03.01.08</v>
          </cell>
          <cell r="D632" t="str">
            <v>AL26  - 1,60x1,35m</v>
          </cell>
          <cell r="E632">
            <v>372</v>
          </cell>
          <cell r="F632" t="str">
            <v>un</v>
          </cell>
          <cell r="G632">
            <v>700.3142473118279</v>
          </cell>
          <cell r="H632">
            <v>260516.9</v>
          </cell>
        </row>
        <row r="633">
          <cell r="C633" t="str">
            <v>01.007.04.03.01.09</v>
          </cell>
          <cell r="D633" t="str">
            <v xml:space="preserve">AL26  - 1,60x1,35m -para vidro esp.6 e 8mm </v>
          </cell>
          <cell r="E633">
            <v>142</v>
          </cell>
          <cell r="F633" t="str">
            <v>un</v>
          </cell>
          <cell r="G633">
            <v>700.31422535211266</v>
          </cell>
          <cell r="H633">
            <v>99444.62</v>
          </cell>
        </row>
        <row r="634">
          <cell r="C634" t="str">
            <v>01.007.04.03.01.10</v>
          </cell>
          <cell r="D634" t="str">
            <v xml:space="preserve">AL27 - 0,80x1,35m - para vidro esp.8mm </v>
          </cell>
          <cell r="E634">
            <v>261</v>
          </cell>
          <cell r="F634" t="str">
            <v>un</v>
          </cell>
          <cell r="G634">
            <v>839.62095785440613</v>
          </cell>
          <cell r="H634">
            <v>219141.07</v>
          </cell>
        </row>
        <row r="635">
          <cell r="C635" t="str">
            <v>01.007.04.03.01.11</v>
          </cell>
          <cell r="D635" t="str">
            <v>AL29- 1,60x1,35m</v>
          </cell>
          <cell r="E635">
            <v>727</v>
          </cell>
          <cell r="F635" t="str">
            <v>un</v>
          </cell>
          <cell r="G635">
            <v>1282.8362861072901</v>
          </cell>
          <cell r="H635">
            <v>932621.98</v>
          </cell>
        </row>
        <row r="636">
          <cell r="C636" t="str">
            <v>01.007.04.03.01.12</v>
          </cell>
          <cell r="D636" t="str">
            <v xml:space="preserve">AL29 - 1,60x1,35m - para vidro esp.8mm </v>
          </cell>
          <cell r="E636">
            <v>101</v>
          </cell>
          <cell r="F636" t="str">
            <v>un</v>
          </cell>
          <cell r="G636">
            <v>1282.8363366336634</v>
          </cell>
          <cell r="H636">
            <v>129566.47</v>
          </cell>
        </row>
        <row r="637">
          <cell r="C637" t="str">
            <v>01.007.04.03.01.13</v>
          </cell>
          <cell r="D637" t="str">
            <v xml:space="preserve">AL30 - 5,41x2,45m- para vidro esp.6mm </v>
          </cell>
          <cell r="E637">
            <v>23</v>
          </cell>
          <cell r="F637" t="str">
            <v>un</v>
          </cell>
          <cell r="G637">
            <v>2826.0717391304347</v>
          </cell>
          <cell r="H637">
            <v>64999.65</v>
          </cell>
        </row>
        <row r="638">
          <cell r="C638" t="str">
            <v>01.007.04.03.01.14</v>
          </cell>
          <cell r="D638" t="str">
            <v xml:space="preserve">AL30  - 5,41x2,45m -  para vidro esp.8mm </v>
          </cell>
          <cell r="E638">
            <v>69</v>
          </cell>
          <cell r="F638" t="str">
            <v>un</v>
          </cell>
          <cell r="G638">
            <v>2826.0717391304352</v>
          </cell>
          <cell r="H638">
            <v>194998.95</v>
          </cell>
        </row>
        <row r="639">
          <cell r="C639" t="str">
            <v>01.007.04.03.01.15</v>
          </cell>
          <cell r="D639" t="str">
            <v>AL31 - 0,80x1,35m</v>
          </cell>
          <cell r="E639">
            <v>442</v>
          </cell>
          <cell r="F639" t="str">
            <v>un</v>
          </cell>
          <cell r="G639">
            <v>389.64447963800905</v>
          </cell>
          <cell r="H639">
            <v>172222.86</v>
          </cell>
        </row>
        <row r="640">
          <cell r="C640" t="str">
            <v>01.007.04.03.01.16</v>
          </cell>
          <cell r="D640" t="str">
            <v xml:space="preserve">AL33 - 7,26x2,45m -para vidro esp.6mm </v>
          </cell>
          <cell r="E640">
            <v>27</v>
          </cell>
          <cell r="F640" t="str">
            <v>un</v>
          </cell>
          <cell r="G640">
            <v>2480.2288888888888</v>
          </cell>
          <cell r="H640">
            <v>66966.179999999993</v>
          </cell>
        </row>
        <row r="641">
          <cell r="C641" t="str">
            <v>01.007.04.03.01.17</v>
          </cell>
          <cell r="D641" t="str">
            <v xml:space="preserve">AL33 - 7,26x2,45m - para vidro esp.8mm </v>
          </cell>
          <cell r="E641">
            <v>23</v>
          </cell>
          <cell r="F641" t="str">
            <v>un</v>
          </cell>
          <cell r="G641">
            <v>2480.2291304347823</v>
          </cell>
          <cell r="H641">
            <v>57045.27</v>
          </cell>
        </row>
        <row r="642">
          <cell r="C642" t="str">
            <v>01.007.04.03.01.18</v>
          </cell>
          <cell r="D642" t="str">
            <v xml:space="preserve">AL34 - 3,00x2,45m -para vidro esp.6mm </v>
          </cell>
          <cell r="E642">
            <v>43</v>
          </cell>
          <cell r="F642" t="str">
            <v>un</v>
          </cell>
          <cell r="G642">
            <v>2288.7653488372093</v>
          </cell>
          <cell r="H642">
            <v>98416.91</v>
          </cell>
        </row>
        <row r="643">
          <cell r="C643" t="str">
            <v>01.007.04.03.01.19</v>
          </cell>
          <cell r="D643" t="str">
            <v xml:space="preserve">AL34  - 3,00x2,45m -para vidro esp.8mm </v>
          </cell>
          <cell r="E643">
            <v>27</v>
          </cell>
          <cell r="F643" t="str">
            <v>un</v>
          </cell>
          <cell r="G643">
            <v>2288.7651851851851</v>
          </cell>
          <cell r="H643">
            <v>61796.66</v>
          </cell>
        </row>
        <row r="644">
          <cell r="C644" t="str">
            <v>01.007.04.03.01.20</v>
          </cell>
          <cell r="D644" t="str">
            <v>AL35 - 2,70x2,45m</v>
          </cell>
          <cell r="E644">
            <v>92</v>
          </cell>
          <cell r="F644" t="str">
            <v>un</v>
          </cell>
          <cell r="G644">
            <v>2222.4107608695654</v>
          </cell>
          <cell r="H644">
            <v>204461.79</v>
          </cell>
        </row>
        <row r="645">
          <cell r="C645" t="str">
            <v>01.007.04.03.01.21</v>
          </cell>
          <cell r="D645" t="str">
            <v>AL36 - 1,30x2,45m</v>
          </cell>
          <cell r="E645">
            <v>46</v>
          </cell>
          <cell r="F645" t="str">
            <v>un</v>
          </cell>
          <cell r="G645">
            <v>948.0895652173914</v>
          </cell>
          <cell r="H645">
            <v>43612.12</v>
          </cell>
        </row>
        <row r="646">
          <cell r="C646" t="str">
            <v>01.007.04.03.01.22</v>
          </cell>
          <cell r="D646" t="str">
            <v xml:space="preserve">AL37 - 1,60x1,35m -para vidro esp.6mm </v>
          </cell>
          <cell r="E646">
            <v>160</v>
          </cell>
          <cell r="F646" t="str">
            <v>un</v>
          </cell>
          <cell r="G646">
            <v>677.07612499999993</v>
          </cell>
          <cell r="H646">
            <v>108332.18</v>
          </cell>
        </row>
        <row r="647">
          <cell r="C647" t="str">
            <v>01.007.04.03.01.23</v>
          </cell>
          <cell r="D647" t="str">
            <v xml:space="preserve">AL37 - 1,60x1,35m - para vidro esp.8mm </v>
          </cell>
          <cell r="E647">
            <v>28</v>
          </cell>
          <cell r="F647" t="str">
            <v>un</v>
          </cell>
          <cell r="G647">
            <v>677.07607142857148</v>
          </cell>
          <cell r="H647">
            <v>18958.13</v>
          </cell>
        </row>
        <row r="648">
          <cell r="C648" t="str">
            <v>01.007.04.03.01.24</v>
          </cell>
          <cell r="D648" t="str">
            <v>AL38 - 1,05x2,46m</v>
          </cell>
          <cell r="E648">
            <v>23</v>
          </cell>
          <cell r="F648" t="str">
            <v>un</v>
          </cell>
          <cell r="G648">
            <v>693.28913043478258</v>
          </cell>
          <cell r="H648">
            <v>15945.65</v>
          </cell>
        </row>
        <row r="649">
          <cell r="C649" t="str">
            <v>01.007.04.03.01.25</v>
          </cell>
          <cell r="D649" t="str">
            <v xml:space="preserve">AL39 - 3,73x2,45m -para vidro esp.6mm </v>
          </cell>
          <cell r="E649">
            <v>23</v>
          </cell>
          <cell r="F649" t="str">
            <v>un</v>
          </cell>
          <cell r="G649">
            <v>2450.1960869565219</v>
          </cell>
          <cell r="H649">
            <v>56354.51</v>
          </cell>
        </row>
        <row r="650">
          <cell r="C650" t="str">
            <v>01.007.04.03.01.26</v>
          </cell>
          <cell r="D650" t="str">
            <v xml:space="preserve">AL40 - 2,88x2,45m -para vidro esp.6mm </v>
          </cell>
          <cell r="E650">
            <v>40</v>
          </cell>
          <cell r="F650" t="str">
            <v>un</v>
          </cell>
          <cell r="G650">
            <v>2260.1</v>
          </cell>
          <cell r="H650">
            <v>90404</v>
          </cell>
        </row>
        <row r="651">
          <cell r="C651" t="str">
            <v>01.007.04.03.01.27</v>
          </cell>
          <cell r="D651" t="str">
            <v xml:space="preserve">AL41 - 3,00x1,35m -para vidro esp.6mm </v>
          </cell>
          <cell r="E651">
            <v>4</v>
          </cell>
          <cell r="F651" t="str">
            <v>un</v>
          </cell>
          <cell r="G651">
            <v>1212.55</v>
          </cell>
          <cell r="H651">
            <v>4850.2</v>
          </cell>
        </row>
        <row r="652">
          <cell r="C652" t="str">
            <v>01.007.04.03.01.28</v>
          </cell>
          <cell r="D652" t="str">
            <v xml:space="preserve">AL42 - 0,80x0,91m -para vidro esp.6mm </v>
          </cell>
          <cell r="E652">
            <v>4</v>
          </cell>
          <cell r="F652" t="str">
            <v>un</v>
          </cell>
          <cell r="G652">
            <v>319.3075</v>
          </cell>
          <cell r="H652">
            <v>1277.23</v>
          </cell>
        </row>
        <row r="653">
          <cell r="C653" t="str">
            <v>01.007.04.03.01.29</v>
          </cell>
          <cell r="D653" t="str">
            <v xml:space="preserve">AL43 - 1,60x2,45m -para vidro esp.6mm </v>
          </cell>
          <cell r="E653">
            <v>13</v>
          </cell>
          <cell r="F653" t="str">
            <v>un</v>
          </cell>
          <cell r="G653">
            <v>1248.5123076923078</v>
          </cell>
          <cell r="H653">
            <v>16230.66</v>
          </cell>
        </row>
        <row r="654">
          <cell r="C654" t="str">
            <v>01.007.04.03.01.30</v>
          </cell>
          <cell r="D654" t="str">
            <v xml:space="preserve">AL43  - 1,60x2,45m - para vidro esp.8mm </v>
          </cell>
          <cell r="E654">
            <v>3</v>
          </cell>
          <cell r="F654" t="str">
            <v>un</v>
          </cell>
          <cell r="G654">
            <v>1248.5133333333333</v>
          </cell>
          <cell r="H654">
            <v>3745.54</v>
          </cell>
        </row>
        <row r="655">
          <cell r="C655" t="str">
            <v>01.007.04.03.01.31</v>
          </cell>
          <cell r="D655" t="str">
            <v xml:space="preserve">AL44 - 7,55x1,35m -para vidro esp.6mm </v>
          </cell>
          <cell r="E655">
            <v>1</v>
          </cell>
          <cell r="F655" t="str">
            <v>un</v>
          </cell>
          <cell r="G655">
            <v>1370.27</v>
          </cell>
          <cell r="H655">
            <v>1370.27</v>
          </cell>
        </row>
        <row r="656">
          <cell r="C656" t="str">
            <v>01.007.04.03.01.32</v>
          </cell>
          <cell r="D656" t="str">
            <v xml:space="preserve">AL44  - 7,55x1,35m - para vidro esp.8mm </v>
          </cell>
          <cell r="E656">
            <v>1</v>
          </cell>
          <cell r="F656" t="str">
            <v>un</v>
          </cell>
          <cell r="G656">
            <v>1370.27</v>
          </cell>
          <cell r="H656">
            <v>1370.27</v>
          </cell>
        </row>
        <row r="657">
          <cell r="C657" t="str">
            <v>01.007.04.03.01.33</v>
          </cell>
          <cell r="D657" t="str">
            <v>AL45-0,72x1,35m</v>
          </cell>
          <cell r="E657">
            <v>2</v>
          </cell>
          <cell r="F657" t="str">
            <v>un</v>
          </cell>
          <cell r="G657">
            <v>366.92</v>
          </cell>
          <cell r="H657">
            <v>733.84</v>
          </cell>
        </row>
        <row r="658">
          <cell r="C658" t="str">
            <v>01.007.04.03.01.33a</v>
          </cell>
          <cell r="D658" t="str">
            <v>AL46 - 1,60x0,91m</v>
          </cell>
          <cell r="E658">
            <v>6</v>
          </cell>
          <cell r="F658" t="str">
            <v>un</v>
          </cell>
          <cell r="G658">
            <v>579.89499999999998</v>
          </cell>
          <cell r="H658">
            <v>3479.37</v>
          </cell>
        </row>
        <row r="659">
          <cell r="C659" t="str">
            <v>01.007.04.03.01.34</v>
          </cell>
          <cell r="D659" t="str">
            <v>AL47 - 1,60x0,91m</v>
          </cell>
          <cell r="E659">
            <v>2</v>
          </cell>
          <cell r="F659" t="str">
            <v>un</v>
          </cell>
          <cell r="G659">
            <v>528.04499999999996</v>
          </cell>
          <cell r="H659">
            <v>1056.0899999999999</v>
          </cell>
        </row>
        <row r="660">
          <cell r="C660" t="str">
            <v>01.007.04.03.01.35</v>
          </cell>
          <cell r="D660" t="str">
            <v>AL48 - 1,60 x 1,00 m</v>
          </cell>
          <cell r="E660">
            <v>38</v>
          </cell>
          <cell r="F660" t="str">
            <v>un</v>
          </cell>
          <cell r="G660">
            <v>1218.6739473684211</v>
          </cell>
          <cell r="H660">
            <v>46309.61</v>
          </cell>
        </row>
        <row r="661">
          <cell r="C661" t="str">
            <v>01.007.04.03.01.36</v>
          </cell>
          <cell r="D661" t="str">
            <v>AL49 - 0,80x1,35m</v>
          </cell>
          <cell r="E661">
            <v>92</v>
          </cell>
          <cell r="F661" t="str">
            <v>un</v>
          </cell>
          <cell r="G661">
            <v>435.34108695652174</v>
          </cell>
          <cell r="H661">
            <v>40051.379999999997</v>
          </cell>
        </row>
        <row r="662">
          <cell r="C662" t="str">
            <v>01.007.04.03.01.37</v>
          </cell>
          <cell r="D662" t="str">
            <v>AL52 - 0,80x0,10m</v>
          </cell>
          <cell r="E662">
            <v>92</v>
          </cell>
          <cell r="F662" t="str">
            <v>un</v>
          </cell>
          <cell r="G662">
            <v>163.36804347826089</v>
          </cell>
          <cell r="H662">
            <v>15029.86</v>
          </cell>
        </row>
        <row r="663">
          <cell r="C663" t="str">
            <v>01.007.04.04</v>
          </cell>
          <cell r="D663" t="str">
            <v>Esquadrias de alumínio com pintura eletrostática branca para terraços</v>
          </cell>
          <cell r="H663">
            <v>229718.47</v>
          </cell>
        </row>
        <row r="664">
          <cell r="C664" t="str">
            <v>01.007.04.04.01</v>
          </cell>
          <cell r="D664" t="str">
            <v>Esquadrias de alumínio com pintura eletrostática branca para terraços</v>
          </cell>
          <cell r="H664">
            <v>229718.47</v>
          </cell>
        </row>
        <row r="665">
          <cell r="C665" t="str">
            <v>01.007.04.04.01.01</v>
          </cell>
          <cell r="D665" t="str">
            <v>AL-GC - Guarda corpo em perfil tubular de alumínio pintura cor branca (ml)</v>
          </cell>
          <cell r="E665">
            <v>3426.38</v>
          </cell>
          <cell r="F665" t="str">
            <v>m</v>
          </cell>
          <cell r="G665">
            <v>67.044072753168066</v>
          </cell>
          <cell r="H665">
            <v>229718.47</v>
          </cell>
        </row>
        <row r="666">
          <cell r="C666" t="str">
            <v>01.007.04.05</v>
          </cell>
          <cell r="D666" t="str">
            <v xml:space="preserve">Esquadrias de alumínio com pintura eletrostática branca para Hall dos Elevadores e áreas de Serviços dos Subsolos  </v>
          </cell>
          <cell r="H666">
            <v>72597.56</v>
          </cell>
        </row>
        <row r="667">
          <cell r="C667" t="str">
            <v>01.007.04.05.01</v>
          </cell>
          <cell r="D667" t="str">
            <v xml:space="preserve">Esquadrias de alumínio com pintura eletrostática branca para Hall dos Elevadores e áreas de Serviços dos Subsolos  </v>
          </cell>
          <cell r="H667">
            <v>72597.56</v>
          </cell>
        </row>
        <row r="668">
          <cell r="C668" t="str">
            <v>01.007.04.05.01.01</v>
          </cell>
          <cell r="D668" t="str">
            <v>AL1 - 1,20x1,00m - subsolos</v>
          </cell>
          <cell r="E668">
            <v>21</v>
          </cell>
          <cell r="F668" t="str">
            <v>un</v>
          </cell>
          <cell r="G668">
            <v>507.59</v>
          </cell>
          <cell r="H668">
            <v>10659.47</v>
          </cell>
        </row>
        <row r="669">
          <cell r="C669" t="str">
            <v>01.007.04.05.01.02</v>
          </cell>
          <cell r="D669" t="str">
            <v>AL2 - 0,60x1,00m</v>
          </cell>
          <cell r="E669">
            <v>19</v>
          </cell>
          <cell r="F669" t="str">
            <v>un</v>
          </cell>
          <cell r="G669">
            <v>304.13</v>
          </cell>
          <cell r="H669">
            <v>5778.55</v>
          </cell>
        </row>
        <row r="670">
          <cell r="C670" t="str">
            <v>01.007.04.05.01.03</v>
          </cell>
          <cell r="D670" t="str">
            <v>AL3 - 1,20x1,30m</v>
          </cell>
          <cell r="E670">
            <v>18</v>
          </cell>
          <cell r="F670" t="str">
            <v>un</v>
          </cell>
          <cell r="G670">
            <v>595.21</v>
          </cell>
          <cell r="H670">
            <v>10713.86</v>
          </cell>
        </row>
        <row r="671">
          <cell r="C671" t="str">
            <v>01.007.04.05.01.04</v>
          </cell>
          <cell r="D671" t="str">
            <v>V04 - (1,50 + 4,15 + 1,50) x 2,50 m, com 1 porta de abrir (Edif. A, B e C)</v>
          </cell>
          <cell r="E671">
            <v>8</v>
          </cell>
          <cell r="F671" t="str">
            <v>un</v>
          </cell>
          <cell r="G671">
            <v>2553.5700000000002</v>
          </cell>
          <cell r="H671">
            <v>20428.599999999999</v>
          </cell>
        </row>
        <row r="672">
          <cell r="C672" t="str">
            <v>01.007.04.05.01.05</v>
          </cell>
          <cell r="D672" t="str">
            <v>V04 - (1,50 + 4,15 + 1,50) x 2,50 m, com 1 porta dupla de (Edif. D e G)</v>
          </cell>
          <cell r="E672">
            <v>4</v>
          </cell>
          <cell r="F672" t="str">
            <v>un</v>
          </cell>
          <cell r="G672">
            <v>2553.5700000000002</v>
          </cell>
          <cell r="H672">
            <v>10214.299999999999</v>
          </cell>
        </row>
        <row r="673">
          <cell r="C673" t="str">
            <v>01.007.04.05.01.06</v>
          </cell>
          <cell r="D673" t="str">
            <v>V04 - (1,50 + 4,15 + 1,50) x 2,50 m, com 1 porta dupla de (Edif. E e H)</v>
          </cell>
          <cell r="E673">
            <v>4</v>
          </cell>
          <cell r="F673" t="str">
            <v>un</v>
          </cell>
          <cell r="G673">
            <v>2553.5700000000002</v>
          </cell>
          <cell r="H673">
            <v>10214.299999999999</v>
          </cell>
        </row>
        <row r="674">
          <cell r="C674" t="str">
            <v>01.007.04.05.01.07</v>
          </cell>
          <cell r="D674" t="str">
            <v>V04 - (1,50 + 3,725 + 1,50) x 2,50 m, com 1 porta dupla de (Edif. I)</v>
          </cell>
          <cell r="E674">
            <v>2</v>
          </cell>
          <cell r="F674" t="str">
            <v>un</v>
          </cell>
          <cell r="G674">
            <v>2294.25</v>
          </cell>
          <cell r="H674">
            <v>4588.5</v>
          </cell>
        </row>
        <row r="675">
          <cell r="C675" t="str">
            <v>01.007.04.06</v>
          </cell>
          <cell r="D675" t="str">
            <v>Para Subsolos / Administração / Clube / Portarias</v>
          </cell>
          <cell r="H675">
            <v>172444.37</v>
          </cell>
        </row>
        <row r="676">
          <cell r="C676" t="str">
            <v>01.007.04.06.01</v>
          </cell>
          <cell r="D676" t="str">
            <v>Para Subsolos / Administração / Clube / Portarias</v>
          </cell>
          <cell r="H676">
            <v>172444.37</v>
          </cell>
        </row>
        <row r="677">
          <cell r="C677" t="str">
            <v>01.007.04.06.01.01</v>
          </cell>
          <cell r="D677" t="str">
            <v>V-01 - Acesso Quadra Clube e sala de ginastica 2,00x2,10m - porta dupla de abrir com vidro</v>
          </cell>
          <cell r="E677">
            <v>3</v>
          </cell>
          <cell r="F677" t="str">
            <v>un</v>
          </cell>
          <cell r="G677">
            <v>1394.85</v>
          </cell>
          <cell r="H677">
            <v>4184.5600000000004</v>
          </cell>
        </row>
        <row r="678">
          <cell r="C678" t="str">
            <v>01.007.04.06.01.02</v>
          </cell>
          <cell r="D678" t="str">
            <v>V-02 - Circulação piscina - 0,90x2,10m - Porta simples de vidro de abrir</v>
          </cell>
          <cell r="E678">
            <v>2</v>
          </cell>
          <cell r="F678" t="str">
            <v>un</v>
          </cell>
          <cell r="G678">
            <v>1098.44</v>
          </cell>
          <cell r="H678">
            <v>2196.88</v>
          </cell>
        </row>
        <row r="679">
          <cell r="C679" t="str">
            <v>01.007.04.06.01.03</v>
          </cell>
          <cell r="D679" t="str">
            <v>V-05 - Acesso da piscina 1,450x2,10m - porta dupla de abrir com vidro</v>
          </cell>
          <cell r="E679">
            <v>1</v>
          </cell>
          <cell r="F679" t="str">
            <v>un</v>
          </cell>
          <cell r="G679">
            <v>1769.71</v>
          </cell>
          <cell r="H679">
            <v>1769.71</v>
          </cell>
        </row>
        <row r="680">
          <cell r="C680" t="str">
            <v>01.007.04.06.01.04</v>
          </cell>
          <cell r="D680" t="str">
            <v>AL AC17 - Hall Administração 0,60x1,20m - maximar</v>
          </cell>
          <cell r="E680">
            <v>1</v>
          </cell>
          <cell r="F680" t="str">
            <v>un</v>
          </cell>
          <cell r="G680">
            <v>343.65</v>
          </cell>
          <cell r="H680">
            <v>343.65</v>
          </cell>
        </row>
        <row r="681">
          <cell r="C681" t="str">
            <v>01.007.04.06.01.05</v>
          </cell>
          <cell r="D681" t="str">
            <v>AL AC18 - Dormitório Zelador 1,40x1,20m - correr com persianas embutidas</v>
          </cell>
          <cell r="E681">
            <v>3</v>
          </cell>
          <cell r="F681" t="str">
            <v>un</v>
          </cell>
          <cell r="G681">
            <v>704.48</v>
          </cell>
          <cell r="H681">
            <v>2113.4299999999998</v>
          </cell>
        </row>
        <row r="682">
          <cell r="C682" t="str">
            <v>01.007.04.06.01.06</v>
          </cell>
          <cell r="D682" t="str">
            <v>AL AC19 - Estar Zelador, Escritório Administração 1,40x1,20m - maximar. (para vidro laminado 6mm)</v>
          </cell>
          <cell r="E682">
            <v>4</v>
          </cell>
          <cell r="F682" t="str">
            <v>un</v>
          </cell>
          <cell r="G682">
            <v>590.34</v>
          </cell>
          <cell r="H682">
            <v>2361.37</v>
          </cell>
        </row>
        <row r="683">
          <cell r="C683" t="str">
            <v>01.007.04.06.01.07</v>
          </cell>
          <cell r="D683" t="str">
            <v>AL AC20 - Copa Escritório Administração 0,70x1,20m - maximar</v>
          </cell>
          <cell r="E683">
            <v>2</v>
          </cell>
          <cell r="F683" t="str">
            <v>un</v>
          </cell>
          <cell r="G683">
            <v>357.04</v>
          </cell>
          <cell r="H683">
            <v>714.08</v>
          </cell>
        </row>
        <row r="684">
          <cell r="C684" t="str">
            <v>01.007.04.06.01.08</v>
          </cell>
          <cell r="D684" t="str">
            <v>AL AC21 - Sanitário Zelador, Sanitário Administração 0,60x1,20m - maximar</v>
          </cell>
          <cell r="E684">
            <v>1</v>
          </cell>
          <cell r="F684" t="str">
            <v>un</v>
          </cell>
          <cell r="G684">
            <v>343.65</v>
          </cell>
          <cell r="H684">
            <v>343.65</v>
          </cell>
        </row>
        <row r="685">
          <cell r="C685" t="str">
            <v>01.007.04.06.01.09</v>
          </cell>
          <cell r="D685" t="str">
            <v>AL AC22 - Cozinha, Área de Serviço Zelador 1,40x1,20m - maximar</v>
          </cell>
          <cell r="E685">
            <v>1</v>
          </cell>
          <cell r="F685" t="str">
            <v>un</v>
          </cell>
          <cell r="G685">
            <v>842.91</v>
          </cell>
          <cell r="H685">
            <v>842.91</v>
          </cell>
        </row>
        <row r="686">
          <cell r="C686" t="str">
            <v>01.007.04.06.01.10</v>
          </cell>
          <cell r="D686" t="str">
            <v>AL AC23 - Circulação Lixo 1,50x2,10m - porta veneziana 2 fls.</v>
          </cell>
          <cell r="E686">
            <v>2</v>
          </cell>
          <cell r="F686" t="str">
            <v>un</v>
          </cell>
          <cell r="G686">
            <v>1351.76</v>
          </cell>
          <cell r="H686">
            <v>2703.52</v>
          </cell>
        </row>
        <row r="687">
          <cell r="C687" t="str">
            <v>01.007.04.06.01.11</v>
          </cell>
          <cell r="D687" t="str">
            <v>PV1 - Sala de ginástica Clube 3,10x2,80m</v>
          </cell>
          <cell r="E687">
            <v>1</v>
          </cell>
          <cell r="F687" t="str">
            <v>un</v>
          </cell>
          <cell r="G687">
            <v>1257.3</v>
          </cell>
          <cell r="H687">
            <v>1257.3</v>
          </cell>
        </row>
        <row r="688">
          <cell r="C688" t="str">
            <v>01.007.04.06.01.12</v>
          </cell>
          <cell r="D688" t="str">
            <v>PV2 - Circulação Ginástica Clube 3,875x2,80m</v>
          </cell>
          <cell r="E688">
            <v>2</v>
          </cell>
          <cell r="F688" t="str">
            <v>un</v>
          </cell>
          <cell r="G688">
            <v>1634.23</v>
          </cell>
          <cell r="H688">
            <v>3268.45</v>
          </cell>
        </row>
        <row r="689">
          <cell r="C689" t="str">
            <v>01.007.04.06.01.13</v>
          </cell>
          <cell r="D689" t="str">
            <v>PV3 - Circulação Ginástica Clube 3,769x2,80m</v>
          </cell>
          <cell r="E689">
            <v>1</v>
          </cell>
          <cell r="F689" t="str">
            <v>un</v>
          </cell>
          <cell r="G689">
            <v>1614.7</v>
          </cell>
          <cell r="H689">
            <v>1614.7</v>
          </cell>
        </row>
        <row r="690">
          <cell r="C690" t="str">
            <v>01.007.04.06.01.14</v>
          </cell>
          <cell r="D690" t="str">
            <v>PV4 - Circulação Ginástica Clube 3,35x2,80m</v>
          </cell>
          <cell r="E690">
            <v>1</v>
          </cell>
          <cell r="F690" t="str">
            <v>un</v>
          </cell>
          <cell r="G690">
            <v>1596.72</v>
          </cell>
          <cell r="H690">
            <v>1596.72</v>
          </cell>
        </row>
        <row r="691">
          <cell r="C691" t="str">
            <v>01.007.04.06.01.15</v>
          </cell>
          <cell r="D691" t="str">
            <v>PV5 - Circulação Piscina Clube 17,55x2,80m</v>
          </cell>
          <cell r="E691">
            <v>1</v>
          </cell>
          <cell r="F691" t="str">
            <v>un</v>
          </cell>
          <cell r="G691">
            <v>34837.879999999997</v>
          </cell>
          <cell r="H691">
            <v>34837.879999999997</v>
          </cell>
        </row>
        <row r="692">
          <cell r="C692" t="str">
            <v>01.007.04.06.01.16</v>
          </cell>
          <cell r="D692" t="str">
            <v>PV6 - Circulação Ginastica clube 1,80x2,80m</v>
          </cell>
          <cell r="E692">
            <v>1</v>
          </cell>
          <cell r="F692" t="str">
            <v>un</v>
          </cell>
          <cell r="G692">
            <v>19850.62</v>
          </cell>
          <cell r="H692">
            <v>19850.62</v>
          </cell>
        </row>
        <row r="693">
          <cell r="C693" t="str">
            <v>01.007.04.06.01.17</v>
          </cell>
          <cell r="D693" t="str">
            <v>Caixilho tipo fixo, 2,20x2,70m - p/vidro 8mm - Clube</v>
          </cell>
          <cell r="E693">
            <v>6</v>
          </cell>
          <cell r="F693" t="str">
            <v>un</v>
          </cell>
          <cell r="G693">
            <v>2366.48</v>
          </cell>
          <cell r="H693">
            <v>14198.87</v>
          </cell>
        </row>
        <row r="694">
          <cell r="C694" t="str">
            <v>01.007.04.06.01.18</v>
          </cell>
          <cell r="D694" t="str">
            <v>CX-1 Caixilho tipo fixo, 3,80x3,90m, dividido em 3 módulos fixos - p/vidro 8mm (reaproveitamento do Stand de Vendas)</v>
          </cell>
          <cell r="E694">
            <v>10</v>
          </cell>
          <cell r="F694" t="str">
            <v>un</v>
          </cell>
          <cell r="G694">
            <v>5439.41</v>
          </cell>
          <cell r="H694">
            <v>54394.14</v>
          </cell>
        </row>
        <row r="695">
          <cell r="C695" t="str">
            <v>01.007.04.06.01.19</v>
          </cell>
          <cell r="D695" t="str">
            <v>CX-7 Caixilho tipo maximar, 0,50x2,20m (reaproveitamento do Stand de Vendas)</v>
          </cell>
          <cell r="E695">
            <v>2</v>
          </cell>
          <cell r="F695" t="str">
            <v>un</v>
          </cell>
          <cell r="G695">
            <v>175.29</v>
          </cell>
          <cell r="H695">
            <v>350.58</v>
          </cell>
        </row>
        <row r="696">
          <cell r="C696" t="str">
            <v>01.007.04.06.01.20</v>
          </cell>
          <cell r="D696" t="str">
            <v>Esquadria de alumínio com pintura eletrostática branca para cobertura zenital sobre piscina</v>
          </cell>
          <cell r="E696">
            <v>1</v>
          </cell>
          <cell r="F696" t="str">
            <v>un</v>
          </cell>
          <cell r="G696">
            <v>15160.41</v>
          </cell>
          <cell r="H696">
            <v>15160.41</v>
          </cell>
        </row>
        <row r="697">
          <cell r="C697" t="str">
            <v>01.007.04.06.01.21</v>
          </cell>
          <cell r="D697" t="str">
            <v>Veneziana de alumínio anodizado com pintura eletrostática branca para ventilação lateral da cobertura zenital, med. 1,61x0,30m - na cúpula da piscina</v>
          </cell>
          <cell r="E697">
            <v>1</v>
          </cell>
          <cell r="F697" t="str">
            <v>un</v>
          </cell>
          <cell r="G697">
            <v>7164.48</v>
          </cell>
          <cell r="H697">
            <v>7164.48</v>
          </cell>
        </row>
        <row r="698">
          <cell r="C698" t="str">
            <v>01.007.04.06.01.22</v>
          </cell>
          <cell r="D698" t="str">
            <v>Caixilho de aluminio anodizado duplo com mecanismo de abertura para manutenção das luminarias, medindo 1,60x0,30m - na cúpula da piscina</v>
          </cell>
          <cell r="E698">
            <v>6</v>
          </cell>
          <cell r="F698" t="str">
            <v>un</v>
          </cell>
          <cell r="G698">
            <v>196.07</v>
          </cell>
          <cell r="H698">
            <v>1176.43</v>
          </cell>
        </row>
        <row r="699">
          <cell r="C699" t="str">
            <v>01.007.04.08</v>
          </cell>
          <cell r="D699" t="str">
            <v>Testes e ensaios para Esquadrias de Alumínio</v>
          </cell>
          <cell r="H699">
            <v>24413.53</v>
          </cell>
        </row>
        <row r="700">
          <cell r="C700" t="str">
            <v>01.007.04.08.01</v>
          </cell>
          <cell r="D700" t="str">
            <v>Testes e ensaios para Esquadrias de Alumínio</v>
          </cell>
          <cell r="H700">
            <v>24413.53</v>
          </cell>
        </row>
        <row r="701">
          <cell r="C701" t="str">
            <v>01.007.04.08.01.01</v>
          </cell>
          <cell r="D701" t="str">
            <v>Testes e ensaios para Esquadrias de Alumínio</v>
          </cell>
          <cell r="E701">
            <v>1</v>
          </cell>
          <cell r="F701" t="str">
            <v>vb</v>
          </cell>
          <cell r="G701">
            <v>24413.53</v>
          </cell>
          <cell r="H701">
            <v>24413.53</v>
          </cell>
        </row>
        <row r="702">
          <cell r="C702" t="str">
            <v>01.007.05</v>
          </cell>
          <cell r="D702" t="str">
            <v>Esquadrias de Vidro</v>
          </cell>
          <cell r="H702">
            <v>31538.73</v>
          </cell>
        </row>
        <row r="703">
          <cell r="C703" t="str">
            <v>01.007.05.01</v>
          </cell>
          <cell r="D703" t="str">
            <v>Térreo das Torres - Vidro temperado bronze 10 mm</v>
          </cell>
          <cell r="H703">
            <v>31538.73</v>
          </cell>
        </row>
        <row r="704">
          <cell r="C704" t="str">
            <v>01.007.05.01.01</v>
          </cell>
          <cell r="D704" t="str">
            <v>Térreo das Torres - Vidro temperado bronze 10 mm</v>
          </cell>
          <cell r="H704">
            <v>31538.73</v>
          </cell>
        </row>
        <row r="705">
          <cell r="C705" t="str">
            <v>01.007.05.01.01.01</v>
          </cell>
          <cell r="D705" t="str">
            <v>Porta de vidro 2 folhas de abrir 1,60x2,10m -  para AL5</v>
          </cell>
          <cell r="E705">
            <v>9</v>
          </cell>
          <cell r="F705" t="str">
            <v>un</v>
          </cell>
          <cell r="G705">
            <v>1176.56</v>
          </cell>
          <cell r="H705">
            <v>10589</v>
          </cell>
        </row>
        <row r="706">
          <cell r="C706" t="str">
            <v>01.007.05.01.01.02</v>
          </cell>
          <cell r="D706" t="str">
            <v>Porta de vidro 2 folhas de abrir 1,80x2,10m -  para AL4 / AL11 / AL12 / AL13 / AL19 - para todos os Blocos</v>
          </cell>
          <cell r="E706">
            <v>9</v>
          </cell>
          <cell r="F706" t="str">
            <v>un</v>
          </cell>
          <cell r="G706">
            <v>1151.19</v>
          </cell>
          <cell r="H706">
            <v>10360.719999999999</v>
          </cell>
        </row>
        <row r="707">
          <cell r="C707" t="str">
            <v>01.007.05.01.01.03</v>
          </cell>
          <cell r="D707" t="str">
            <v>AL9 - Porta de vidro 2 folhas de abrir 1,60x2,10m - para todos os Blocos</v>
          </cell>
          <cell r="E707">
            <v>9</v>
          </cell>
          <cell r="F707" t="str">
            <v>un</v>
          </cell>
          <cell r="G707">
            <v>1176.56</v>
          </cell>
          <cell r="H707">
            <v>10589</v>
          </cell>
        </row>
        <row r="708">
          <cell r="C708" t="str">
            <v>01.007.06</v>
          </cell>
          <cell r="D708" t="str">
            <v>Esquadrias Especiais</v>
          </cell>
          <cell r="H708">
            <v>58584.2</v>
          </cell>
        </row>
        <row r="709">
          <cell r="C709" t="str">
            <v>01.007.06.01</v>
          </cell>
          <cell r="D709" t="str">
            <v>Esquadria balistica de ferro, inclusive vidros à prova de bala  esp= 38mm - Guarita das Portarias da Entrada do condomínio</v>
          </cell>
          <cell r="H709">
            <v>58584.2</v>
          </cell>
        </row>
        <row r="710">
          <cell r="C710" t="str">
            <v>01.007.06.01.01</v>
          </cell>
          <cell r="D710" t="str">
            <v>Esquadria balistica de ferro, inclusive vidros à prova de bala  esp= 38mm - Guarita das Portarias da Entrada do condomínio</v>
          </cell>
          <cell r="H710">
            <v>58584.2</v>
          </cell>
        </row>
        <row r="711">
          <cell r="C711" t="str">
            <v>01.007.06.01.01.01</v>
          </cell>
          <cell r="D711" t="str">
            <v>VS 1 - Vidro de segurança fixo 2,50x 0,70m</v>
          </cell>
          <cell r="E711">
            <v>2</v>
          </cell>
          <cell r="F711" t="str">
            <v>un</v>
          </cell>
          <cell r="G711">
            <v>4182.5</v>
          </cell>
          <cell r="H711">
            <v>8365</v>
          </cell>
        </row>
        <row r="712">
          <cell r="C712" t="str">
            <v>01.007.06.01.01.02</v>
          </cell>
          <cell r="D712" t="str">
            <v>VS 2 - Vidro de segurança fixo 1,20x  0,70m</v>
          </cell>
          <cell r="E712">
            <v>8</v>
          </cell>
          <cell r="F712" t="str">
            <v>un</v>
          </cell>
          <cell r="G712">
            <v>2007.6</v>
          </cell>
          <cell r="H712">
            <v>16060.8</v>
          </cell>
        </row>
        <row r="713">
          <cell r="C713" t="str">
            <v>01.007.06.01.01.03</v>
          </cell>
          <cell r="D713" t="str">
            <v>VS 3 - Vidro de segurança fixo 2,20x  0,30m</v>
          </cell>
          <cell r="E713">
            <v>4</v>
          </cell>
          <cell r="F713" t="str">
            <v>un</v>
          </cell>
          <cell r="G713">
            <v>1577.4</v>
          </cell>
          <cell r="H713">
            <v>6309.6</v>
          </cell>
        </row>
        <row r="714">
          <cell r="C714" t="str">
            <v>01.007.06.01.01.04</v>
          </cell>
          <cell r="D714" t="str">
            <v>VS 4 - Vidro de segurança fixo 1,40x  0,70m</v>
          </cell>
          <cell r="E714">
            <v>4</v>
          </cell>
          <cell r="F714" t="str">
            <v>un</v>
          </cell>
          <cell r="G714">
            <v>2342.1999999999998</v>
          </cell>
          <cell r="H714">
            <v>9368.7999999999993</v>
          </cell>
        </row>
        <row r="715">
          <cell r="C715" t="str">
            <v>01.007.06.01.01.05</v>
          </cell>
          <cell r="D715" t="str">
            <v>VS 5 - Porta de Vidro de segurança 1 folha de abrir 0,80x 2,00m</v>
          </cell>
          <cell r="E715">
            <v>4</v>
          </cell>
          <cell r="F715" t="str">
            <v>un</v>
          </cell>
          <cell r="G715">
            <v>3840</v>
          </cell>
          <cell r="H715">
            <v>15360</v>
          </cell>
        </row>
        <row r="716">
          <cell r="C716" t="str">
            <v>01.007.06.01.01.06</v>
          </cell>
          <cell r="D716" t="str">
            <v>Passa documentos em chapa de ferro balistico, medindo  50x50x2,5cm</v>
          </cell>
          <cell r="E716">
            <v>4</v>
          </cell>
          <cell r="F716" t="str">
            <v>un</v>
          </cell>
          <cell r="G716">
            <v>300</v>
          </cell>
          <cell r="H716">
            <v>1200</v>
          </cell>
        </row>
        <row r="717">
          <cell r="C717" t="str">
            <v>01.007.06.01.01.07</v>
          </cell>
          <cell r="D717" t="str">
            <v>Passa volumes em chapa de ferro balistico, medindo  50x50x50cm</v>
          </cell>
          <cell r="E717">
            <v>4</v>
          </cell>
          <cell r="F717" t="str">
            <v>un</v>
          </cell>
          <cell r="G717">
            <v>480</v>
          </cell>
          <cell r="H717">
            <v>1920</v>
          </cell>
        </row>
        <row r="718">
          <cell r="C718" t="str">
            <v>01.007.07</v>
          </cell>
          <cell r="D718" t="str">
            <v>Ferragens para portas de madeira</v>
          </cell>
          <cell r="H718">
            <v>696967.51</v>
          </cell>
        </row>
        <row r="719">
          <cell r="C719" t="str">
            <v>01.007.07.01</v>
          </cell>
          <cell r="D719" t="str">
            <v>Depósitos, equipamentos, sala motoristas, refeitório, copa, sanitários dos subsolos (A)</v>
          </cell>
          <cell r="H719">
            <v>5128.55</v>
          </cell>
        </row>
        <row r="720">
          <cell r="C720" t="str">
            <v>01.007.07.01.01</v>
          </cell>
          <cell r="D720" t="str">
            <v>Depósitos, equipamentos, sala motoristas, refeitório, copa, sanitários dos subsolos (A)</v>
          </cell>
          <cell r="H720">
            <v>5128.55</v>
          </cell>
        </row>
        <row r="721">
          <cell r="C721" t="str">
            <v>01.007.07.01.01.01</v>
          </cell>
          <cell r="D721" t="str">
            <v>Conjunto cromado CR515 ST2 55mm (chave com segredo único).</v>
          </cell>
          <cell r="E721">
            <v>57</v>
          </cell>
          <cell r="F721" t="str">
            <v>cj</v>
          </cell>
          <cell r="G721">
            <v>68.06</v>
          </cell>
          <cell r="H721">
            <v>3879.31</v>
          </cell>
        </row>
        <row r="722">
          <cell r="C722" t="str">
            <v>01.007.07.01.01.02</v>
          </cell>
          <cell r="D722" t="str">
            <v>Dobradiça CR 485 3 1/2" x 3"</v>
          </cell>
          <cell r="E722">
            <v>171</v>
          </cell>
          <cell r="F722" t="str">
            <v>un</v>
          </cell>
          <cell r="G722">
            <v>7.31</v>
          </cell>
          <cell r="H722">
            <v>1249.24</v>
          </cell>
        </row>
        <row r="723">
          <cell r="C723" t="str">
            <v>01.007.07.02</v>
          </cell>
          <cell r="D723" t="str">
            <v>Copa, Circulação, DML do Térreo (B)</v>
          </cell>
          <cell r="H723">
            <v>2524.42</v>
          </cell>
        </row>
        <row r="724">
          <cell r="C724" t="str">
            <v>01.007.07.02.01</v>
          </cell>
          <cell r="D724" t="str">
            <v>Copa, Circulação, DML do Térreo (B)</v>
          </cell>
          <cell r="H724">
            <v>2524.42</v>
          </cell>
        </row>
        <row r="725">
          <cell r="C725" t="str">
            <v>01.007.07.02.01.01</v>
          </cell>
          <cell r="D725" t="str">
            <v>Conjunto LPE 602 I ST2 55mm com roseta 301R</v>
          </cell>
          <cell r="E725">
            <v>24</v>
          </cell>
          <cell r="F725" t="str">
            <v>cj</v>
          </cell>
          <cell r="G725">
            <v>74.459999999999994</v>
          </cell>
          <cell r="H725">
            <v>1787.06</v>
          </cell>
        </row>
        <row r="726">
          <cell r="C726" t="str">
            <v>01.007.07.02.01.02</v>
          </cell>
          <cell r="D726" t="str">
            <v>Dobradiça LPE 85 3 1/2" x 3"</v>
          </cell>
          <cell r="E726">
            <v>72</v>
          </cell>
          <cell r="F726" t="str">
            <v>un</v>
          </cell>
          <cell r="G726">
            <v>10.24</v>
          </cell>
          <cell r="H726">
            <v>737.35</v>
          </cell>
        </row>
        <row r="727">
          <cell r="C727" t="str">
            <v>01.007.07.03</v>
          </cell>
          <cell r="D727" t="str">
            <v>Sanitários do Térreo (C)</v>
          </cell>
          <cell r="H727">
            <v>3724.21</v>
          </cell>
        </row>
        <row r="728">
          <cell r="C728" t="str">
            <v>01.007.07.03.01</v>
          </cell>
          <cell r="D728" t="str">
            <v>Sanitários do Térreo (C)</v>
          </cell>
          <cell r="H728">
            <v>3724.21</v>
          </cell>
        </row>
        <row r="729">
          <cell r="C729" t="str">
            <v>01.007.07.03.01.01</v>
          </cell>
          <cell r="D729" t="str">
            <v>Conjunto LPE 602 B ST55mm com roseta 301R</v>
          </cell>
          <cell r="E729">
            <v>18</v>
          </cell>
          <cell r="F729" t="str">
            <v>cj</v>
          </cell>
          <cell r="G729">
            <v>74.459999999999994</v>
          </cell>
          <cell r="H729">
            <v>1340.3</v>
          </cell>
        </row>
        <row r="730">
          <cell r="C730" t="str">
            <v>01.007.07.03.01.02</v>
          </cell>
          <cell r="D730" t="str">
            <v>Mola 2002</v>
          </cell>
          <cell r="E730">
            <v>18</v>
          </cell>
          <cell r="F730" t="str">
            <v>un</v>
          </cell>
          <cell r="G730">
            <v>101.72</v>
          </cell>
          <cell r="H730">
            <v>1830.9</v>
          </cell>
        </row>
        <row r="731">
          <cell r="C731" t="str">
            <v>01.007.07.03.01.03</v>
          </cell>
          <cell r="D731" t="str">
            <v>Dobradiça LPE 85 3 1/2" x 3"</v>
          </cell>
          <cell r="E731">
            <v>54</v>
          </cell>
          <cell r="F731" t="str">
            <v>un</v>
          </cell>
          <cell r="G731">
            <v>10.24</v>
          </cell>
          <cell r="H731">
            <v>553.01</v>
          </cell>
        </row>
        <row r="732">
          <cell r="C732" t="str">
            <v>01.007.07.04</v>
          </cell>
          <cell r="D732" t="str">
            <v>Porta externa social - entrada principal Aptos. (E)</v>
          </cell>
          <cell r="H732">
            <v>80534.84</v>
          </cell>
        </row>
        <row r="733">
          <cell r="C733" t="str">
            <v>01.007.07.04.01</v>
          </cell>
          <cell r="D733" t="str">
            <v>Porta externa social - entrada principal Aptos. (E)</v>
          </cell>
          <cell r="H733">
            <v>80534.84</v>
          </cell>
        </row>
        <row r="734">
          <cell r="C734" t="str">
            <v>01.007.07.04.01.01</v>
          </cell>
          <cell r="D734" t="str">
            <v>Conjunto externo LPE ouro 602 ST55mm com espelho</v>
          </cell>
          <cell r="E734">
            <v>216</v>
          </cell>
          <cell r="F734" t="str">
            <v>cj</v>
          </cell>
          <cell r="G734">
            <v>205.89</v>
          </cell>
          <cell r="H734">
            <v>44473</v>
          </cell>
        </row>
        <row r="735">
          <cell r="C735" t="str">
            <v>01.007.07.04.01.02</v>
          </cell>
          <cell r="D735" t="str">
            <v>Dobradiça LPE 80 4" x 3"</v>
          </cell>
          <cell r="E735">
            <v>1296</v>
          </cell>
          <cell r="F735" t="str">
            <v>un</v>
          </cell>
          <cell r="G735">
            <v>20.21</v>
          </cell>
          <cell r="H735">
            <v>26187.62</v>
          </cell>
        </row>
        <row r="736">
          <cell r="C736" t="str">
            <v>01.007.07.04.01.03</v>
          </cell>
          <cell r="D736" t="str">
            <v>Fecho LPE 400 20 x 3/4" inferior</v>
          </cell>
          <cell r="E736">
            <v>216</v>
          </cell>
          <cell r="F736" t="str">
            <v>un</v>
          </cell>
          <cell r="G736">
            <v>22.86</v>
          </cell>
          <cell r="H736">
            <v>4937.1099999999997</v>
          </cell>
        </row>
        <row r="737">
          <cell r="C737" t="str">
            <v>01.007.07.04.01.04</v>
          </cell>
          <cell r="D737" t="str">
            <v>Fecho LPE 400 20 x 3/4" superior</v>
          </cell>
          <cell r="E737">
            <v>216</v>
          </cell>
          <cell r="F737" t="str">
            <v>un</v>
          </cell>
          <cell r="G737">
            <v>22.86</v>
          </cell>
          <cell r="H737">
            <v>4937.1099999999997</v>
          </cell>
        </row>
        <row r="738">
          <cell r="C738" t="str">
            <v>01.007.07.05</v>
          </cell>
          <cell r="D738" t="str">
            <v>Portas internas Aptos. - rouparia, vestir, suite 2/3/4 e principal, home e galeria 01 folha (F)</v>
          </cell>
          <cell r="H738">
            <v>181337.22</v>
          </cell>
        </row>
        <row r="739">
          <cell r="C739" t="str">
            <v>01.007.07.05.01</v>
          </cell>
          <cell r="D739" t="str">
            <v>Portas internas Aptos. - sala de estar, home teather, sala de jantar, dormitórios, sala família, circulação dos dormitórios - 01 folha (F)</v>
          </cell>
          <cell r="H739">
            <v>181337.22</v>
          </cell>
        </row>
        <row r="740">
          <cell r="C740" t="str">
            <v>01.007.07.05.01.01</v>
          </cell>
          <cell r="D740" t="str">
            <v>Conjunto LPE 602 ST2 55mm com roseta 301 R</v>
          </cell>
          <cell r="E740">
            <v>1724</v>
          </cell>
          <cell r="F740" t="str">
            <v>cj</v>
          </cell>
          <cell r="G740">
            <v>74.459999999999994</v>
          </cell>
          <cell r="H740">
            <v>128370.76</v>
          </cell>
        </row>
        <row r="741">
          <cell r="C741" t="str">
            <v>01.007.07.05.01.02</v>
          </cell>
          <cell r="D741" t="str">
            <v>Dobradiça LPE 85 3 1/2" x 3"</v>
          </cell>
          <cell r="E741">
            <v>5172</v>
          </cell>
          <cell r="F741" t="str">
            <v>un</v>
          </cell>
          <cell r="G741">
            <v>10.24</v>
          </cell>
          <cell r="H741">
            <v>52966.45</v>
          </cell>
        </row>
        <row r="742">
          <cell r="C742" t="str">
            <v>01.007.07.06</v>
          </cell>
          <cell r="D742" t="str">
            <v>Portas internas Aptos. - home/sala de estar/ biblioteca - 02 folhas (Fa)</v>
          </cell>
          <cell r="H742">
            <v>12168.61</v>
          </cell>
        </row>
        <row r="743">
          <cell r="C743" t="str">
            <v>01.007.07.06.01</v>
          </cell>
          <cell r="D743" t="str">
            <v>Portas internas Aptos. - home/sala de estar/ biblioteca - 02 folhas (Fa)</v>
          </cell>
          <cell r="H743">
            <v>12168.61</v>
          </cell>
        </row>
        <row r="744">
          <cell r="C744" t="str">
            <v>01.007.07.06.01.01</v>
          </cell>
          <cell r="D744" t="str">
            <v>Conjunto LPE 602 ST2 55mm com roseta 301 R</v>
          </cell>
          <cell r="E744">
            <v>67</v>
          </cell>
          <cell r="F744" t="str">
            <v>cj</v>
          </cell>
          <cell r="G744">
            <v>74.459999999999994</v>
          </cell>
          <cell r="H744">
            <v>4988.8900000000003</v>
          </cell>
        </row>
        <row r="745">
          <cell r="C745" t="str">
            <v>01.007.07.06.01.02</v>
          </cell>
          <cell r="D745" t="str">
            <v>Dobradiça LPE 85 3 1/2" x 3"</v>
          </cell>
          <cell r="E745">
            <v>402</v>
          </cell>
          <cell r="F745" t="str">
            <v>un</v>
          </cell>
          <cell r="G745">
            <v>10.24</v>
          </cell>
          <cell r="H745">
            <v>4116.88</v>
          </cell>
        </row>
        <row r="746">
          <cell r="C746" t="str">
            <v>01.007.07.06.01.03</v>
          </cell>
          <cell r="D746" t="str">
            <v>Fecho LPE 400 20 x 3/4" inferior</v>
          </cell>
          <cell r="E746">
            <v>67</v>
          </cell>
          <cell r="F746" t="str">
            <v>un</v>
          </cell>
          <cell r="G746">
            <v>22.86</v>
          </cell>
          <cell r="H746">
            <v>1531.42</v>
          </cell>
        </row>
        <row r="747">
          <cell r="C747" t="str">
            <v>01.007.07.06.01.04</v>
          </cell>
          <cell r="D747" t="str">
            <v>Fecho LPE 400 20 x 3/4" superior</v>
          </cell>
          <cell r="E747">
            <v>67</v>
          </cell>
          <cell r="F747" t="str">
            <v>un</v>
          </cell>
          <cell r="G747">
            <v>22.86</v>
          </cell>
          <cell r="H747">
            <v>1531.42</v>
          </cell>
        </row>
        <row r="748">
          <cell r="C748" t="str">
            <v>01.007.07.07</v>
          </cell>
          <cell r="D748" t="str">
            <v>Portas internas Aptos. - Circulação Social - (Fb)</v>
          </cell>
          <cell r="H748">
            <v>15881.45</v>
          </cell>
        </row>
        <row r="749">
          <cell r="C749" t="str">
            <v>01.007.07.07.01</v>
          </cell>
          <cell r="D749" t="str">
            <v>Portas internas Aptos. - Circulação Social - (Fb)</v>
          </cell>
          <cell r="H749">
            <v>15881.45</v>
          </cell>
        </row>
        <row r="750">
          <cell r="C750" t="str">
            <v>01.007.07.07.01.01</v>
          </cell>
          <cell r="D750" t="str">
            <v>Fechadura LPE 602 ST2, 55 mm com roseta 303 R lado liso e 301 B lado moldurado</v>
          </cell>
          <cell r="E750">
            <v>138</v>
          </cell>
          <cell r="F750" t="str">
            <v>un</v>
          </cell>
          <cell r="G750">
            <v>84.36</v>
          </cell>
          <cell r="H750">
            <v>11641.68</v>
          </cell>
        </row>
        <row r="751">
          <cell r="C751" t="str">
            <v>01.007.07.07.01.02</v>
          </cell>
          <cell r="D751" t="str">
            <v>Dobradiça LPE 85 3 1/2" x 3"</v>
          </cell>
          <cell r="E751">
            <v>414</v>
          </cell>
          <cell r="F751" t="str">
            <v>un</v>
          </cell>
          <cell r="G751">
            <v>10.24</v>
          </cell>
          <cell r="H751">
            <v>4239.7700000000004</v>
          </cell>
        </row>
        <row r="752">
          <cell r="C752" t="str">
            <v>01.007.07.08</v>
          </cell>
          <cell r="D752" t="str">
            <v>Portas internas Aptos. - Galeria/sala de almoço- (Fc)</v>
          </cell>
          <cell r="H752">
            <v>33157.129999999997</v>
          </cell>
        </row>
        <row r="753">
          <cell r="C753" t="str">
            <v>01.007.07.08.01</v>
          </cell>
          <cell r="D753" t="str">
            <v>Portas internas Aptos. - Galeria/sala de almoço- (Fc)</v>
          </cell>
          <cell r="H753">
            <v>33157.129999999997</v>
          </cell>
        </row>
        <row r="754">
          <cell r="C754" t="str">
            <v>01.007.07.08.01.01</v>
          </cell>
          <cell r="D754" t="str">
            <v>Fechadura LPE 602 ST2, 55 mm com roseta 301 B de 1 lado e CR515 ST2 55mm com roseta 301R do outro</v>
          </cell>
          <cell r="E754">
            <v>304</v>
          </cell>
          <cell r="F754" t="str">
            <v>un</v>
          </cell>
          <cell r="G754">
            <v>84.36</v>
          </cell>
          <cell r="H754">
            <v>25645.439999999999</v>
          </cell>
        </row>
        <row r="755">
          <cell r="C755" t="str">
            <v>01.007.07.08.01.02</v>
          </cell>
          <cell r="D755" t="str">
            <v>Dobradiça CR90 3 1/2" x 3"</v>
          </cell>
          <cell r="E755">
            <v>912</v>
          </cell>
          <cell r="F755" t="str">
            <v>un</v>
          </cell>
          <cell r="G755">
            <v>8.24</v>
          </cell>
          <cell r="H755">
            <v>7511.69</v>
          </cell>
        </row>
        <row r="756">
          <cell r="C756" t="str">
            <v>01.007.07.09</v>
          </cell>
          <cell r="D756" t="str">
            <v>Portas internas Aptos. - Sala de Jantar- (Fd)</v>
          </cell>
          <cell r="H756">
            <v>11508.3</v>
          </cell>
        </row>
        <row r="757">
          <cell r="C757" t="str">
            <v>01.007.07.09.01</v>
          </cell>
          <cell r="D757" t="str">
            <v>Portas internas Aptos. - Sala de Jantar- (Fd)</v>
          </cell>
          <cell r="H757">
            <v>11508.3</v>
          </cell>
        </row>
        <row r="758">
          <cell r="C758" t="str">
            <v>01.007.07.09.01.01</v>
          </cell>
          <cell r="D758" t="str">
            <v>Fechadura LPE 602 ST2, 55 mm com roseta 301 B de 1 lado e CR515 ST2 55mm com roseta 301R do outro</v>
          </cell>
          <cell r="E758">
            <v>100</v>
          </cell>
          <cell r="F758" t="str">
            <v>cj</v>
          </cell>
          <cell r="G758">
            <v>84.36</v>
          </cell>
          <cell r="H758">
            <v>8436</v>
          </cell>
        </row>
        <row r="759">
          <cell r="C759" t="str">
            <v>01.007.07.09.01.02</v>
          </cell>
          <cell r="D759" t="str">
            <v>Dobradiça LPE 85 3 1/2" x 3"</v>
          </cell>
          <cell r="E759">
            <v>300</v>
          </cell>
          <cell r="F759" t="str">
            <v>un</v>
          </cell>
          <cell r="G759">
            <v>10.24</v>
          </cell>
          <cell r="H759">
            <v>3072.3</v>
          </cell>
        </row>
        <row r="760">
          <cell r="C760" t="str">
            <v>01.007.07.10</v>
          </cell>
          <cell r="D760" t="str">
            <v>Portas dos sanitários/ depósitos e lavabo Aptos. (G)</v>
          </cell>
          <cell r="H760">
            <v>150202.75</v>
          </cell>
        </row>
        <row r="761">
          <cell r="C761" t="str">
            <v>01.007.07.10.01</v>
          </cell>
          <cell r="D761" t="str">
            <v>Portas dos sanitários/ depósitos e lavabo Aptos. (G)</v>
          </cell>
          <cell r="H761">
            <v>150202.75</v>
          </cell>
        </row>
        <row r="762">
          <cell r="C762" t="str">
            <v>01.007.07.10.01.01</v>
          </cell>
          <cell r="D762" t="str">
            <v>Conjunto LPE 602B ST55mm com roseta 301 R</v>
          </cell>
          <cell r="E762">
            <v>1428</v>
          </cell>
          <cell r="F762" t="str">
            <v>cj</v>
          </cell>
          <cell r="G762">
            <v>74.459999999999994</v>
          </cell>
          <cell r="H762">
            <v>106330.31</v>
          </cell>
        </row>
        <row r="763">
          <cell r="C763" t="str">
            <v>01.007.07.10.01.02</v>
          </cell>
          <cell r="D763" t="str">
            <v>Dobradiça LPE 85 3 1/2" x 3"</v>
          </cell>
          <cell r="E763">
            <v>4284</v>
          </cell>
          <cell r="F763" t="str">
            <v>un</v>
          </cell>
          <cell r="G763">
            <v>10.24</v>
          </cell>
          <cell r="H763">
            <v>43872.44</v>
          </cell>
        </row>
        <row r="764">
          <cell r="C764" t="str">
            <v>01.007.07.11</v>
          </cell>
          <cell r="D764" t="str">
            <v>Porta Hall de Serviço, Louça, Prata, Despensa, Depósito dos Aptos. (H)</v>
          </cell>
          <cell r="H764">
            <v>119870.79</v>
          </cell>
        </row>
        <row r="765">
          <cell r="C765" t="str">
            <v>01.007.07.11.01</v>
          </cell>
          <cell r="D765" t="str">
            <v>Porta Hall de Serviço, Louça, Prata, Despensa, Depósito dos Aptos. (H)</v>
          </cell>
          <cell r="H765">
            <v>119870.79</v>
          </cell>
        </row>
        <row r="766">
          <cell r="C766" t="str">
            <v>01.007.07.11.01.01</v>
          </cell>
          <cell r="D766" t="str">
            <v>Conjunto CR515E ST2 55 mm com roseta 303 R</v>
          </cell>
          <cell r="E766">
            <v>1207</v>
          </cell>
          <cell r="F766" t="str">
            <v>cj</v>
          </cell>
          <cell r="G766">
            <v>74.599999999999994</v>
          </cell>
          <cell r="H766">
            <v>90046.42</v>
          </cell>
        </row>
        <row r="767">
          <cell r="C767" t="str">
            <v>01.007.07.11.01.02</v>
          </cell>
          <cell r="D767" t="str">
            <v>Dobradiça CR 90 3 1/2" x 3"</v>
          </cell>
          <cell r="E767">
            <v>3621</v>
          </cell>
          <cell r="F767" t="str">
            <v>un</v>
          </cell>
          <cell r="G767">
            <v>8.24</v>
          </cell>
          <cell r="H767">
            <v>29824.37</v>
          </cell>
        </row>
        <row r="768">
          <cell r="C768" t="str">
            <v>01.007.07.12</v>
          </cell>
          <cell r="D768" t="str">
            <v>Porta internas - Quarto de empregada, circulação de serviço, sanitário serviço (Ia)</v>
          </cell>
          <cell r="H768">
            <v>29024.21</v>
          </cell>
        </row>
        <row r="769">
          <cell r="C769" t="str">
            <v>01.007.07.12.01</v>
          </cell>
          <cell r="D769" t="str">
            <v>Porta internas - Quarto de empregada, circulação de serviço, sanitário serviço (Ia)</v>
          </cell>
          <cell r="H769">
            <v>29024.21</v>
          </cell>
        </row>
        <row r="770">
          <cell r="C770" t="str">
            <v>01.007.07.12.01.01</v>
          </cell>
          <cell r="D770" t="str">
            <v>Conjunto CR515 ST2 55 mm com roseta 303 R</v>
          </cell>
          <cell r="E770">
            <v>346</v>
          </cell>
          <cell r="F770" t="str">
            <v>cj</v>
          </cell>
          <cell r="G770">
            <v>59.18</v>
          </cell>
          <cell r="H770">
            <v>20474.72</v>
          </cell>
        </row>
        <row r="771">
          <cell r="C771" t="str">
            <v>01.007.07.12.01.02</v>
          </cell>
          <cell r="D771" t="str">
            <v>Dobradiça CR 90 3 1/2" x 3"</v>
          </cell>
          <cell r="E771">
            <v>1038</v>
          </cell>
          <cell r="F771" t="str">
            <v>un</v>
          </cell>
          <cell r="G771">
            <v>8.24</v>
          </cell>
          <cell r="H771">
            <v>8549.49</v>
          </cell>
        </row>
        <row r="772">
          <cell r="C772" t="str">
            <v>01.007.07.13</v>
          </cell>
          <cell r="D772" t="str">
            <v>Portas cozinha, sala de almoço, rouparia, copa do duplex superior Aptos. (I)</v>
          </cell>
          <cell r="H772">
            <v>11781.47</v>
          </cell>
        </row>
        <row r="773">
          <cell r="C773" t="str">
            <v>01.007.07.13.01</v>
          </cell>
          <cell r="D773" t="str">
            <v>Portas cozinha, sala de almoço, rouparia, copa do duplex superior Aptos. (I)</v>
          </cell>
          <cell r="H773">
            <v>11781.47</v>
          </cell>
        </row>
        <row r="774">
          <cell r="C774" t="str">
            <v>01.007.07.13.01.01</v>
          </cell>
          <cell r="D774" t="str">
            <v>Conjunto CR515 ST2 55 mm com roseta 301 R</v>
          </cell>
          <cell r="E774">
            <v>127</v>
          </cell>
          <cell r="F774" t="str">
            <v>cj</v>
          </cell>
          <cell r="G774">
            <v>68.06</v>
          </cell>
          <cell r="H774">
            <v>8643.3700000000008</v>
          </cell>
        </row>
        <row r="775">
          <cell r="C775" t="str">
            <v>01.007.07.13.01.02</v>
          </cell>
          <cell r="D775" t="str">
            <v>Dobradiça CR 90 3 1/2" x 3"</v>
          </cell>
          <cell r="E775">
            <v>381</v>
          </cell>
          <cell r="F775" t="str">
            <v>un</v>
          </cell>
          <cell r="G775">
            <v>8.24</v>
          </cell>
          <cell r="H775">
            <v>3138.11</v>
          </cell>
        </row>
        <row r="776">
          <cell r="C776" t="str">
            <v>01.007.07.14</v>
          </cell>
          <cell r="D776" t="str">
            <v>Portas sanitário de empregada (J)</v>
          </cell>
          <cell r="H776">
            <v>13757.14</v>
          </cell>
        </row>
        <row r="777">
          <cell r="C777" t="str">
            <v>01.007.07.14.01</v>
          </cell>
          <cell r="D777" t="str">
            <v>Portas sanitário de empregada (J)</v>
          </cell>
          <cell r="H777">
            <v>13757.14</v>
          </cell>
        </row>
        <row r="778">
          <cell r="C778" t="str">
            <v>01.007.07.14.01.01</v>
          </cell>
          <cell r="D778" t="str">
            <v>Conjunto CR515B B ST2 55 mm com roseta 303R</v>
          </cell>
          <cell r="E778">
            <v>164</v>
          </cell>
          <cell r="F778" t="str">
            <v>cj</v>
          </cell>
          <cell r="G778">
            <v>59.18</v>
          </cell>
          <cell r="H778">
            <v>9704.7800000000007</v>
          </cell>
        </row>
        <row r="779">
          <cell r="C779" t="str">
            <v>01.007.07.14.01.02</v>
          </cell>
          <cell r="D779" t="str">
            <v>Dobradiça CR 90 3 1/2" x 3"</v>
          </cell>
          <cell r="E779">
            <v>492</v>
          </cell>
          <cell r="F779" t="str">
            <v>un</v>
          </cell>
          <cell r="G779">
            <v>8.24</v>
          </cell>
          <cell r="H779">
            <v>4052.36</v>
          </cell>
        </row>
        <row r="780">
          <cell r="C780" t="str">
            <v>01.007.07.15</v>
          </cell>
          <cell r="D780" t="str">
            <v>Vestiários, sanitários, sala repouso (K)</v>
          </cell>
          <cell r="H780">
            <v>1862.1</v>
          </cell>
        </row>
        <row r="781">
          <cell r="C781" t="str">
            <v>01.007.07.15.01</v>
          </cell>
          <cell r="D781" t="str">
            <v>Vestiários, sanitários, sala repouso (K)</v>
          </cell>
          <cell r="H781">
            <v>1862.1</v>
          </cell>
        </row>
        <row r="782">
          <cell r="C782" t="str">
            <v>01.007.07.15.01.01</v>
          </cell>
          <cell r="D782" t="str">
            <v>Molas 202</v>
          </cell>
          <cell r="E782">
            <v>9</v>
          </cell>
          <cell r="F782" t="str">
            <v>un</v>
          </cell>
          <cell r="G782">
            <v>101.72</v>
          </cell>
          <cell r="H782">
            <v>915.45</v>
          </cell>
        </row>
        <row r="783">
          <cell r="C783" t="str">
            <v>01.007.07.15.01.02</v>
          </cell>
          <cell r="D783" t="str">
            <v>Conjunto LPE602 ST2 55 mm com roseta 301R</v>
          </cell>
          <cell r="E783">
            <v>9</v>
          </cell>
          <cell r="F783" t="str">
            <v>cj</v>
          </cell>
          <cell r="G783">
            <v>74.459999999999994</v>
          </cell>
          <cell r="H783">
            <v>670.15</v>
          </cell>
        </row>
        <row r="784">
          <cell r="C784" t="str">
            <v>01.007.07.15.01.03</v>
          </cell>
          <cell r="D784" t="str">
            <v>Dobradiça LPE 85 3 1/2" x 3"</v>
          </cell>
          <cell r="E784">
            <v>27</v>
          </cell>
          <cell r="F784" t="str">
            <v>un</v>
          </cell>
          <cell r="G784">
            <v>10.24</v>
          </cell>
          <cell r="H784">
            <v>276.51</v>
          </cell>
        </row>
        <row r="785">
          <cell r="C785" t="str">
            <v>01.007.07.16</v>
          </cell>
          <cell r="D785" t="str">
            <v>Copa, cozinha, lanchonete, depósito ginástica, depósito lanchonete, circulação (L)</v>
          </cell>
          <cell r="H785">
            <v>1391.51</v>
          </cell>
        </row>
        <row r="786">
          <cell r="C786" t="str">
            <v>01.007.07.16.01</v>
          </cell>
          <cell r="D786" t="str">
            <v>Copa, cozinha, lanchonete, depósito ginástica, depósito lanchonete, circulação (L)</v>
          </cell>
          <cell r="H786">
            <v>1391.51</v>
          </cell>
        </row>
        <row r="787">
          <cell r="C787" t="str">
            <v>01.007.07.16.01.01</v>
          </cell>
          <cell r="D787" t="str">
            <v>Conjunto CR 515 ST2 55 mm com roseta 301R</v>
          </cell>
          <cell r="E787">
            <v>15</v>
          </cell>
          <cell r="F787" t="str">
            <v>cj</v>
          </cell>
          <cell r="G787">
            <v>68.06</v>
          </cell>
          <cell r="H787">
            <v>1020.87</v>
          </cell>
        </row>
        <row r="788">
          <cell r="C788" t="str">
            <v>01.007.07.16.01.02</v>
          </cell>
          <cell r="D788" t="str">
            <v>Dobradiça CR 90 3 1/2" x 3"</v>
          </cell>
          <cell r="E788">
            <v>45</v>
          </cell>
          <cell r="F788" t="str">
            <v>un</v>
          </cell>
          <cell r="G788">
            <v>8.24</v>
          </cell>
          <cell r="H788">
            <v>370.64</v>
          </cell>
        </row>
        <row r="789">
          <cell r="C789" t="str">
            <v>01.007.07.17</v>
          </cell>
          <cell r="D789" t="str">
            <v>Sanitários- Salão de Festas(N)</v>
          </cell>
          <cell r="H789">
            <v>65.75</v>
          </cell>
        </row>
        <row r="790">
          <cell r="C790" t="str">
            <v>01.007.07.17.01</v>
          </cell>
          <cell r="D790" t="str">
            <v>Sanitários- Salão de Festas(N) (reaproveitamento do Stand de Vendas)</v>
          </cell>
          <cell r="H790">
            <v>65.75</v>
          </cell>
        </row>
        <row r="791">
          <cell r="C791" t="str">
            <v>01.007.07.17.01.01</v>
          </cell>
          <cell r="D791" t="str">
            <v>Fechadura La fonte 7070 ST 55mm CR</v>
          </cell>
          <cell r="E791">
            <v>3</v>
          </cell>
          <cell r="F791" t="str">
            <v>cj</v>
          </cell>
          <cell r="G791">
            <v>0</v>
          </cell>
          <cell r="H791">
            <v>0</v>
          </cell>
        </row>
        <row r="792">
          <cell r="C792" t="str">
            <v>01.007.07.17.01.02</v>
          </cell>
          <cell r="D792" t="str">
            <v>Maçaneta Teya mod. Colombo ref. 9801 (interno e externo), acabamento cromado brilhante</v>
          </cell>
          <cell r="E792">
            <v>3</v>
          </cell>
          <cell r="F792" t="str">
            <v>cj</v>
          </cell>
          <cell r="G792">
            <v>0</v>
          </cell>
          <cell r="H792">
            <v>0</v>
          </cell>
        </row>
        <row r="793">
          <cell r="C793" t="str">
            <v>01.007.07.17.01.03</v>
          </cell>
          <cell r="D793" t="str">
            <v>Dobradiça CR 485 3 1/2" x 3"</v>
          </cell>
          <cell r="E793">
            <v>9</v>
          </cell>
          <cell r="F793" t="str">
            <v>un</v>
          </cell>
          <cell r="G793">
            <v>7.31</v>
          </cell>
          <cell r="H793">
            <v>65.75</v>
          </cell>
        </row>
        <row r="794">
          <cell r="C794" t="str">
            <v>01.007.07.18</v>
          </cell>
          <cell r="D794" t="str">
            <v xml:space="preserve">Depósitos, bar/copa  - Salão de Festas(N) </v>
          </cell>
          <cell r="H794">
            <v>43.83</v>
          </cell>
        </row>
        <row r="795">
          <cell r="C795" t="str">
            <v>01.007.07.18.01</v>
          </cell>
          <cell r="D795" t="str">
            <v>Depósitos, bar/copa  - Salão de Festas(N)  (reaproveitamento do Stand de Vendas)</v>
          </cell>
          <cell r="H795">
            <v>43.83</v>
          </cell>
        </row>
        <row r="796">
          <cell r="C796" t="str">
            <v>01.007.07.18.01.01</v>
          </cell>
          <cell r="D796" t="str">
            <v>Fechadura La fonte 1515 ST 55mm CR</v>
          </cell>
          <cell r="E796">
            <v>2</v>
          </cell>
          <cell r="F796" t="str">
            <v>cj</v>
          </cell>
          <cell r="G796">
            <v>0</v>
          </cell>
          <cell r="H796">
            <v>0</v>
          </cell>
        </row>
        <row r="797">
          <cell r="C797" t="str">
            <v>01.007.07.18.01.02</v>
          </cell>
          <cell r="D797" t="str">
            <v>Maçaneta Teya mod. Colombo ref. 9801 (interno e externo), acabamento cromado brilhante</v>
          </cell>
          <cell r="E797">
            <v>2</v>
          </cell>
          <cell r="F797" t="str">
            <v>cj</v>
          </cell>
          <cell r="G797">
            <v>0</v>
          </cell>
          <cell r="H797">
            <v>0</v>
          </cell>
        </row>
        <row r="798">
          <cell r="C798" t="str">
            <v>01.007.07.18.01.03</v>
          </cell>
          <cell r="D798" t="str">
            <v>Dobradiça CR 485 3 1/2" x 3"</v>
          </cell>
          <cell r="E798">
            <v>6</v>
          </cell>
          <cell r="F798" t="str">
            <v>un</v>
          </cell>
          <cell r="G798">
            <v>7.31</v>
          </cell>
          <cell r="H798">
            <v>43.83</v>
          </cell>
        </row>
        <row r="799">
          <cell r="C799" t="str">
            <v>01.007.07.19</v>
          </cell>
          <cell r="D799" t="str">
            <v>Portas de correr (Q)</v>
          </cell>
          <cell r="H799">
            <v>22402.19</v>
          </cell>
        </row>
        <row r="800">
          <cell r="C800" t="str">
            <v>01.007.07.19.01</v>
          </cell>
          <cell r="D800" t="str">
            <v>Portas de correr (Q)</v>
          </cell>
          <cell r="H800">
            <v>22402.19</v>
          </cell>
        </row>
        <row r="801">
          <cell r="C801" t="str">
            <v>01.007.07.19.01.01</v>
          </cell>
          <cell r="D801" t="str">
            <v>Puxador em latão polido mod. Lux liso ref. 02</v>
          </cell>
          <cell r="E801">
            <v>245</v>
          </cell>
          <cell r="F801" t="str">
            <v>cj</v>
          </cell>
          <cell r="G801">
            <v>91.44</v>
          </cell>
          <cell r="H801">
            <v>22402.19</v>
          </cell>
        </row>
        <row r="802">
          <cell r="C802" t="str">
            <v>01.007.07.20</v>
          </cell>
          <cell r="D802" t="str">
            <v>Porta pivotante - Salão de Festas</v>
          </cell>
          <cell r="H802">
            <v>601.04</v>
          </cell>
        </row>
        <row r="803">
          <cell r="C803" t="str">
            <v>01.007.07.20.01</v>
          </cell>
          <cell r="D803" t="str">
            <v>Porta pivotante - Salão de Festas (reaproveitamento do Stand de Vendas)</v>
          </cell>
          <cell r="H803">
            <v>601.04</v>
          </cell>
        </row>
        <row r="804">
          <cell r="C804" t="str">
            <v>01.007.07.20.01.01</v>
          </cell>
          <cell r="D804" t="str">
            <v>Fechadura La Fonte 378 CR</v>
          </cell>
          <cell r="E804">
            <v>4</v>
          </cell>
          <cell r="F804" t="str">
            <v>cj</v>
          </cell>
          <cell r="G804">
            <v>0</v>
          </cell>
          <cell r="H804">
            <v>0</v>
          </cell>
        </row>
        <row r="805">
          <cell r="C805" t="str">
            <v>01.007.07.20.01.02</v>
          </cell>
          <cell r="D805" t="str">
            <v>Ferragem Dorma para porta pivotante composta de Ferragem inferior cod. 7445, ferragem superior cod. 7461 e braço de apoio cod. 7422 (sem mola)</v>
          </cell>
          <cell r="E805">
            <v>4</v>
          </cell>
          <cell r="F805" t="str">
            <v>cj</v>
          </cell>
          <cell r="G805">
            <v>150.26</v>
          </cell>
          <cell r="H805">
            <v>601.04</v>
          </cell>
        </row>
        <row r="806">
          <cell r="C806" t="str">
            <v>01.007.07.20.01.03</v>
          </cell>
          <cell r="D806" t="str">
            <v>Puxadores Teya mod. Colombo ref. 9801 (interno e externo), acabamento cromado brilhante</v>
          </cell>
          <cell r="E806">
            <v>4</v>
          </cell>
          <cell r="F806" t="str">
            <v>cj</v>
          </cell>
          <cell r="G806">
            <v>0</v>
          </cell>
          <cell r="H806">
            <v>0</v>
          </cell>
        </row>
        <row r="807">
          <cell r="C807" t="str">
            <v>01.007.08</v>
          </cell>
          <cell r="D807" t="str">
            <v>Vidros</v>
          </cell>
          <cell r="H807">
            <v>878386.56</v>
          </cell>
        </row>
        <row r="808">
          <cell r="C808" t="str">
            <v>01.007.08.01</v>
          </cell>
          <cell r="D808" t="str">
            <v>Vidros</v>
          </cell>
          <cell r="H808">
            <v>878386.56</v>
          </cell>
        </row>
        <row r="809">
          <cell r="C809" t="str">
            <v>01.007.08.01.01</v>
          </cell>
          <cell r="D809" t="str">
            <v>Vidros</v>
          </cell>
          <cell r="H809">
            <v>878386.56</v>
          </cell>
        </row>
        <row r="810">
          <cell r="C810" t="str">
            <v>01.007.08.01.01.01</v>
          </cell>
          <cell r="D810" t="str">
            <v>Vidro laminado incolor 8 mm (5+PVB+3)</v>
          </cell>
          <cell r="E810">
            <v>2510.92</v>
          </cell>
          <cell r="F810" t="str">
            <v>m2</v>
          </cell>
          <cell r="G810">
            <v>88.701499848661044</v>
          </cell>
          <cell r="H810">
            <v>222722.37</v>
          </cell>
        </row>
        <row r="811">
          <cell r="C811" t="str">
            <v>01.007.08.01.01.02</v>
          </cell>
          <cell r="D811" t="str">
            <v>Vidro laminado incolor 6 mm (3+PVB+3)</v>
          </cell>
          <cell r="E811">
            <v>5249.75</v>
          </cell>
          <cell r="F811" t="str">
            <v>m2</v>
          </cell>
          <cell r="G811">
            <v>78.422500119053296</v>
          </cell>
          <cell r="H811">
            <v>411698.52</v>
          </cell>
        </row>
        <row r="812">
          <cell r="C812" t="str">
            <v>01.007.08.01.01.03</v>
          </cell>
          <cell r="D812" t="str">
            <v>Vidro laminado bronze 8 mm (5+PVB+3)</v>
          </cell>
          <cell r="E812">
            <v>637.41</v>
          </cell>
          <cell r="F812" t="str">
            <v>m2</v>
          </cell>
          <cell r="G812">
            <v>107.69200357697559</v>
          </cell>
          <cell r="H812">
            <v>68643.960000000006</v>
          </cell>
        </row>
        <row r="813">
          <cell r="C813" t="str">
            <v>01.007.08.01.01.04</v>
          </cell>
          <cell r="D813" t="str">
            <v>Vidro laminado bronze 6 mm (3+PVB+3)</v>
          </cell>
          <cell r="E813">
            <v>1038.1600000000001</v>
          </cell>
          <cell r="F813" t="str">
            <v>m2</v>
          </cell>
          <cell r="G813">
            <v>95.066502273252681</v>
          </cell>
          <cell r="H813">
            <v>98694.24</v>
          </cell>
        </row>
        <row r="814">
          <cell r="C814" t="str">
            <v>01.007.08.01.01.05</v>
          </cell>
          <cell r="D814" t="str">
            <v xml:space="preserve">Vidro comum incolor 6 mm </v>
          </cell>
          <cell r="E814">
            <v>591.54</v>
          </cell>
          <cell r="F814" t="str">
            <v>m2</v>
          </cell>
          <cell r="G814">
            <v>36.983500693106137</v>
          </cell>
          <cell r="H814">
            <v>21877.22</v>
          </cell>
        </row>
        <row r="815">
          <cell r="C815" t="str">
            <v>01.007.08.01.01.06</v>
          </cell>
          <cell r="D815" t="str">
            <v>Vidro laminado incolor 8 mm (5+PVB+3) para Cobertura Zenital sobre piscina</v>
          </cell>
          <cell r="E815">
            <v>41</v>
          </cell>
          <cell r="F815" t="str">
            <v>m2</v>
          </cell>
          <cell r="G815">
            <v>88.701463414634148</v>
          </cell>
          <cell r="H815">
            <v>3636.76</v>
          </cell>
        </row>
        <row r="816">
          <cell r="C816" t="str">
            <v>01.007.08.01.01.07</v>
          </cell>
          <cell r="D816" t="str">
            <v>Vidro incolor martelado tipo Ártico esp. 4mm</v>
          </cell>
          <cell r="E816">
            <v>508.68</v>
          </cell>
          <cell r="F816" t="str">
            <v>m2</v>
          </cell>
          <cell r="G816">
            <v>26.600003931744908</v>
          </cell>
          <cell r="H816">
            <v>13530.89</v>
          </cell>
        </row>
        <row r="817">
          <cell r="C817" t="str">
            <v>01.007.08.01.01.08</v>
          </cell>
          <cell r="D817" t="str">
            <v>Vidro incolor estampado, linhas verticais esp. 4mm</v>
          </cell>
          <cell r="E817">
            <v>1412.88</v>
          </cell>
          <cell r="F817" t="str">
            <v>m2</v>
          </cell>
          <cell r="G817">
            <v>26.60000141554838</v>
          </cell>
          <cell r="H817">
            <v>37582.61</v>
          </cell>
        </row>
        <row r="818">
          <cell r="C818" t="str">
            <v>01.007.09</v>
          </cell>
          <cell r="D818" t="str">
            <v>Aço Inox</v>
          </cell>
          <cell r="H818">
            <v>42910.559999999998</v>
          </cell>
        </row>
        <row r="819">
          <cell r="C819" t="str">
            <v>01.007.09.01</v>
          </cell>
          <cell r="D819" t="str">
            <v>Aço Inox</v>
          </cell>
          <cell r="H819">
            <v>42910.559999999998</v>
          </cell>
        </row>
        <row r="820">
          <cell r="C820" t="str">
            <v>01.007.09.01.01</v>
          </cell>
          <cell r="D820" t="str">
            <v>Aço Inox</v>
          </cell>
          <cell r="H820">
            <v>42910.559999999998</v>
          </cell>
        </row>
        <row r="821">
          <cell r="C821" t="str">
            <v>01.007.09.01.01.01</v>
          </cell>
          <cell r="D821" t="str">
            <v>Guarda Corpo em Aço Inox h = 90 cm - Piscina</v>
          </cell>
          <cell r="E821">
            <v>40</v>
          </cell>
          <cell r="F821" t="str">
            <v>m</v>
          </cell>
          <cell r="G821">
            <v>594</v>
          </cell>
          <cell r="H821">
            <v>23760</v>
          </cell>
        </row>
        <row r="822">
          <cell r="C822" t="str">
            <v>01.007.09.01.01.02</v>
          </cell>
          <cell r="D822" t="str">
            <v>Corrimão de aço inox fixado na parede - Clube</v>
          </cell>
          <cell r="E822">
            <v>12.4</v>
          </cell>
          <cell r="F822" t="str">
            <v>m</v>
          </cell>
          <cell r="G822">
            <v>356.4</v>
          </cell>
          <cell r="H822">
            <v>4419.3599999999997</v>
          </cell>
        </row>
        <row r="823">
          <cell r="C823" t="str">
            <v>01.007.09.01.01.03</v>
          </cell>
          <cell r="D823" t="str">
            <v>Guarda corpo em aço inox h=90cm - escada do Clube</v>
          </cell>
          <cell r="E823">
            <v>24.8</v>
          </cell>
          <cell r="F823" t="str">
            <v>m</v>
          </cell>
          <cell r="G823">
            <v>594</v>
          </cell>
          <cell r="H823">
            <v>14731.2</v>
          </cell>
        </row>
        <row r="824">
          <cell r="C824">
            <v>1008</v>
          </cell>
          <cell r="D824" t="str">
            <v>REVESTIMENTO INTERNO</v>
          </cell>
          <cell r="H824">
            <v>26304127.09</v>
          </cell>
        </row>
        <row r="825">
          <cell r="C825" t="str">
            <v>01.008.01</v>
          </cell>
          <cell r="D825" t="str">
            <v>Paredes</v>
          </cell>
          <cell r="H825">
            <v>11710814.91</v>
          </cell>
        </row>
        <row r="826">
          <cell r="C826" t="str">
            <v>01.008.01.01</v>
          </cell>
          <cell r="D826" t="str">
            <v>Paredes</v>
          </cell>
          <cell r="H826">
            <v>11710814.91</v>
          </cell>
        </row>
        <row r="827">
          <cell r="C827" t="str">
            <v>01.008.01.01.01</v>
          </cell>
          <cell r="D827" t="str">
            <v>Paredes</v>
          </cell>
          <cell r="H827">
            <v>11710814.91</v>
          </cell>
        </row>
        <row r="828">
          <cell r="C828" t="str">
            <v>01.008.01.01.01.01</v>
          </cell>
          <cell r="D828" t="str">
            <v>Chapisco rolado</v>
          </cell>
          <cell r="E828">
            <v>272713.99</v>
          </cell>
          <cell r="F828" t="str">
            <v>m2</v>
          </cell>
          <cell r="G828">
            <v>2.5543694696410699</v>
          </cell>
          <cell r="H828">
            <v>696612.29</v>
          </cell>
        </row>
        <row r="829">
          <cell r="C829" t="str">
            <v>01.008.01.01.01.02</v>
          </cell>
          <cell r="D829" t="str">
            <v>Emboço esp=1,5 cm para receber cerâmica, pedra, madeira, pintura poliuretânica, fórmica e revestimento acústico</v>
          </cell>
          <cell r="E829">
            <v>46973.19</v>
          </cell>
          <cell r="F829" t="str">
            <v>m2</v>
          </cell>
          <cell r="G829">
            <v>12.561532227213011</v>
          </cell>
          <cell r="H829">
            <v>590055.24</v>
          </cell>
        </row>
        <row r="830">
          <cell r="C830" t="str">
            <v>01.008.01.01.01.03</v>
          </cell>
          <cell r="D830" t="str">
            <v>Massa única feltrada</v>
          </cell>
          <cell r="E830">
            <v>210539.71</v>
          </cell>
          <cell r="F830" t="str">
            <v>m2</v>
          </cell>
          <cell r="G830">
            <v>15.69134554236823</v>
          </cell>
          <cell r="H830">
            <v>3303651.34</v>
          </cell>
        </row>
        <row r="831">
          <cell r="C831" t="str">
            <v>01.008.01.01.01.04</v>
          </cell>
          <cell r="D831" t="str">
            <v>Revestimento em gesso sobre Massa única</v>
          </cell>
          <cell r="E831">
            <v>210539.71</v>
          </cell>
          <cell r="F831" t="str">
            <v>m2</v>
          </cell>
          <cell r="G831">
            <v>6</v>
          </cell>
          <cell r="H831">
            <v>1263238.26</v>
          </cell>
        </row>
        <row r="832">
          <cell r="C832" t="str">
            <v>01.008.01.01.01.05</v>
          </cell>
          <cell r="D832" t="str">
            <v>Revestimento em argamassa projetada</v>
          </cell>
          <cell r="E832">
            <v>4492.09</v>
          </cell>
          <cell r="F832" t="str">
            <v>m2</v>
          </cell>
          <cell r="G832">
            <v>15.38</v>
          </cell>
          <cell r="H832">
            <v>84720.82</v>
          </cell>
        </row>
        <row r="833">
          <cell r="C833" t="str">
            <v>01.008.01.01.01.06</v>
          </cell>
          <cell r="D833" t="str">
            <v>Azulejo Eliane branco white 20x20cm - Refeitório / Cozinha / Copa</v>
          </cell>
          <cell r="E833">
            <v>6029.35</v>
          </cell>
          <cell r="F833" t="str">
            <v>m2</v>
          </cell>
          <cell r="G833">
            <v>28.860192226359391</v>
          </cell>
          <cell r="H833">
            <v>174008.2</v>
          </cell>
        </row>
        <row r="834">
          <cell r="C834" t="str">
            <v>01.008.01.01.01.07</v>
          </cell>
          <cell r="D834" t="str">
            <v>Arremate com cordão em porcelana, 2x2cm, acima dos azulejos, nos sanitários dos subsolos</v>
          </cell>
          <cell r="E834">
            <v>301.81</v>
          </cell>
          <cell r="F834" t="str">
            <v>m</v>
          </cell>
          <cell r="G834">
            <v>13.758622974719193</v>
          </cell>
          <cell r="H834">
            <v>4152.49</v>
          </cell>
        </row>
        <row r="835">
          <cell r="C835" t="str">
            <v>01.008.01.01.01.08</v>
          </cell>
          <cell r="D835" t="str">
            <v>Cerâmica Eliane linha forma Alpe 25x41 cor branca</v>
          </cell>
          <cell r="E835">
            <v>22616.880000000001</v>
          </cell>
          <cell r="F835" t="str">
            <v>m2</v>
          </cell>
          <cell r="G835">
            <v>34.218988207038279</v>
          </cell>
          <cell r="H835">
            <v>773926.75</v>
          </cell>
        </row>
        <row r="836">
          <cell r="C836" t="str">
            <v>01.008.01.01.01.09</v>
          </cell>
          <cell r="D836" t="str">
            <v>Cerâmica Eliane 10x10cm cor branca</v>
          </cell>
          <cell r="E836">
            <v>589.95000000000005</v>
          </cell>
          <cell r="F836" t="str">
            <v>m2</v>
          </cell>
          <cell r="G836">
            <v>32.149232985846254</v>
          </cell>
          <cell r="H836">
            <v>18966.439999999999</v>
          </cell>
        </row>
        <row r="837">
          <cell r="C837" t="str">
            <v>01.008.01.01.01.10</v>
          </cell>
          <cell r="D837" t="str">
            <v>Cerâmica Eliane 10x10cm cor branca, rejuntadas com aditivo para rejuntamento Adimax da Eliane</v>
          </cell>
          <cell r="E837">
            <v>165.06</v>
          </cell>
          <cell r="F837" t="str">
            <v>m2</v>
          </cell>
          <cell r="G837">
            <v>34.821943535683992</v>
          </cell>
          <cell r="H837">
            <v>5747.71</v>
          </cell>
        </row>
        <row r="838">
          <cell r="C838" t="str">
            <v>01.008.01.01.01.11</v>
          </cell>
          <cell r="D838" t="str">
            <v>Cerâmica jatobá 2,5x2,5cm - cod. JN6202 - cor bege bambú</v>
          </cell>
          <cell r="E838">
            <v>63.84</v>
          </cell>
          <cell r="F838" t="str">
            <v>m2</v>
          </cell>
          <cell r="G838">
            <v>69.210682957393473</v>
          </cell>
          <cell r="H838">
            <v>4418.41</v>
          </cell>
        </row>
        <row r="839">
          <cell r="C839" t="str">
            <v>01.008.01.01.01.12</v>
          </cell>
          <cell r="D839" t="str">
            <v>Parede da piscina em pastilhas porcelanizadas esmaltadas 5x5, da NGK, linha náutica real.</v>
          </cell>
          <cell r="E839">
            <v>72.180000000000007</v>
          </cell>
          <cell r="F839" t="str">
            <v>m2</v>
          </cell>
          <cell r="G839">
            <v>64.809781102798553</v>
          </cell>
          <cell r="H839">
            <v>4677.97</v>
          </cell>
        </row>
        <row r="840">
          <cell r="C840" t="str">
            <v>01.008.01.01.01.15</v>
          </cell>
          <cell r="D840" t="str">
            <v>Preparo das paredes para receber lambris (Chapisco +  Emboço desempenado) - Hall  Social  Subsolo / Térreo, Sala de Estar do Térreo</v>
          </cell>
          <cell r="E840">
            <v>2020.36</v>
          </cell>
          <cell r="F840" t="str">
            <v>m2</v>
          </cell>
          <cell r="G840">
            <v>15.115900136609319</v>
          </cell>
          <cell r="H840">
            <v>30539.56</v>
          </cell>
        </row>
        <row r="841">
          <cell r="C841" t="str">
            <v>01.008.01.01.01.16</v>
          </cell>
          <cell r="D841" t="str">
            <v>Batentes dos elevadores em marmore Travertino Navona polido larg. 15cm, esp. 3cm</v>
          </cell>
          <cell r="E841">
            <v>275.39999999999998</v>
          </cell>
          <cell r="F841" t="str">
            <v>m</v>
          </cell>
          <cell r="G841">
            <v>131.41307189542485</v>
          </cell>
          <cell r="H841">
            <v>36191.160000000003</v>
          </cell>
        </row>
        <row r="842">
          <cell r="C842" t="str">
            <v>01.008.01.01.01.17</v>
          </cell>
          <cell r="D842" t="str">
            <v>Batentes para Portas pivotantes do Salão de Festas em mármore Travertino polido larg. 20cm, esp. 3cm</v>
          </cell>
          <cell r="E842">
            <v>57</v>
          </cell>
          <cell r="F842" t="str">
            <v>m</v>
          </cell>
          <cell r="G842">
            <v>69.145964912280704</v>
          </cell>
          <cell r="H842">
            <v>3941.32</v>
          </cell>
        </row>
        <row r="843">
          <cell r="C843" t="str">
            <v>01.008.01.01.01.19</v>
          </cell>
          <cell r="D843" t="str">
            <v>Marmore Travertino Navona 85cm ou até o teto, paginado, esp. 2cm</v>
          </cell>
          <cell r="E843">
            <v>6179.37</v>
          </cell>
          <cell r="F843" t="str">
            <v>m2</v>
          </cell>
          <cell r="G843">
            <v>360</v>
          </cell>
          <cell r="H843">
            <v>2224573.2000000002</v>
          </cell>
        </row>
        <row r="844">
          <cell r="C844" t="str">
            <v>01.008.01.01.01.20</v>
          </cell>
          <cell r="D844" t="str">
            <v>Faixa em Marmore Travertino Navona h=13cm, esp. 2cm</v>
          </cell>
          <cell r="E844">
            <v>3107.06</v>
          </cell>
          <cell r="F844" t="str">
            <v>m</v>
          </cell>
          <cell r="G844">
            <v>72.89999871260936</v>
          </cell>
          <cell r="H844">
            <v>226504.67</v>
          </cell>
        </row>
        <row r="845">
          <cell r="C845" t="str">
            <v>01.008.01.01.01.21</v>
          </cell>
          <cell r="D845" t="str">
            <v>Arremate com cordão em Marmore Travertino Navona acima da pedra, 2cmx3cm, conforme det. BA2</v>
          </cell>
          <cell r="E845">
            <v>2276.5300000000002</v>
          </cell>
          <cell r="F845" t="str">
            <v>m</v>
          </cell>
          <cell r="G845">
            <v>52.772170803811058</v>
          </cell>
          <cell r="H845">
            <v>120137.43</v>
          </cell>
        </row>
        <row r="846">
          <cell r="C846" t="str">
            <v>01.008.01.01.01.22</v>
          </cell>
          <cell r="D846" t="str">
            <v>Capeamento da mureta do sanitário (divisória banheira x chuveiro) em mármore Travertino Navona</v>
          </cell>
          <cell r="E846">
            <v>75.900000000000006</v>
          </cell>
          <cell r="F846" t="str">
            <v>m</v>
          </cell>
          <cell r="G846">
            <v>79.2</v>
          </cell>
          <cell r="H846">
            <v>6011.28</v>
          </cell>
        </row>
        <row r="847">
          <cell r="C847" t="str">
            <v>01.008.01.01.01.23</v>
          </cell>
          <cell r="D847" t="str">
            <v>Cobertina em mármore Travertino Navona larg. 11,5cm, esp. 2cm - Banheiro Sr./Sra.</v>
          </cell>
          <cell r="E847">
            <v>360.4</v>
          </cell>
          <cell r="F847" t="str">
            <v>m</v>
          </cell>
          <cell r="G847">
            <v>79.2</v>
          </cell>
          <cell r="H847">
            <v>28543.68</v>
          </cell>
        </row>
        <row r="848">
          <cell r="C848" t="str">
            <v>01.008.01.01.01.24</v>
          </cell>
          <cell r="D848" t="str">
            <v>Revestimento de inpeção de banheira 40x40cm com Mármore Travertino Navona</v>
          </cell>
          <cell r="E848">
            <v>147</v>
          </cell>
          <cell r="F848" t="str">
            <v>un</v>
          </cell>
          <cell r="G848">
            <v>180</v>
          </cell>
          <cell r="H848">
            <v>26460</v>
          </cell>
        </row>
        <row r="849">
          <cell r="C849" t="str">
            <v>01.008.01.01.01.25</v>
          </cell>
          <cell r="D849" t="str">
            <v>Revestimento de inpeção de banheira 30x50cm com Mármore Travertino Navona</v>
          </cell>
          <cell r="E849">
            <v>216</v>
          </cell>
          <cell r="F849" t="str">
            <v>un</v>
          </cell>
          <cell r="G849">
            <v>180</v>
          </cell>
          <cell r="H849">
            <v>38880</v>
          </cell>
        </row>
        <row r="850">
          <cell r="C850" t="str">
            <v>01.008.01.01.01.26</v>
          </cell>
          <cell r="D850" t="str">
            <v>Mármore travertino nacional Exportação, placas de 40x40cm até h=80cm ou até o teto, esp. 2cm</v>
          </cell>
          <cell r="E850">
            <v>8181.58</v>
          </cell>
          <cell r="F850" t="str">
            <v>m2</v>
          </cell>
          <cell r="G850">
            <v>169.59479953749764</v>
          </cell>
          <cell r="H850">
            <v>1387553.42</v>
          </cell>
        </row>
        <row r="851">
          <cell r="C851" t="str">
            <v>01.008.01.01.01.27</v>
          </cell>
          <cell r="D851" t="str">
            <v>Faixa de mármore Travertino Exportação polido, h=10cm, esp. 2cm</v>
          </cell>
          <cell r="E851">
            <v>4194.47</v>
          </cell>
          <cell r="F851" t="str">
            <v>m</v>
          </cell>
          <cell r="G851">
            <v>33.666372628723053</v>
          </cell>
          <cell r="H851">
            <v>141212.59</v>
          </cell>
        </row>
        <row r="852">
          <cell r="C852" t="str">
            <v>01.008.01.01.01.28</v>
          </cell>
          <cell r="D852" t="str">
            <v>Arremate com cordão de mármore travertino nacional  Exportação acima da pedra, 2cmx3cm, conforme det. BA2</v>
          </cell>
          <cell r="E852">
            <v>3907.37</v>
          </cell>
          <cell r="F852" t="str">
            <v>m</v>
          </cell>
          <cell r="G852">
            <v>26.882580866413981</v>
          </cell>
          <cell r="H852">
            <v>105040.19</v>
          </cell>
        </row>
        <row r="853">
          <cell r="C853" t="str">
            <v>01.008.01.01.01.29</v>
          </cell>
          <cell r="D853" t="str">
            <v>Cobertina em torno da Banheira em mármore travertino nacional Exportação, larg.9cm, esp. 2cm</v>
          </cell>
          <cell r="E853">
            <v>223.69</v>
          </cell>
          <cell r="F853" t="str">
            <v>m</v>
          </cell>
          <cell r="G853">
            <v>41.135768250704096</v>
          </cell>
          <cell r="H853">
            <v>9201.66</v>
          </cell>
        </row>
        <row r="854">
          <cell r="C854" t="str">
            <v>01.008.01.01.01.30</v>
          </cell>
          <cell r="D854" t="str">
            <v>Revestimento de inspeção de banheira 40x40cm com Mármore Travertino Nacional</v>
          </cell>
          <cell r="E854">
            <v>23</v>
          </cell>
          <cell r="F854" t="str">
            <v>un</v>
          </cell>
          <cell r="G854">
            <v>84.797391304347826</v>
          </cell>
          <cell r="H854">
            <v>1950.34</v>
          </cell>
        </row>
        <row r="855">
          <cell r="C855" t="str">
            <v>01.008.01.01.01.31</v>
          </cell>
          <cell r="D855" t="str">
            <v>Massa desempenada feltrada lisa  nas paredes acima dos forros e  nas muretas/vazios da cobertura</v>
          </cell>
          <cell r="E855">
            <v>15201.09</v>
          </cell>
          <cell r="F855" t="str">
            <v>m2</v>
          </cell>
          <cell r="G855">
            <v>13.63868183136867</v>
          </cell>
          <cell r="H855">
            <v>207322.83</v>
          </cell>
        </row>
        <row r="856">
          <cell r="C856" t="str">
            <v>01.008.01.01.01.32</v>
          </cell>
          <cell r="D856" t="str">
            <v>Manta cerâmica para proteção horizontal de shafts, inclusive suportes e chapas</v>
          </cell>
          <cell r="E856">
            <v>308.08</v>
          </cell>
          <cell r="F856" t="str">
            <v>m2</v>
          </cell>
          <cell r="G856">
            <v>320</v>
          </cell>
          <cell r="H856">
            <v>98585.600000000006</v>
          </cell>
        </row>
        <row r="857">
          <cell r="C857" t="str">
            <v>01.008.01.01.01.33</v>
          </cell>
          <cell r="D857" t="str">
            <v>Pintura com resina poliuretânica especial (Lisonda) até h=90cm</v>
          </cell>
          <cell r="E857">
            <v>41.8</v>
          </cell>
          <cell r="F857" t="str">
            <v>m2</v>
          </cell>
          <cell r="G857">
            <v>80</v>
          </cell>
          <cell r="H857">
            <v>3344</v>
          </cell>
        </row>
        <row r="858">
          <cell r="C858" t="str">
            <v>01.008.01.01.01.34</v>
          </cell>
          <cell r="D858" t="str">
            <v>Fórmica branco fosco  nas muretas de apoio das bancadas da copa /cozinha</v>
          </cell>
          <cell r="E858">
            <v>363</v>
          </cell>
          <cell r="F858" t="str">
            <v>m2</v>
          </cell>
          <cell r="G858">
            <v>40</v>
          </cell>
          <cell r="H858">
            <v>14520</v>
          </cell>
        </row>
        <row r="859">
          <cell r="C859" t="str">
            <v>01.008.01.01.01.35</v>
          </cell>
          <cell r="D859" t="str">
            <v>Cantoneira de proteção para revestimento de massa</v>
          </cell>
          <cell r="E859">
            <v>6298.94</v>
          </cell>
          <cell r="F859" t="str">
            <v>m</v>
          </cell>
          <cell r="G859">
            <v>8.0619993205205969</v>
          </cell>
          <cell r="H859">
            <v>50782.05</v>
          </cell>
        </row>
        <row r="860">
          <cell r="C860" t="str">
            <v>01.008.01.01.01.36</v>
          </cell>
          <cell r="D860" t="str">
            <v>Cantoneira de proteção para revestimento de azulejo / cerâmica em alumínio sextavado pré-pintado branco</v>
          </cell>
          <cell r="E860">
            <v>3173.95</v>
          </cell>
          <cell r="F860" t="str">
            <v>m</v>
          </cell>
          <cell r="G860">
            <v>7.9849997637013823</v>
          </cell>
          <cell r="H860">
            <v>25343.99</v>
          </cell>
        </row>
        <row r="861">
          <cell r="C861" t="str">
            <v>01.008.01.01.01.37</v>
          </cell>
          <cell r="D861" t="str">
            <v>Colunas de gesso reta h=5,69m, larg. 56,8cm - Sala de Estar do Térreo</v>
          </cell>
          <cell r="E861">
            <v>63</v>
          </cell>
          <cell r="F861" t="str">
            <v>un</v>
          </cell>
          <cell r="G861">
            <v>506.94</v>
          </cell>
        </row>
        <row r="862">
          <cell r="C862" t="str">
            <v>01.008.01.01.01.38</v>
          </cell>
          <cell r="D862" t="str">
            <v>Colunas de gesso de canto h=5,69m, larg. total 56,8cm - Sala de Estar do Térreo</v>
          </cell>
          <cell r="E862">
            <v>9</v>
          </cell>
          <cell r="F862" t="str">
            <v>un</v>
          </cell>
          <cell r="G862">
            <v>506.94</v>
          </cell>
        </row>
        <row r="863">
          <cell r="C863" t="str">
            <v>01.008.02</v>
          </cell>
          <cell r="D863" t="str">
            <v>Teto</v>
          </cell>
          <cell r="H863">
            <v>592875.81000000006</v>
          </cell>
        </row>
        <row r="864">
          <cell r="C864" t="str">
            <v>01.008.02.01</v>
          </cell>
          <cell r="D864" t="str">
            <v>Teto</v>
          </cell>
          <cell r="H864">
            <v>592875.81000000006</v>
          </cell>
        </row>
        <row r="865">
          <cell r="C865" t="str">
            <v>01.008.02.01.01</v>
          </cell>
          <cell r="D865" t="str">
            <v>Teto</v>
          </cell>
          <cell r="H865">
            <v>592875.81000000006</v>
          </cell>
        </row>
        <row r="866">
          <cell r="C866" t="str">
            <v>01.008.02.01.01.01</v>
          </cell>
          <cell r="D866" t="str">
            <v>Chapisco  rolado</v>
          </cell>
          <cell r="E866">
            <v>3459.41</v>
          </cell>
          <cell r="F866" t="str">
            <v>m2</v>
          </cell>
          <cell r="G866">
            <v>4.0702778797540624</v>
          </cell>
          <cell r="H866">
            <v>14080.76</v>
          </cell>
        </row>
        <row r="867">
          <cell r="C867" t="str">
            <v>01.008.02.01.01.02</v>
          </cell>
          <cell r="D867" t="str">
            <v>Massa única</v>
          </cell>
          <cell r="E867">
            <v>3459.41</v>
          </cell>
          <cell r="F867" t="str">
            <v>m2</v>
          </cell>
          <cell r="G867">
            <v>15.913999786090693</v>
          </cell>
          <cell r="H867">
            <v>55053.05</v>
          </cell>
        </row>
        <row r="868">
          <cell r="C868" t="str">
            <v>01.008.02.01.01.03</v>
          </cell>
          <cell r="D868" t="str">
            <v xml:space="preserve">Revestimento em gesso </v>
          </cell>
          <cell r="E868">
            <v>35908.85</v>
          </cell>
          <cell r="F868" t="str">
            <v>m2</v>
          </cell>
          <cell r="G868">
            <v>14.585318104032851</v>
          </cell>
          <cell r="H868">
            <v>523742</v>
          </cell>
        </row>
        <row r="869">
          <cell r="C869" t="str">
            <v>01.008.03</v>
          </cell>
          <cell r="D869" t="str">
            <v>Revestimento de pisos / rodapé / soleira / escadas</v>
          </cell>
          <cell r="H869">
            <v>12377164.550000001</v>
          </cell>
        </row>
        <row r="870">
          <cell r="C870" t="str">
            <v>01.008.03.01</v>
          </cell>
          <cell r="D870" t="str">
            <v>Pisos</v>
          </cell>
          <cell r="H870">
            <v>9587237.8699999992</v>
          </cell>
        </row>
        <row r="871">
          <cell r="C871" t="str">
            <v>01.008.03.01.01</v>
          </cell>
          <cell r="D871" t="str">
            <v>Pisos</v>
          </cell>
          <cell r="H871">
            <v>9587237.8699999992</v>
          </cell>
        </row>
        <row r="872">
          <cell r="C872" t="str">
            <v>01.008.03.01.01.01</v>
          </cell>
          <cell r="D872" t="str">
            <v>Regularização para receber carpete esp. 6cm</v>
          </cell>
          <cell r="E872">
            <v>20541.09</v>
          </cell>
          <cell r="F872" t="str">
            <v>m2</v>
          </cell>
          <cell r="G872">
            <v>20.169199881797898</v>
          </cell>
          <cell r="H872">
            <v>414297.35</v>
          </cell>
        </row>
        <row r="873">
          <cell r="C873" t="str">
            <v>01.008.03.01.01.02</v>
          </cell>
          <cell r="D873" t="str">
            <v>Regularização para piso cerâmico ou porcelanato esp. 2cm</v>
          </cell>
          <cell r="E873">
            <v>9502.18</v>
          </cell>
          <cell r="F873" t="str">
            <v>m2</v>
          </cell>
          <cell r="G873">
            <v>13.244299729114791</v>
          </cell>
          <cell r="H873">
            <v>125849.72</v>
          </cell>
        </row>
        <row r="874">
          <cell r="C874" t="str">
            <v>01.008.03.01.01.03</v>
          </cell>
          <cell r="D874" t="str">
            <v>Regularização para taco de madeira esp. 5cm</v>
          </cell>
          <cell r="E874">
            <v>26322.49</v>
          </cell>
          <cell r="F874" t="str">
            <v>m2</v>
          </cell>
          <cell r="G874">
            <v>18.395750174090672</v>
          </cell>
          <cell r="H874">
            <v>484221.95</v>
          </cell>
        </row>
        <row r="875">
          <cell r="C875" t="str">
            <v>01.008.03.01.01.04</v>
          </cell>
          <cell r="D875" t="str">
            <v>Regularização para Reservatório metálicos esp. 7cm</v>
          </cell>
          <cell r="E875">
            <v>123.93</v>
          </cell>
          <cell r="F875" t="str">
            <v>m2</v>
          </cell>
          <cell r="G875">
            <v>21.942628903413215</v>
          </cell>
          <cell r="H875">
            <v>2719.35</v>
          </cell>
        </row>
        <row r="876">
          <cell r="C876" t="str">
            <v>01.008.03.01.01.05</v>
          </cell>
          <cell r="D876" t="str">
            <v>Piso cimentado liso com juntas plásticas esp. 5cm, armado com tela Q-113 (Estacionamento 1º SS)</v>
          </cell>
          <cell r="E876">
            <v>14742.02</v>
          </cell>
          <cell r="F876" t="str">
            <v>m2</v>
          </cell>
          <cell r="G876">
            <v>25.308813853189722</v>
          </cell>
          <cell r="H876">
            <v>373103.04</v>
          </cell>
        </row>
        <row r="877">
          <cell r="C877" t="str">
            <v>01.008.03.01.01.06</v>
          </cell>
          <cell r="D877" t="str">
            <v>Enchimento de piso em concreto celular esp. 10cm - Duplex, Clube e Salão de festas</v>
          </cell>
          <cell r="E877">
            <v>5161.7299999999996</v>
          </cell>
          <cell r="F877" t="str">
            <v>m2</v>
          </cell>
          <cell r="G877">
            <v>32.214499789799156</v>
          </cell>
          <cell r="H877">
            <v>166282.54999999999</v>
          </cell>
        </row>
        <row r="878">
          <cell r="C878" t="str">
            <v>01.008.03.01.01.07</v>
          </cell>
          <cell r="D878" t="str">
            <v>Base para gabinete sob as bancadas das Cozinhas, Copas e Tanques dos apartamentos</v>
          </cell>
          <cell r="E878">
            <v>1047.92</v>
          </cell>
          <cell r="F878" t="str">
            <v>m2</v>
          </cell>
          <cell r="G878">
            <v>74.593776242461246</v>
          </cell>
          <cell r="H878">
            <v>78168.31</v>
          </cell>
        </row>
        <row r="879">
          <cell r="C879" t="str">
            <v>01.008.03.01.01.08</v>
          </cell>
          <cell r="D879" t="str">
            <v>Piso cimentado alisado</v>
          </cell>
          <cell r="E879">
            <v>3721.35</v>
          </cell>
          <cell r="F879" t="str">
            <v>m2</v>
          </cell>
          <cell r="G879">
            <v>15.702500436669489</v>
          </cell>
          <cell r="H879">
            <v>58434.5</v>
          </cell>
        </row>
        <row r="880">
          <cell r="C880" t="str">
            <v>01.008.03.01.01.09</v>
          </cell>
          <cell r="D880" t="str">
            <v>Piso cimentado ranhurado tipo "espinha de peixe" rampa de serviço</v>
          </cell>
          <cell r="E880">
            <v>1962.32</v>
          </cell>
          <cell r="F880" t="str">
            <v>m2</v>
          </cell>
          <cell r="G880">
            <v>22.942501732642995</v>
          </cell>
          <cell r="H880">
            <v>45020.53</v>
          </cell>
        </row>
        <row r="881">
          <cell r="C881" t="str">
            <v>01.008.03.01.01.10</v>
          </cell>
          <cell r="D881" t="str">
            <v>Piso cimentado alisado com elevação de 5cm do nível do piso subsolo</v>
          </cell>
          <cell r="E881">
            <v>1292.55</v>
          </cell>
          <cell r="F881" t="str">
            <v>m2</v>
          </cell>
          <cell r="G881">
            <v>21.043998297938185</v>
          </cell>
          <cell r="H881">
            <v>27200.42</v>
          </cell>
        </row>
        <row r="882">
          <cell r="C882" t="str">
            <v>01.008.03.01.01.11</v>
          </cell>
          <cell r="D882" t="str">
            <v>Piso em Marmore Travertino Navona, paginado, esp. 2cm, - tipo / duplex - Banho Sr./Sra, Lavabo</v>
          </cell>
          <cell r="E882">
            <v>2183.5500000000002</v>
          </cell>
          <cell r="F882" t="str">
            <v>m2</v>
          </cell>
          <cell r="G882">
            <v>355.50000228984908</v>
          </cell>
          <cell r="H882">
            <v>776252.03</v>
          </cell>
        </row>
        <row r="883">
          <cell r="C883" t="str">
            <v>01.008.03.01.01.12</v>
          </cell>
          <cell r="D883" t="str">
            <v>Faixa em Marmore Etruscan Grey larg. 5cm - tipo / duplex - Banho Sr./Sra</v>
          </cell>
          <cell r="E883">
            <v>3134.68</v>
          </cell>
          <cell r="F883" t="str">
            <v>m</v>
          </cell>
          <cell r="G883">
            <v>55.70999910676688</v>
          </cell>
          <cell r="H883">
            <v>174633.02</v>
          </cell>
        </row>
        <row r="884">
          <cell r="C884" t="str">
            <v>01.008.03.01.01.13</v>
          </cell>
          <cell r="D884" t="str">
            <v>Faixa em Marmore Travertino Navona larg. 10cm  - tipo / duplex - Banho Sr./Sra</v>
          </cell>
          <cell r="E884">
            <v>3676.33</v>
          </cell>
          <cell r="F884" t="str">
            <v>m</v>
          </cell>
          <cell r="G884">
            <v>60.300000272010408</v>
          </cell>
          <cell r="H884">
            <v>221682.7</v>
          </cell>
        </row>
        <row r="885">
          <cell r="C885" t="str">
            <v>01.008.03.01.01.14</v>
          </cell>
          <cell r="D885" t="str">
            <v>Piso em Marmore Travertino Navona, paginado, esp. 2cm, - tipo / duplex - Galeria, Hall de Elev. Social</v>
          </cell>
          <cell r="E885">
            <v>2113.64</v>
          </cell>
          <cell r="F885" t="str">
            <v>m2</v>
          </cell>
          <cell r="G885">
            <v>408.72565337522002</v>
          </cell>
          <cell r="H885">
            <v>863898.89</v>
          </cell>
        </row>
        <row r="886">
          <cell r="C886" t="str">
            <v>01.008.03.01.01.15</v>
          </cell>
          <cell r="D886" t="str">
            <v>Faixa em Marmore Etruscan Grey larg. 15cm (Galeria / Hall Social)</v>
          </cell>
          <cell r="E886">
            <v>6352.99</v>
          </cell>
          <cell r="F886" t="str">
            <v>m</v>
          </cell>
          <cell r="G886">
            <v>103.4100006453654</v>
          </cell>
          <cell r="H886">
            <v>656962.69999999995</v>
          </cell>
        </row>
        <row r="887">
          <cell r="C887" t="str">
            <v>01.008.03.01.01.16</v>
          </cell>
          <cell r="D887" t="str">
            <v>Faixa em Marmore Travertino Navona larg. 5cm (Galeria / Hall Social)</v>
          </cell>
          <cell r="E887">
            <v>5934.67</v>
          </cell>
          <cell r="F887" t="str">
            <v>m</v>
          </cell>
          <cell r="G887">
            <v>42.749999578746589</v>
          </cell>
          <cell r="H887">
            <v>253707.14</v>
          </cell>
        </row>
        <row r="888">
          <cell r="C888" t="str">
            <v>01.008.03.01.01.17</v>
          </cell>
          <cell r="D888" t="str">
            <v>Faixa em Marmore Etruscan Grey larg. 10cm (Galeria / Hall Social)</v>
          </cell>
          <cell r="E888">
            <v>5621.13</v>
          </cell>
          <cell r="F888" t="str">
            <v>m</v>
          </cell>
          <cell r="G888">
            <v>80.460000035580038</v>
          </cell>
          <cell r="H888">
            <v>452276.12</v>
          </cell>
        </row>
        <row r="889">
          <cell r="C889" t="str">
            <v>01.008.03.01.01.18</v>
          </cell>
          <cell r="D889" t="str">
            <v>Faixa em Marmore Travertino Navona larg. 20cm (Lavabo)</v>
          </cell>
          <cell r="E889">
            <v>1610.04</v>
          </cell>
          <cell r="F889" t="str">
            <v>m</v>
          </cell>
          <cell r="G889">
            <v>91.799998757794853</v>
          </cell>
          <cell r="H889">
            <v>147801.67000000001</v>
          </cell>
        </row>
        <row r="890">
          <cell r="C890" t="str">
            <v>01.008.03.01.01.19</v>
          </cell>
          <cell r="D890" t="str">
            <v>Tabeira em mármore Travertino nacional Exportação polido, larg. 0,95m, em placas de 35x95cm, esp. 2cm (reaproveitamento de 60% do material do Stand de Vendas)</v>
          </cell>
          <cell r="E890">
            <v>43.134</v>
          </cell>
          <cell r="F890" t="str">
            <v>m</v>
          </cell>
          <cell r="G890">
            <v>63.54384012611861</v>
          </cell>
          <cell r="H890">
            <v>2740.9</v>
          </cell>
        </row>
        <row r="891">
          <cell r="C891" t="str">
            <v>01.008.03.01.01.19a</v>
          </cell>
          <cell r="D891" t="str">
            <v>Tabeira em mármore Travertino nacional Exportação polido, larg. 0,95m, em placas de 35x95cm, esp. 2cm (40% de material novo)</v>
          </cell>
          <cell r="E891">
            <v>28.756</v>
          </cell>
          <cell r="F891" t="str">
            <v>m</v>
          </cell>
          <cell r="G891">
            <v>158.85971623313395</v>
          </cell>
          <cell r="H891">
            <v>4568.17</v>
          </cell>
        </row>
        <row r="892">
          <cell r="C892" t="str">
            <v>01.008.03.01.01.20</v>
          </cell>
          <cell r="D892" t="str">
            <v>Piso em placas de granito amêndoa apicoado, em placas de 40x40cm, esp. 2cm</v>
          </cell>
          <cell r="E892">
            <v>1174.29</v>
          </cell>
          <cell r="F892" t="str">
            <v>m2</v>
          </cell>
          <cell r="G892">
            <v>153.35699869708506</v>
          </cell>
          <cell r="H892">
            <v>180085.59</v>
          </cell>
        </row>
        <row r="893">
          <cell r="C893" t="str">
            <v>01.008.03.01.01.21</v>
          </cell>
          <cell r="D893" t="str">
            <v>Piso em mármore Travertino nacional Exportação polido em placas 40x40cm, esp. 2cm</v>
          </cell>
          <cell r="E893">
            <v>8396.26</v>
          </cell>
          <cell r="F893" t="str">
            <v>m2</v>
          </cell>
          <cell r="G893">
            <v>165.08429943808315</v>
          </cell>
          <cell r="H893">
            <v>1386090.7</v>
          </cell>
        </row>
        <row r="894">
          <cell r="C894" t="str">
            <v>01.008.03.01.01.22</v>
          </cell>
          <cell r="D894" t="str">
            <v>Piso em cerâmica de alta resistência 31x31 PEI5, linha Porto Marfim Eliane - Refeitório / Cozinha / Copa / Vest. Sanit.</v>
          </cell>
          <cell r="E894">
            <v>2200.3200000000002</v>
          </cell>
          <cell r="F894" t="str">
            <v>m2</v>
          </cell>
          <cell r="G894">
            <v>34.396228730366495</v>
          </cell>
          <cell r="H894">
            <v>75682.710000000006</v>
          </cell>
        </row>
        <row r="895">
          <cell r="C895" t="str">
            <v>01.008.03.01.01.23</v>
          </cell>
          <cell r="D895" t="str">
            <v>Piso em cerâmica de alta resistência 31x31 PEI5, linha Porto Gelo Eliane</v>
          </cell>
          <cell r="E895">
            <v>39.299999999999997</v>
          </cell>
          <cell r="F895" t="str">
            <v>m2</v>
          </cell>
          <cell r="G895">
            <v>34.396183206106869</v>
          </cell>
          <cell r="H895">
            <v>1351.77</v>
          </cell>
        </row>
        <row r="896">
          <cell r="C896" t="str">
            <v>01.008.03.01.01.24</v>
          </cell>
          <cell r="D896" t="str">
            <v>Piso em cerâmica anti-derrapante de alta resistência 45x45 PEI5, linha Rústico Eliane, cor Andaraí Bege</v>
          </cell>
          <cell r="E896">
            <v>425.43</v>
          </cell>
          <cell r="F896" t="str">
            <v>m2</v>
          </cell>
          <cell r="G896">
            <v>39.698728345438731</v>
          </cell>
          <cell r="H896">
            <v>16889.03</v>
          </cell>
        </row>
        <row r="897">
          <cell r="C897" t="str">
            <v>01.008.03.01.01.25</v>
          </cell>
          <cell r="D897" t="str">
            <v>Piso em pastilhas porcelanizadas esmaltadas 5x5, da NGK, linha náutica real. (Piscina)</v>
          </cell>
          <cell r="E897">
            <v>156.65</v>
          </cell>
          <cell r="F897" t="str">
            <v>m2</v>
          </cell>
          <cell r="G897">
            <v>62.373827002872645</v>
          </cell>
          <cell r="H897">
            <v>9770.86</v>
          </cell>
        </row>
        <row r="898">
          <cell r="C898" t="str">
            <v>01.008.03.01.01.26</v>
          </cell>
          <cell r="D898" t="str">
            <v>Piso em cerâmica de alta resistência 31x31 PEI5, Super Cargo Gelo</v>
          </cell>
          <cell r="E898">
            <v>126.55</v>
          </cell>
          <cell r="F898" t="str">
            <v>m2</v>
          </cell>
          <cell r="G898">
            <v>31.6451995258791</v>
          </cell>
          <cell r="H898">
            <v>4004.7</v>
          </cell>
        </row>
        <row r="899">
          <cell r="C899" t="str">
            <v>01.008.03.01.01.27</v>
          </cell>
          <cell r="D899" t="str">
            <v>Piso em porcelanato 30x30cm linha Grânulos Eliane, cor Pana, acabamento polido, assentado sobre argamassa flexível ligamax da Eliane, com rejuntes a base de epoxi juntaplus SP50</v>
          </cell>
          <cell r="E899">
            <v>6301.02</v>
          </cell>
          <cell r="F899" t="str">
            <v>m2</v>
          </cell>
          <cell r="G899">
            <v>54.176953890005109</v>
          </cell>
          <cell r="H899">
            <v>341370.07</v>
          </cell>
        </row>
        <row r="900">
          <cell r="C900" t="str">
            <v>01.008.03.01.01.28</v>
          </cell>
          <cell r="D900" t="str">
            <v xml:space="preserve">Piso em porcelanato 30x30cm linha Grânulos Eliane, cor Pana, acabamento polido </v>
          </cell>
          <cell r="E900">
            <v>219.35</v>
          </cell>
          <cell r="F900" t="str">
            <v>m2</v>
          </cell>
          <cell r="G900">
            <v>54.176931844084791</v>
          </cell>
          <cell r="H900">
            <v>11883.71</v>
          </cell>
        </row>
        <row r="901">
          <cell r="C901" t="str">
            <v>01.008.03.01.01.29</v>
          </cell>
          <cell r="D901" t="str">
            <v>Piso em cerâmica Petra marfim 40x40cm</v>
          </cell>
          <cell r="E901">
            <v>33.56</v>
          </cell>
          <cell r="F901" t="str">
            <v>m2</v>
          </cell>
          <cell r="G901">
            <v>75.923718712753271</v>
          </cell>
          <cell r="H901">
            <v>2548</v>
          </cell>
        </row>
        <row r="902">
          <cell r="C902" t="str">
            <v>01.008.03.01.01.30</v>
          </cell>
          <cell r="D902" t="str">
            <v>Piso em madeira tipo parquet em ipê, paginação Versailles, acabamento desengrossado 1 lixa 16, colada sobre contrapiso (COD. 17)</v>
          </cell>
          <cell r="E902">
            <v>869.83</v>
          </cell>
          <cell r="F902" t="str">
            <v>m2</v>
          </cell>
          <cell r="G902">
            <v>120</v>
          </cell>
          <cell r="H902">
            <v>104379.6</v>
          </cell>
        </row>
        <row r="903">
          <cell r="C903" t="str">
            <v>01.008.03.01.01.31</v>
          </cell>
          <cell r="D903" t="str">
            <v>Taco de madeira cumarú 7x42, tipo parquet paginação espinha de peixe, acabamento desengrossado 1 lixa 16, colado sobre contrapiso (COD. 18)</v>
          </cell>
          <cell r="E903">
            <v>174.61</v>
          </cell>
          <cell r="F903" t="str">
            <v>m2</v>
          </cell>
          <cell r="G903">
            <v>85.90000572704885</v>
          </cell>
          <cell r="H903">
            <v>14999</v>
          </cell>
        </row>
        <row r="904">
          <cell r="C904" t="str">
            <v>01.008.03.01.01.32</v>
          </cell>
          <cell r="D904" t="str">
            <v>Taco de madeira cumarú 10x40, tipo parquet paginação no esquadro, acabamento desengrossado 1 lixa 16, colado sobre contrapiso (COD. 21)</v>
          </cell>
          <cell r="E904">
            <v>13272.07</v>
          </cell>
          <cell r="F904" t="str">
            <v>M2</v>
          </cell>
          <cell r="G904">
            <v>83.899999773961412</v>
          </cell>
          <cell r="H904">
            <v>1113526.67</v>
          </cell>
        </row>
        <row r="905">
          <cell r="C905" t="str">
            <v>01.008.03.01.01.33</v>
          </cell>
          <cell r="D905" t="str">
            <v>Tabeira  de madeira,  larg. 20 cm, acabamento desengrossado 1 lixa 16 (COD.21a)</v>
          </cell>
          <cell r="E905">
            <v>14743.51</v>
          </cell>
          <cell r="F905" t="str">
            <v>m</v>
          </cell>
          <cell r="G905">
            <v>27.050000305219044</v>
          </cell>
          <cell r="H905">
            <v>398811.95</v>
          </cell>
        </row>
        <row r="906">
          <cell r="C906" t="str">
            <v>01.008.03.01.01.34</v>
          </cell>
          <cell r="D906" t="str">
            <v>Taco de madeira cumarú 10x40, paginação no esquadro, colado sobre contrapiso, com acabamento desengrossado 1 lixa 16 (COD. 19))</v>
          </cell>
          <cell r="E906">
            <v>77.72</v>
          </cell>
          <cell r="F906" t="str">
            <v>m2</v>
          </cell>
          <cell r="G906">
            <v>83.900025733401961</v>
          </cell>
          <cell r="H906">
            <v>6520.71</v>
          </cell>
        </row>
        <row r="907">
          <cell r="C907" t="str">
            <v>01.008.03.01.01.35</v>
          </cell>
          <cell r="D907" t="str">
            <v>Taco de madeira cumarú 5x25, acabamento raspado, paginação no esquadro, colado sobre contrapiso, com acabamento desengrossado 1 lixa 16 (COD. 20)</v>
          </cell>
          <cell r="E907">
            <v>2461.7399999999998</v>
          </cell>
          <cell r="F907" t="str">
            <v>m2</v>
          </cell>
          <cell r="G907">
            <v>78</v>
          </cell>
          <cell r="H907">
            <v>192015.72</v>
          </cell>
        </row>
        <row r="908">
          <cell r="C908" t="str">
            <v>01.008.03.01.01.36</v>
          </cell>
          <cell r="D908" t="str">
            <v>Piso de borracha granulada Brasibor Modelo I, esp. 20mm, diversas cores</v>
          </cell>
          <cell r="E908">
            <v>893.22</v>
          </cell>
          <cell r="F908" t="str">
            <v>m2</v>
          </cell>
          <cell r="G908">
            <v>132</v>
          </cell>
          <cell r="H908">
            <v>117905.04</v>
          </cell>
        </row>
        <row r="909">
          <cell r="C909" t="str">
            <v>01.008.03.01.01.37</v>
          </cell>
          <cell r="D909" t="str">
            <v>Piso flexível de poliuretano sobre camada de borracha granulada, sem juntas ou emendas, moldado no local, com resinas auto nivelantes espessura 7mm, sobre concreto regularizado. (Quadra poliesportiva)</v>
          </cell>
          <cell r="E909">
            <v>250</v>
          </cell>
          <cell r="F909" t="str">
            <v>m2</v>
          </cell>
          <cell r="G909">
            <v>110</v>
          </cell>
          <cell r="H909">
            <v>27500</v>
          </cell>
        </row>
        <row r="910">
          <cell r="C910" t="str">
            <v>01.008.03.01.01.38</v>
          </cell>
          <cell r="D910" t="str">
            <v>Piso flexível de poliuretano sem juntas ou emendas, moldado no local, esp= 3,5mm (Musculação, Ergonometrica, Alongamento)</v>
          </cell>
          <cell r="E910">
            <v>122.82</v>
          </cell>
          <cell r="F910" t="str">
            <v>m2</v>
          </cell>
          <cell r="G910">
            <v>69</v>
          </cell>
          <cell r="H910">
            <v>8474.58</v>
          </cell>
        </row>
        <row r="911">
          <cell r="C911" t="str">
            <v>01.008.03.01.01.39</v>
          </cell>
          <cell r="D911" t="str">
            <v>Piso flexível de poliuretano, sem juntas ou emendas, moldado no local, com resinas auto nivelantes, esp= 7mm, aplicada sobre base nivelada (S.Ginastica)</v>
          </cell>
          <cell r="E911">
            <v>75</v>
          </cell>
          <cell r="F911" t="str">
            <v>m2</v>
          </cell>
          <cell r="G911">
            <v>110</v>
          </cell>
          <cell r="H911">
            <v>8250</v>
          </cell>
        </row>
        <row r="912">
          <cell r="C912" t="str">
            <v>01.008.03.01.01.40</v>
          </cell>
          <cell r="D912" t="str">
            <v>Deck para Spa em madeira tratada</v>
          </cell>
          <cell r="E912">
            <v>36.4</v>
          </cell>
          <cell r="F912" t="str">
            <v>m2</v>
          </cell>
          <cell r="G912">
            <v>120</v>
          </cell>
          <cell r="H912">
            <v>4368</v>
          </cell>
        </row>
        <row r="913">
          <cell r="C913" t="str">
            <v>01.008.03.01.01.41</v>
          </cell>
          <cell r="D913" t="str">
            <v>Piso intertravado de concreto cor natural</v>
          </cell>
          <cell r="E913">
            <v>134.63</v>
          </cell>
          <cell r="F913" t="str">
            <v>m2</v>
          </cell>
          <cell r="G913">
            <v>26.262720047537698</v>
          </cell>
          <cell r="H913">
            <v>3535.75</v>
          </cell>
        </row>
        <row r="914">
          <cell r="C914" t="str">
            <v>01.008.03.01.01.42</v>
          </cell>
          <cell r="D914" t="str">
            <v>Proteção para pisos de pedras</v>
          </cell>
          <cell r="E914">
            <v>16566.88</v>
          </cell>
          <cell r="F914" t="str">
            <v>m2</v>
          </cell>
          <cell r="G914">
            <v>11.323500260761229</v>
          </cell>
          <cell r="H914">
            <v>187595.07</v>
          </cell>
        </row>
        <row r="915">
          <cell r="C915" t="str">
            <v>01.008.03.01.01.43</v>
          </cell>
          <cell r="D915" t="str">
            <v>Enchimento na laje do núcleo do Térreo concreto celular h=6cm</v>
          </cell>
          <cell r="E915">
            <v>1519.02</v>
          </cell>
          <cell r="F915" t="str">
            <v>m2</v>
          </cell>
          <cell r="G915">
            <v>26.239002778106936</v>
          </cell>
          <cell r="H915">
            <v>39857.57</v>
          </cell>
        </row>
        <row r="916">
          <cell r="C916" t="str">
            <v>01.008.03.02</v>
          </cell>
          <cell r="D916" t="str">
            <v>Rodapé / Sóculo</v>
          </cell>
          <cell r="H916">
            <v>1399036.28</v>
          </cell>
        </row>
        <row r="917">
          <cell r="C917" t="str">
            <v>01.008.03.02.01</v>
          </cell>
          <cell r="D917" t="str">
            <v>Rodapé / Sóculo</v>
          </cell>
          <cell r="H917">
            <v>1399036.28</v>
          </cell>
        </row>
        <row r="918">
          <cell r="C918" t="str">
            <v>01.008.03.02.01.01</v>
          </cell>
          <cell r="D918" t="str">
            <v>Plaqueta de cimento h=5cm</v>
          </cell>
          <cell r="E918">
            <v>10702.99</v>
          </cell>
          <cell r="F918" t="str">
            <v>m</v>
          </cell>
          <cell r="G918">
            <v>8.0076679507315252</v>
          </cell>
          <cell r="H918">
            <v>85705.99</v>
          </cell>
        </row>
        <row r="919">
          <cell r="C919" t="str">
            <v>01.008.03.02.01.02</v>
          </cell>
          <cell r="D919" t="str">
            <v>Plaqueta de cimento h=10cm</v>
          </cell>
          <cell r="E919">
            <v>427.97</v>
          </cell>
          <cell r="F919" t="str">
            <v>m</v>
          </cell>
          <cell r="G919">
            <v>8.5373974811318547</v>
          </cell>
          <cell r="H919">
            <v>3653.75</v>
          </cell>
        </row>
        <row r="920">
          <cell r="C920" t="str">
            <v>01.008.03.02.01.03</v>
          </cell>
          <cell r="D920" t="str">
            <v>Plaqueta de cimento h=5cm - rampa</v>
          </cell>
          <cell r="E920">
            <v>618.84</v>
          </cell>
          <cell r="F920" t="str">
            <v>m</v>
          </cell>
          <cell r="G920">
            <v>8.007675651218408</v>
          </cell>
          <cell r="H920">
            <v>4955.47</v>
          </cell>
        </row>
        <row r="921">
          <cell r="C921" t="str">
            <v>01.008.03.02.01.04</v>
          </cell>
          <cell r="D921" t="str">
            <v>Rodapé cimentado alisado para receber acabamento em borracha Lisonda h=5cm</v>
          </cell>
          <cell r="E921">
            <v>268.2</v>
          </cell>
          <cell r="F921" t="str">
            <v>m</v>
          </cell>
          <cell r="G921">
            <v>6.8209917971662941</v>
          </cell>
          <cell r="H921">
            <v>1829.39</v>
          </cell>
        </row>
        <row r="922">
          <cell r="C922" t="str">
            <v>01.008.03.02.01.05</v>
          </cell>
          <cell r="D922" t="str">
            <v>Rodapé de granito apicoado amêndoa h=5cm, esp. 2cm</v>
          </cell>
          <cell r="E922">
            <v>89.58</v>
          </cell>
          <cell r="F922" t="str">
            <v>m</v>
          </cell>
          <cell r="G922">
            <v>34.744920741236882</v>
          </cell>
          <cell r="H922">
            <v>3112.45</v>
          </cell>
        </row>
        <row r="923">
          <cell r="C923" t="str">
            <v>01.008.03.02.01.05a</v>
          </cell>
          <cell r="D923" t="str">
            <v>Rodapé de granito apicoado amêndoa h=15cm, esp. 2cm</v>
          </cell>
          <cell r="E923">
            <v>32.57</v>
          </cell>
          <cell r="F923" t="str">
            <v>m</v>
          </cell>
          <cell r="G923">
            <v>37.662572919864907</v>
          </cell>
          <cell r="H923">
            <v>1226.67</v>
          </cell>
        </row>
        <row r="924">
          <cell r="C924" t="str">
            <v>01.008.03.02.01.06</v>
          </cell>
          <cell r="D924" t="str">
            <v>Rodapé em mármore Travertino nacional Exportação polido h=5cm, esp. 2cm</v>
          </cell>
          <cell r="E924">
            <v>4018.35</v>
          </cell>
          <cell r="F924" t="str">
            <v>m</v>
          </cell>
          <cell r="G924">
            <v>30.617273258924683</v>
          </cell>
          <cell r="H924">
            <v>123030.92</v>
          </cell>
        </row>
        <row r="925">
          <cell r="C925" t="str">
            <v>01.008.03.02.01.07</v>
          </cell>
          <cell r="D925" t="str">
            <v>Rodapé em mármore Travertino nacional Exportação polido h=15cm, esp. 2cm</v>
          </cell>
          <cell r="E925">
            <v>32.57</v>
          </cell>
          <cell r="F925" t="str">
            <v>m</v>
          </cell>
          <cell r="G925">
            <v>39.891003991403132</v>
          </cell>
          <cell r="H925">
            <v>1299.25</v>
          </cell>
        </row>
        <row r="926">
          <cell r="C926" t="str">
            <v>01.008.03.02.01.08</v>
          </cell>
          <cell r="D926" t="str">
            <v>Rodapé em mármore Etruscan Grey polido h=15cm, esp. 2cm</v>
          </cell>
          <cell r="E926">
            <v>3888.83</v>
          </cell>
          <cell r="F926" t="str">
            <v>m</v>
          </cell>
          <cell r="G926">
            <v>108</v>
          </cell>
          <cell r="H926">
            <v>419993.64</v>
          </cell>
        </row>
        <row r="927">
          <cell r="C927" t="str">
            <v>01.008.03.02.01.09</v>
          </cell>
          <cell r="D927" t="str">
            <v>Rodapé em mármore Travertino Navona polido h=15cm, esp. 2cm</v>
          </cell>
          <cell r="E927">
            <v>1579.88</v>
          </cell>
          <cell r="F927" t="str">
            <v>m</v>
          </cell>
          <cell r="G927">
            <v>76.049997468162132</v>
          </cell>
          <cell r="H927">
            <v>120149.87</v>
          </cell>
        </row>
        <row r="928">
          <cell r="C928" t="str">
            <v>01.008.03.02.01.10</v>
          </cell>
          <cell r="D928" t="str">
            <v>Sóculo em mármore Travertino Navona h=16cm, larg. 9cm, boleado em 1 lado</v>
          </cell>
          <cell r="E928">
            <v>3150</v>
          </cell>
          <cell r="F928" t="str">
            <v>un</v>
          </cell>
          <cell r="G928">
            <v>52.2</v>
          </cell>
          <cell r="H928">
            <v>164430</v>
          </cell>
        </row>
        <row r="929">
          <cell r="C929" t="str">
            <v>01.008.03.02.01.11</v>
          </cell>
          <cell r="D929" t="str">
            <v>Sóculo em mármore Etruscan Grey h=16cm, larg. 9cm, boleado em 1 lado</v>
          </cell>
          <cell r="E929">
            <v>432</v>
          </cell>
          <cell r="F929" t="str">
            <v>un</v>
          </cell>
          <cell r="G929">
            <v>69.48</v>
          </cell>
          <cell r="H929">
            <v>30015.360000000001</v>
          </cell>
        </row>
        <row r="930">
          <cell r="C930" t="str">
            <v>01.008.03.02.01.12</v>
          </cell>
          <cell r="D930" t="str">
            <v>Rodapé em cerâmica de alta resistência PEI5, linha Porto Marfim Eliane, h=7,5cm</v>
          </cell>
          <cell r="E930">
            <v>857.58</v>
          </cell>
          <cell r="F930" t="str">
            <v>m</v>
          </cell>
          <cell r="G930">
            <v>16.887625644254761</v>
          </cell>
          <cell r="H930">
            <v>14482.49</v>
          </cell>
        </row>
        <row r="931">
          <cell r="C931" t="str">
            <v>01.008.03.02.01.13</v>
          </cell>
          <cell r="D931" t="str">
            <v>Rodapé de cerâmica de alta resistência  linha Super Cargo Gelo, Eliane., h=7,5cm</v>
          </cell>
          <cell r="E931">
            <v>105.74</v>
          </cell>
          <cell r="F931" t="str">
            <v>m</v>
          </cell>
          <cell r="G931">
            <v>23.817665973141668</v>
          </cell>
          <cell r="H931">
            <v>2518.48</v>
          </cell>
        </row>
        <row r="932">
          <cell r="C932" t="str">
            <v>01.008.03.02.01.14</v>
          </cell>
          <cell r="D932" t="str">
            <v>Rodapé em cerâmica de alta resistência  linha Porto Gelo Eliane, h=7,5cm</v>
          </cell>
          <cell r="E932">
            <v>43.2</v>
          </cell>
          <cell r="F932" t="str">
            <v>vb</v>
          </cell>
          <cell r="G932">
            <v>18.378703703703703</v>
          </cell>
          <cell r="H932">
            <v>793.96</v>
          </cell>
        </row>
        <row r="933">
          <cell r="C933" t="str">
            <v>01.008.03.02.01.15</v>
          </cell>
          <cell r="D933" t="str">
            <v>Rodapé em cerâmica anti-derrapante de alta resistência PEI5, linha Rústico Eliane, cor Andaraí Bege, h=8,5cm</v>
          </cell>
          <cell r="E933">
            <v>134.96</v>
          </cell>
          <cell r="F933" t="str">
            <v>m</v>
          </cell>
          <cell r="G933">
            <v>14.294087136929461</v>
          </cell>
          <cell r="H933">
            <v>1929.13</v>
          </cell>
        </row>
        <row r="934">
          <cell r="C934" t="str">
            <v>01.008.03.02.01.16</v>
          </cell>
          <cell r="D934" t="str">
            <v>Rodapé em porcelanato linha Grânulos Eliane, cor Pana, acabamento polido, h=8,5cm, assentado sobre argamassa flexível ligamax da Eliane, com rejuntes a base de epoxi juntaplus SP50</v>
          </cell>
          <cell r="E934">
            <v>639.20000000000005</v>
          </cell>
          <cell r="F934" t="str">
            <v>m</v>
          </cell>
          <cell r="G934">
            <v>29.065331664580725</v>
          </cell>
          <cell r="H934">
            <v>18578.560000000001</v>
          </cell>
        </row>
        <row r="935">
          <cell r="C935" t="str">
            <v>01.008.03.02.01.17</v>
          </cell>
          <cell r="D935" t="str">
            <v>Rodapé em cerâmica Petra Marfim 8,5x40cm</v>
          </cell>
          <cell r="E935">
            <v>6.6</v>
          </cell>
          <cell r="F935" t="str">
            <v>m</v>
          </cell>
          <cell r="G935">
            <v>24.051515151515154</v>
          </cell>
          <cell r="H935">
            <v>158.74</v>
          </cell>
        </row>
        <row r="936">
          <cell r="C936" t="str">
            <v>01.008.03.02.01.18</v>
          </cell>
          <cell r="D936" t="str">
            <v>Rodapé de madeira decorada conf. Det. Esther Giobbi fl.01 de 03out03 - h=10cm (COD. 31)</v>
          </cell>
          <cell r="E936">
            <v>170.58</v>
          </cell>
          <cell r="F936" t="str">
            <v>m</v>
          </cell>
          <cell r="G936">
            <v>11.5</v>
          </cell>
          <cell r="H936">
            <v>1961.67</v>
          </cell>
        </row>
        <row r="937">
          <cell r="C937" t="str">
            <v>01.008.03.02.01.19</v>
          </cell>
          <cell r="D937" t="str">
            <v>Rodapé de madeira h=5cm para receber pintura (COD. 6)</v>
          </cell>
          <cell r="E937">
            <v>3631.08</v>
          </cell>
          <cell r="F937" t="str">
            <v>m</v>
          </cell>
          <cell r="G937">
            <v>7.5</v>
          </cell>
          <cell r="H937">
            <v>27233.1</v>
          </cell>
        </row>
        <row r="938">
          <cell r="C938" t="str">
            <v>01.008.03.02.01.20</v>
          </cell>
          <cell r="D938" t="str">
            <v>Rodapé de madeira h=10cm para receber pintura (COD. 5)</v>
          </cell>
          <cell r="E938">
            <v>23778.99</v>
          </cell>
          <cell r="F938" t="str">
            <v>m</v>
          </cell>
          <cell r="G938">
            <v>10</v>
          </cell>
          <cell r="H938">
            <v>237789.9</v>
          </cell>
        </row>
        <row r="939">
          <cell r="C939" t="str">
            <v>01.008.03.02.01.21</v>
          </cell>
          <cell r="D939" t="str">
            <v>Rodapé de madeira cumaru raspada h=15cm para receber pintura (COD. 21)</v>
          </cell>
          <cell r="E939">
            <v>2931.38</v>
          </cell>
          <cell r="F939" t="str">
            <v>m</v>
          </cell>
          <cell r="G939">
            <v>13</v>
          </cell>
          <cell r="H939">
            <v>38107.94</v>
          </cell>
        </row>
        <row r="940">
          <cell r="C940" t="str">
            <v>01.008.03.02.01.22</v>
          </cell>
          <cell r="D940" t="str">
            <v>Rodapé de madeira cumarú, acabamento raspado, h=5cm (COD. 20)</v>
          </cell>
          <cell r="E940">
            <v>70.98</v>
          </cell>
          <cell r="F940" t="str">
            <v>m</v>
          </cell>
          <cell r="G940">
            <v>8</v>
          </cell>
          <cell r="H940">
            <v>567.84</v>
          </cell>
        </row>
        <row r="941">
          <cell r="C941" t="str">
            <v>01.008.03.02.01.23</v>
          </cell>
          <cell r="D941" t="str">
            <v>Rodapé de madeira cumarú, acabamento raspado, h=10cm (COD. 19)</v>
          </cell>
          <cell r="E941">
            <v>8918.34</v>
          </cell>
          <cell r="F941" t="str">
            <v>m</v>
          </cell>
          <cell r="G941">
            <v>10.5</v>
          </cell>
          <cell r="H941">
            <v>93642.57</v>
          </cell>
        </row>
        <row r="942">
          <cell r="C942" t="str">
            <v>01.008.03.02.01.24</v>
          </cell>
          <cell r="D942" t="str">
            <v>Pintura em resina piluretânica (Lisonda) h=5cm sobre rodapé cimentado alisado (Quadra, Lazer e Área Comum)</v>
          </cell>
          <cell r="E942">
            <v>215.24</v>
          </cell>
          <cell r="F942" t="str">
            <v>m</v>
          </cell>
          <cell r="G942">
            <v>7</v>
          </cell>
          <cell r="H942">
            <v>1506.68</v>
          </cell>
        </row>
        <row r="943">
          <cell r="C943" t="str">
            <v>01.008.03.02.01.25</v>
          </cell>
          <cell r="D943" t="str">
            <v>Pintura em resina piluretânica (Lisonda) h=5cm sobre rodapé cimentado alisado (Musculação, Ergonometrica, Alongamento)</v>
          </cell>
          <cell r="E943">
            <v>27.84</v>
          </cell>
          <cell r="F943" t="str">
            <v>m</v>
          </cell>
          <cell r="G943">
            <v>7</v>
          </cell>
          <cell r="H943">
            <v>194.88</v>
          </cell>
        </row>
        <row r="944">
          <cell r="C944" t="str">
            <v>01.008.03.02.01.26</v>
          </cell>
          <cell r="D944" t="str">
            <v>Pintura em resina piluretânica (Lisonda) h=5cm sobre rodapé cimentado alisado (S.Ginastica)</v>
          </cell>
          <cell r="E944">
            <v>23.94</v>
          </cell>
          <cell r="F944" t="str">
            <v>m</v>
          </cell>
          <cell r="G944">
            <v>7</v>
          </cell>
          <cell r="H944">
            <v>167.58</v>
          </cell>
        </row>
        <row r="945">
          <cell r="C945" t="str">
            <v>01.008.03.03</v>
          </cell>
          <cell r="D945" t="str">
            <v>Soleira / Peitoril</v>
          </cell>
          <cell r="H945">
            <v>1164671.96</v>
          </cell>
        </row>
        <row r="946">
          <cell r="C946" t="str">
            <v>01.008.03.03.01</v>
          </cell>
          <cell r="D946" t="str">
            <v>Soleira / Peitoril</v>
          </cell>
          <cell r="H946">
            <v>1164671.96</v>
          </cell>
        </row>
        <row r="947">
          <cell r="C947" t="str">
            <v>01.008.03.03.01.01</v>
          </cell>
          <cell r="D947" t="str">
            <v>Soleira de granito polido cinza Mauá larg. 15 cm, esp. 2cm</v>
          </cell>
          <cell r="E947">
            <v>12.4</v>
          </cell>
          <cell r="F947" t="str">
            <v>m</v>
          </cell>
          <cell r="G947">
            <v>43.661290322580641</v>
          </cell>
          <cell r="H947">
            <v>541.4</v>
          </cell>
        </row>
        <row r="948">
          <cell r="C948" t="str">
            <v>01.008.03.03.01.02</v>
          </cell>
          <cell r="D948" t="str">
            <v>Soleira de Mármore travertino nacional larg. 15 cm, esp. 2cm</v>
          </cell>
          <cell r="E948">
            <v>233.68</v>
          </cell>
          <cell r="F948" t="str">
            <v>m</v>
          </cell>
          <cell r="G948">
            <v>39.890876412187609</v>
          </cell>
          <cell r="H948">
            <v>9321.7000000000007</v>
          </cell>
        </row>
        <row r="949">
          <cell r="C949" t="str">
            <v>01.008.03.03.01.03</v>
          </cell>
          <cell r="D949" t="str">
            <v>Soleira de Mármore travertino nacional larg. 20 cm, esp. 2cm</v>
          </cell>
          <cell r="E949">
            <v>1370.88</v>
          </cell>
          <cell r="F949" t="str">
            <v>m</v>
          </cell>
          <cell r="G949">
            <v>46.115349264705877</v>
          </cell>
          <cell r="H949">
            <v>63218.61</v>
          </cell>
        </row>
        <row r="950">
          <cell r="C950" t="str">
            <v>01.008.03.03.01.04</v>
          </cell>
          <cell r="D950" t="str">
            <v>Soleira de Mármore travertino nacional larg. 30 cm, esp. 2cm</v>
          </cell>
          <cell r="E950">
            <v>38</v>
          </cell>
          <cell r="F950" t="str">
            <v>m</v>
          </cell>
          <cell r="G950">
            <v>60.368421052631582</v>
          </cell>
          <cell r="H950">
            <v>2294</v>
          </cell>
        </row>
        <row r="951">
          <cell r="C951" t="str">
            <v>01.008.03.03.01.05</v>
          </cell>
          <cell r="D951" t="str">
            <v>Soleira de Mármore travertino nacional larg. 25 cm, esp. 2cm</v>
          </cell>
          <cell r="E951">
            <v>33.1</v>
          </cell>
          <cell r="F951" t="str">
            <v>m</v>
          </cell>
          <cell r="G951">
            <v>52.339879154078552</v>
          </cell>
          <cell r="H951">
            <v>1732.45</v>
          </cell>
        </row>
        <row r="952">
          <cell r="C952" t="str">
            <v>01.008.03.03.01.06</v>
          </cell>
          <cell r="D952" t="str">
            <v>Soleira de Mármore travertino nacional larg. 31 cm, esp. 2cm</v>
          </cell>
          <cell r="E952">
            <v>5.0999999999999996</v>
          </cell>
          <cell r="F952" t="str">
            <v>m</v>
          </cell>
          <cell r="G952">
            <v>49.164705882352948</v>
          </cell>
          <cell r="H952">
            <v>250.74</v>
          </cell>
        </row>
        <row r="953">
          <cell r="C953" t="str">
            <v>01.008.03.03.01.07</v>
          </cell>
          <cell r="D953" t="str">
            <v>Soleira de granito polido amêndoa larg. 15 cm, esp. 2cm</v>
          </cell>
          <cell r="E953">
            <v>98.87</v>
          </cell>
          <cell r="F953" t="str">
            <v>m</v>
          </cell>
          <cell r="G953">
            <v>37.662688378679071</v>
          </cell>
          <cell r="H953">
            <v>3723.71</v>
          </cell>
        </row>
        <row r="954">
          <cell r="C954" t="str">
            <v>01.008.03.03.01.09</v>
          </cell>
          <cell r="D954" t="str">
            <v>Soleira de granito polido amêndoa larg. 45 cm, esp. 2cm</v>
          </cell>
          <cell r="E954">
            <v>121.6</v>
          </cell>
          <cell r="F954" t="str">
            <v>m</v>
          </cell>
          <cell r="G954">
            <v>75.099835526315786</v>
          </cell>
          <cell r="H954">
            <v>9132.14</v>
          </cell>
        </row>
        <row r="955">
          <cell r="C955" t="str">
            <v>01.008.03.03.01.10</v>
          </cell>
          <cell r="D955" t="str">
            <v>Soleira de Marmore Travertino Navona larg. 15 cm, esp. 2cm</v>
          </cell>
          <cell r="E955">
            <v>49.2</v>
          </cell>
          <cell r="F955" t="str">
            <v>m</v>
          </cell>
          <cell r="G955">
            <v>76.05</v>
          </cell>
          <cell r="H955">
            <v>3741.66</v>
          </cell>
        </row>
        <row r="956">
          <cell r="C956" t="str">
            <v>01.008.03.03.01.11</v>
          </cell>
          <cell r="D956" t="str">
            <v>Soleira em granito branco Polar larg. 15cm, esp. 2cm</v>
          </cell>
          <cell r="E956">
            <v>1114.3</v>
          </cell>
          <cell r="F956" t="str">
            <v>m</v>
          </cell>
          <cell r="G956">
            <v>72.799470519608718</v>
          </cell>
          <cell r="H956">
            <v>81120.45</v>
          </cell>
        </row>
        <row r="957">
          <cell r="C957" t="str">
            <v>01.008.03.03.01.12</v>
          </cell>
          <cell r="D957" t="str">
            <v>Soleira em granito branco Polar larg. 20cm, esp. 2cm</v>
          </cell>
          <cell r="E957">
            <v>172.8</v>
          </cell>
          <cell r="F957" t="str">
            <v>m</v>
          </cell>
          <cell r="G957">
            <v>87.684143518518511</v>
          </cell>
          <cell r="H957">
            <v>15151.82</v>
          </cell>
        </row>
        <row r="958">
          <cell r="C958" t="str">
            <v>01.008.03.03.01.13</v>
          </cell>
          <cell r="D958" t="str">
            <v>Soleira de folha em granito branco Polar para portas da Cozinha para a Sala de Almoço dos apartamentos</v>
          </cell>
          <cell r="E958">
            <v>77.599999999999994</v>
          </cell>
          <cell r="F958" t="str">
            <v>m</v>
          </cell>
          <cell r="G958">
            <v>44.202963917525778</v>
          </cell>
          <cell r="H958">
            <v>3430.15</v>
          </cell>
        </row>
        <row r="959">
          <cell r="C959" t="str">
            <v>01.008.03.03.01.14</v>
          </cell>
          <cell r="D959" t="str">
            <v>Soleira em mármore Etruscan Grey larg. 15cm, esp. 2cm</v>
          </cell>
          <cell r="E959">
            <v>2088.75</v>
          </cell>
          <cell r="F959" t="str">
            <v>m</v>
          </cell>
          <cell r="G959">
            <v>108</v>
          </cell>
          <cell r="H959">
            <v>225585</v>
          </cell>
        </row>
        <row r="960">
          <cell r="C960" t="str">
            <v>01.008.03.03.01.15</v>
          </cell>
          <cell r="D960" t="str">
            <v>Soleira de cimentado com cantoneira de aço galvanizado</v>
          </cell>
          <cell r="E960">
            <v>41.6</v>
          </cell>
          <cell r="F960" t="str">
            <v>m</v>
          </cell>
          <cell r="G960">
            <v>17.650480769230768</v>
          </cell>
          <cell r="H960">
            <v>734.26</v>
          </cell>
        </row>
        <row r="961">
          <cell r="C961" t="str">
            <v>01.008.03.03.01.16</v>
          </cell>
          <cell r="D961" t="str">
            <v>Baguete para box de chuveiro em Marmore Travertino Navona 2x3cm</v>
          </cell>
          <cell r="E961">
            <v>492.98</v>
          </cell>
          <cell r="F961" t="str">
            <v>m</v>
          </cell>
          <cell r="G961">
            <v>45.899995943040281</v>
          </cell>
          <cell r="H961">
            <v>22627.78</v>
          </cell>
        </row>
        <row r="962">
          <cell r="C962" t="str">
            <v>01.008.03.03.01.17</v>
          </cell>
          <cell r="D962" t="str">
            <v>Baguete para box de chuveiro em mármore travertino nacional polido 2x3cm</v>
          </cell>
          <cell r="E962">
            <v>496.07</v>
          </cell>
          <cell r="F962" t="str">
            <v>m</v>
          </cell>
          <cell r="G962">
            <v>29.372366803072147</v>
          </cell>
          <cell r="H962">
            <v>14570.75</v>
          </cell>
        </row>
        <row r="963">
          <cell r="C963" t="str">
            <v>01.008.03.03.01.18</v>
          </cell>
          <cell r="D963" t="str">
            <v>Capeamento da jardineira do Salão de Festas em Granito amendoa apicoado, larg. 17cm, esp. 2cm</v>
          </cell>
          <cell r="E963">
            <v>18.64</v>
          </cell>
          <cell r="F963" t="str">
            <v>m</v>
          </cell>
          <cell r="G963">
            <v>39.917918454935624</v>
          </cell>
          <cell r="H963">
            <v>744.07</v>
          </cell>
        </row>
        <row r="964">
          <cell r="C964" t="str">
            <v>01.008.03.03.01.19</v>
          </cell>
          <cell r="D964" t="str">
            <v>Soleira de folha em mármore travertino nacional Exportação para portas dos sanitários e copas  do Térreo, banheiros dos apartamentos</v>
          </cell>
          <cell r="E964">
            <v>560.5</v>
          </cell>
          <cell r="F964" t="str">
            <v>m</v>
          </cell>
          <cell r="G964">
            <v>39.890865298840325</v>
          </cell>
          <cell r="H964">
            <v>22358.83</v>
          </cell>
        </row>
        <row r="965">
          <cell r="C965" t="str">
            <v>01.008.03.03.01.20</v>
          </cell>
          <cell r="D965" t="str">
            <v>Soleira de folha em mármore Travertino Navona para portas dos banhos dos apartamentos</v>
          </cell>
          <cell r="E965">
            <v>238</v>
          </cell>
          <cell r="F965" t="str">
            <v>m</v>
          </cell>
          <cell r="G965">
            <v>41.4</v>
          </cell>
          <cell r="H965">
            <v>9853.2000000000007</v>
          </cell>
        </row>
        <row r="966">
          <cell r="C966" t="str">
            <v>01.008.03.03.01.21</v>
          </cell>
          <cell r="D966" t="str">
            <v>Peitoril para terraços em mármore travertino nacional Exportação polido, larg. 30cm, esp. 2cm</v>
          </cell>
          <cell r="E966">
            <v>3426.38</v>
          </cell>
          <cell r="F966" t="str">
            <v>m</v>
          </cell>
          <cell r="G966">
            <v>61.613428749875958</v>
          </cell>
          <cell r="H966">
            <v>211111.02</v>
          </cell>
        </row>
        <row r="967">
          <cell r="C967" t="str">
            <v>01.008.03.03.01.22</v>
          </cell>
          <cell r="D967" t="str">
            <v>Peitoril para caixilhos em mármore travertino nacional Exportação polido, 34,5cm, esp. 2cm</v>
          </cell>
          <cell r="E967">
            <v>4716.45</v>
          </cell>
          <cell r="F967" t="str">
            <v>m</v>
          </cell>
          <cell r="G967">
            <v>67.215471382077624</v>
          </cell>
          <cell r="H967">
            <v>317018.40999999997</v>
          </cell>
        </row>
        <row r="968">
          <cell r="C968" t="str">
            <v>01.008.03.03.01.23</v>
          </cell>
          <cell r="D968" t="str">
            <v>Peitoril para falso caixilhos em mármore travertino nacional Exportação polido, 24cm, esp. 2cm</v>
          </cell>
          <cell r="E968">
            <v>2460.8000000000002</v>
          </cell>
          <cell r="F968" t="str">
            <v>m</v>
          </cell>
          <cell r="G968">
            <v>52.899142555266579</v>
          </cell>
          <cell r="H968">
            <v>130174.21</v>
          </cell>
        </row>
        <row r="969">
          <cell r="C969" t="str">
            <v>01.008.03.03.01.24</v>
          </cell>
          <cell r="D969" t="str">
            <v>Soleira de madeira cumarú larg. 25cm</v>
          </cell>
          <cell r="E969">
            <v>605.13</v>
          </cell>
          <cell r="F969" t="str">
            <v>m</v>
          </cell>
          <cell r="G969">
            <v>24</v>
          </cell>
          <cell r="H969">
            <v>14523.12</v>
          </cell>
        </row>
        <row r="970">
          <cell r="C970" t="str">
            <v>01.008.03.03.01.25</v>
          </cell>
          <cell r="D970" t="str">
            <v>Soleira de madeira cumarú larg. 15cm</v>
          </cell>
          <cell r="E970">
            <v>112</v>
          </cell>
          <cell r="F970" t="str">
            <v>m</v>
          </cell>
          <cell r="G970">
            <v>15.29</v>
          </cell>
          <cell r="H970">
            <v>1712.48</v>
          </cell>
        </row>
        <row r="971">
          <cell r="C971" t="str">
            <v>01.008.03.04</v>
          </cell>
          <cell r="D971" t="str">
            <v>Escadas</v>
          </cell>
          <cell r="H971">
            <v>226218.43</v>
          </cell>
        </row>
        <row r="972">
          <cell r="C972" t="str">
            <v>01.008.03.04.01</v>
          </cell>
          <cell r="D972" t="str">
            <v>Escadas</v>
          </cell>
          <cell r="H972">
            <v>226218.43</v>
          </cell>
        </row>
        <row r="973">
          <cell r="C973" t="str">
            <v>01.008.03.04.01.01</v>
          </cell>
          <cell r="D973" t="str">
            <v>Degraus em cimentado queimado nivelado, com cantoneiras de aço galvanizado 3/4"x3/4" ao longo das extremidades dos degraus</v>
          </cell>
          <cell r="E973">
            <v>5928</v>
          </cell>
          <cell r="F973" t="str">
            <v>m</v>
          </cell>
          <cell r="G973">
            <v>21.126941632928474</v>
          </cell>
          <cell r="H973">
            <v>125240.51</v>
          </cell>
        </row>
        <row r="974">
          <cell r="C974" t="str">
            <v>01.008.03.04.01.02</v>
          </cell>
          <cell r="D974" t="str">
            <v>Rodapé em placas de cimento h=5cm, espes. 1,5cm</v>
          </cell>
          <cell r="E974">
            <v>5754.41</v>
          </cell>
          <cell r="F974" t="str">
            <v>m</v>
          </cell>
          <cell r="G974">
            <v>8.0076689008951405</v>
          </cell>
          <cell r="H974">
            <v>46079.41</v>
          </cell>
        </row>
        <row r="975">
          <cell r="C975" t="str">
            <v>01.008.03.04.01.03</v>
          </cell>
          <cell r="D975" t="str">
            <v>Patamar em cimentado desempenado pintado</v>
          </cell>
          <cell r="E975">
            <v>1655.09</v>
          </cell>
          <cell r="F975" t="str">
            <v>m2</v>
          </cell>
          <cell r="G975">
            <v>16.20734824088116</v>
          </cell>
          <cell r="H975">
            <v>26824.62</v>
          </cell>
        </row>
        <row r="976">
          <cell r="C976" t="str">
            <v>01.008.03.04.01.04</v>
          </cell>
          <cell r="D976" t="str">
            <v>Degraus em madeira de lei ipê, acabamento raspado</v>
          </cell>
          <cell r="E976">
            <v>210</v>
          </cell>
          <cell r="F976" t="str">
            <v>m</v>
          </cell>
          <cell r="G976">
            <v>75</v>
          </cell>
          <cell r="H976">
            <v>15750</v>
          </cell>
        </row>
        <row r="977">
          <cell r="C977" t="str">
            <v>01.008.03.04.01.05</v>
          </cell>
          <cell r="D977" t="str">
            <v>Rodapé em madeira de lei ipê, acabamento raspado, h=15cm</v>
          </cell>
          <cell r="E977">
            <v>113.08</v>
          </cell>
          <cell r="F977" t="str">
            <v>m</v>
          </cell>
          <cell r="G977">
            <v>13.5</v>
          </cell>
          <cell r="H977">
            <v>1526.58</v>
          </cell>
        </row>
        <row r="978">
          <cell r="C978" t="str">
            <v>01.008.03.04.01.07</v>
          </cell>
          <cell r="D978" t="str">
            <v>Degraus de cerâmica de alta resistência 31 x 31 PEI 5, linha Porto Marfim, Eliane.</v>
          </cell>
          <cell r="E978">
            <v>4.59</v>
          </cell>
          <cell r="F978" t="str">
            <v>m</v>
          </cell>
          <cell r="G978">
            <v>41.640522875816991</v>
          </cell>
          <cell r="H978">
            <v>191.13</v>
          </cell>
        </row>
        <row r="979">
          <cell r="C979" t="str">
            <v>01.008.03.04.01.08</v>
          </cell>
          <cell r="D979" t="str">
            <v>Degraus em placas de granito apioado amêndoa, esp. 2cm</v>
          </cell>
          <cell r="E979">
            <v>102.8</v>
          </cell>
          <cell r="F979" t="str">
            <v>m</v>
          </cell>
          <cell r="G979">
            <v>59.313035019455256</v>
          </cell>
          <cell r="H979">
            <v>6097.38</v>
          </cell>
        </row>
        <row r="980">
          <cell r="C980" t="str">
            <v>01.008.03.04.01.09</v>
          </cell>
          <cell r="D980" t="str">
            <v>Degraus em placas de granito apicoado amêndoa, esp. 2cm - irregular</v>
          </cell>
          <cell r="E980">
            <v>20.8</v>
          </cell>
          <cell r="F980" t="str">
            <v>m</v>
          </cell>
          <cell r="G980">
            <v>59.312980769230769</v>
          </cell>
          <cell r="H980">
            <v>1233.71</v>
          </cell>
        </row>
        <row r="981">
          <cell r="C981" t="str">
            <v>01.008.03.04.01.10</v>
          </cell>
          <cell r="D981" t="str">
            <v>Rodapé em granito apicoado amêndoa, esp. 2cm</v>
          </cell>
          <cell r="E981">
            <v>7.14</v>
          </cell>
          <cell r="F981" t="str">
            <v>m</v>
          </cell>
          <cell r="G981">
            <v>32.025210084033617</v>
          </cell>
          <cell r="H981">
            <v>228.66</v>
          </cell>
        </row>
        <row r="982">
          <cell r="C982" t="str">
            <v>01.008.03.04.01.11</v>
          </cell>
          <cell r="D982" t="str">
            <v>Patamar de granito apicoado amêndoa, esp. 2cm</v>
          </cell>
          <cell r="E982">
            <v>13.82</v>
          </cell>
          <cell r="F982" t="str">
            <v>m2</v>
          </cell>
          <cell r="G982">
            <v>153.35672937771344</v>
          </cell>
          <cell r="H982">
            <v>2119.39</v>
          </cell>
        </row>
        <row r="983">
          <cell r="C983" t="str">
            <v>01.008.03.04.01.12</v>
          </cell>
          <cell r="D983" t="str">
            <v>Degraus em ardósia, esp. 2cm ( 30+18 cm )</v>
          </cell>
          <cell r="E983">
            <v>19.350000000000001</v>
          </cell>
          <cell r="F983" t="str">
            <v>m</v>
          </cell>
          <cell r="G983">
            <v>32</v>
          </cell>
          <cell r="H983">
            <v>619.20000000000005</v>
          </cell>
        </row>
        <row r="984">
          <cell r="C984" t="str">
            <v>01.008.03.04.01.13</v>
          </cell>
          <cell r="D984" t="str">
            <v>Rodapé em ardósia, esp. 2cm h=10 cm</v>
          </cell>
          <cell r="E984">
            <v>15.71</v>
          </cell>
          <cell r="F984" t="str">
            <v>m</v>
          </cell>
          <cell r="G984">
            <v>14</v>
          </cell>
          <cell r="H984">
            <v>219.94</v>
          </cell>
        </row>
        <row r="985">
          <cell r="C985" t="str">
            <v>01.008.03.04.01.14</v>
          </cell>
          <cell r="D985" t="str">
            <v>Patamar de ardósia, esp. 2cm</v>
          </cell>
          <cell r="E985">
            <v>2.93</v>
          </cell>
          <cell r="F985" t="str">
            <v>m2</v>
          </cell>
          <cell r="G985">
            <v>30</v>
          </cell>
          <cell r="H985">
            <v>87.9</v>
          </cell>
        </row>
        <row r="986">
          <cell r="C986" t="str">
            <v>01.008.04</v>
          </cell>
          <cell r="D986" t="str">
            <v>Forro</v>
          </cell>
          <cell r="H986">
            <v>1623271.83</v>
          </cell>
        </row>
        <row r="987">
          <cell r="C987" t="str">
            <v>01.008.04.01</v>
          </cell>
          <cell r="D987" t="str">
            <v>Forro</v>
          </cell>
          <cell r="H987">
            <v>1623271.83</v>
          </cell>
        </row>
        <row r="988">
          <cell r="C988" t="str">
            <v>01.008.04.01.01</v>
          </cell>
          <cell r="D988" t="str">
            <v>Forro</v>
          </cell>
          <cell r="H988">
            <v>1596223.89</v>
          </cell>
        </row>
        <row r="989">
          <cell r="C989" t="str">
            <v>01.008.04.01.01.01</v>
          </cell>
          <cell r="D989" t="str">
            <v>Forro em gesso acartonado simples esp= 12,5mm</v>
          </cell>
          <cell r="E989">
            <v>13001.89</v>
          </cell>
          <cell r="F989" t="str">
            <v>m2</v>
          </cell>
          <cell r="G989">
            <v>23.274180138426033</v>
          </cell>
          <cell r="H989">
            <v>302608.33</v>
          </cell>
        </row>
        <row r="990">
          <cell r="C990" t="str">
            <v>01.008.04.01.01.02</v>
          </cell>
          <cell r="D990" t="str">
            <v>Forro em gesso acartonado simples esp= 12,5mm, com aparelhos de iluminação embutidos</v>
          </cell>
          <cell r="E990">
            <v>8615.48</v>
          </cell>
          <cell r="F990" t="str">
            <v>m2</v>
          </cell>
          <cell r="G990">
            <v>23.274179732295824</v>
          </cell>
          <cell r="H990">
            <v>200518.23</v>
          </cell>
        </row>
        <row r="991">
          <cell r="C991" t="str">
            <v>01.008.04.01.01.03</v>
          </cell>
          <cell r="D991" t="str">
            <v>Forro em gesso acartonado duplo esp= 25mm, com aparelhos de iluminação embutidos</v>
          </cell>
          <cell r="E991">
            <v>6624.68</v>
          </cell>
          <cell r="F991" t="str">
            <v>m2</v>
          </cell>
          <cell r="G991">
            <v>32.475600330883907</v>
          </cell>
          <cell r="H991">
            <v>215140.46</v>
          </cell>
        </row>
        <row r="992">
          <cell r="C992" t="str">
            <v>01.008.04.01.01.04</v>
          </cell>
          <cell r="D992" t="str">
            <v>Tabica de gesso para forro de gesso (Det. F01 de 02/04/04 - Tabica)</v>
          </cell>
          <cell r="E992">
            <v>6871.37</v>
          </cell>
          <cell r="F992" t="str">
            <v>m</v>
          </cell>
          <cell r="G992">
            <v>5.9538592740603402</v>
          </cell>
          <cell r="H992">
            <v>40911.17</v>
          </cell>
        </row>
        <row r="993">
          <cell r="C993" t="str">
            <v>01.008.04.01.01.05</v>
          </cell>
          <cell r="D993" t="str">
            <v>Tabica de alumínio pré-pintada branca para forro de gesso</v>
          </cell>
          <cell r="E993">
            <v>7259.05</v>
          </cell>
          <cell r="F993" t="str">
            <v>m</v>
          </cell>
          <cell r="G993">
            <v>5.0968652922903139</v>
          </cell>
          <cell r="H993">
            <v>36998.400000000001</v>
          </cell>
        </row>
        <row r="994">
          <cell r="C994" t="str">
            <v>01.008.04.01.01.06</v>
          </cell>
          <cell r="D994" t="str">
            <v>Moldura de gesso larg. 15cm - p/ Hall de Elevador Social Subsolo</v>
          </cell>
          <cell r="E994">
            <v>73.75</v>
          </cell>
          <cell r="F994" t="str">
            <v>m</v>
          </cell>
          <cell r="G994">
            <v>20.748338983050846</v>
          </cell>
          <cell r="H994">
            <v>1530.19</v>
          </cell>
        </row>
        <row r="995">
          <cell r="C995" t="str">
            <v>01.008.04.01.01.07</v>
          </cell>
          <cell r="D995" t="str">
            <v>Moldura de gesso larg. 15cm - p/ Aptos - Hall Social, Galeria, Sala de Estar, Escritório, Sala de Jantar, Hometheater e Biblioteca (Det. F01 de 02/04/04 - Gola típica de 15cm)</v>
          </cell>
          <cell r="E995">
            <v>20423.310000000001</v>
          </cell>
          <cell r="F995" t="str">
            <v>m</v>
          </cell>
          <cell r="G995">
            <v>20.748299859327407</v>
          </cell>
          <cell r="H995">
            <v>423748.96</v>
          </cell>
        </row>
        <row r="996">
          <cell r="C996" t="str">
            <v>01.008.04.01.01.08</v>
          </cell>
          <cell r="D996" t="str">
            <v>Moldura de gesso larg. 22,5cm - p/ Aptos - Vazio da escada de ligação do Duplex (Det. F01 de 02/04/04 - Gola típica de 22,5cm)</v>
          </cell>
          <cell r="E996">
            <v>18</v>
          </cell>
          <cell r="F996" t="str">
            <v>m</v>
          </cell>
          <cell r="G996">
            <v>33.197222222222223</v>
          </cell>
          <cell r="H996">
            <v>597.54999999999995</v>
          </cell>
        </row>
        <row r="997">
          <cell r="C997" t="str">
            <v>01.008.04.01.01.09</v>
          </cell>
          <cell r="D997" t="str">
            <v>Moldura de gesso larg. 5cm - p/ Aptos - Área de Serviço, Dormitórios, Banho de Empregada, Prata/Louça/Despensa, Banhos, Sala Família, Copa, Cozinha, Sala de Almoço, Circulação Íntima (Det. F01 de 02/04/04 - Gola típica de 5cm)</v>
          </cell>
          <cell r="E997">
            <v>24613.98</v>
          </cell>
          <cell r="F997" t="str">
            <v>m</v>
          </cell>
          <cell r="G997">
            <v>8.5699500852767407</v>
          </cell>
          <cell r="H997">
            <v>210940.58</v>
          </cell>
        </row>
        <row r="998">
          <cell r="C998" t="str">
            <v>01.008.04.01.01.10</v>
          </cell>
          <cell r="D998" t="str">
            <v>Moldura de gesso larg. 5cm - p/ Hall de Serviço, Portaria, Depósito DML, Copa e Sanitários do Térreo (Det. F01 de 02/04/04 - Gola típica de 5cm)</v>
          </cell>
          <cell r="E998">
            <v>643.4</v>
          </cell>
          <cell r="F998" t="str">
            <v>m</v>
          </cell>
          <cell r="G998">
            <v>8.5699564811936586</v>
          </cell>
          <cell r="H998">
            <v>5513.91</v>
          </cell>
        </row>
        <row r="999">
          <cell r="C999" t="str">
            <v>01.008.04.01.01.11</v>
          </cell>
          <cell r="D999" t="str">
            <v>Moldura de gesso larg. 15cm - p/ Clube (Det. F01 de 02/04/04 - Gola típica de 15cm)</v>
          </cell>
          <cell r="E999">
            <v>12.04</v>
          </cell>
          <cell r="F999" t="str">
            <v>m</v>
          </cell>
          <cell r="G999">
            <v>20.748338870431894</v>
          </cell>
          <cell r="H999">
            <v>249.81</v>
          </cell>
        </row>
        <row r="1000">
          <cell r="C1000" t="str">
            <v>01.008.04.01.01.12</v>
          </cell>
          <cell r="D1000" t="str">
            <v>Moldura de gesso larg. 5cm - p/ Clube (Det. F01 de 02/04/04 - Gola típica de 5cm)</v>
          </cell>
          <cell r="E1000">
            <v>353.15</v>
          </cell>
          <cell r="F1000" t="str">
            <v>m</v>
          </cell>
          <cell r="G1000">
            <v>8.5699561093019962</v>
          </cell>
          <cell r="H1000">
            <v>3026.48</v>
          </cell>
        </row>
        <row r="1001">
          <cell r="C1001" t="str">
            <v>01.008.04.01.01.13</v>
          </cell>
          <cell r="D1001" t="str">
            <v>Moldura de gesso larg. 5cm - p/ Clube (Det. F01 de 02/04/04 - Gola típica de 5cm)</v>
          </cell>
          <cell r="E1001">
            <v>114.32</v>
          </cell>
          <cell r="F1001" t="str">
            <v>m</v>
          </cell>
          <cell r="G1001">
            <v>8.5699790062981105</v>
          </cell>
          <cell r="H1001">
            <v>979.72</v>
          </cell>
        </row>
        <row r="1002">
          <cell r="C1002" t="str">
            <v>01.008.04.01.01.15</v>
          </cell>
          <cell r="D1002" t="str">
            <v>Fechamento vertical de gesso h=31cm</v>
          </cell>
          <cell r="E1002">
            <v>56.53</v>
          </cell>
          <cell r="F1002" t="str">
            <v>m</v>
          </cell>
          <cell r="G1002">
            <v>15.876879532991332</v>
          </cell>
          <cell r="H1002">
            <v>897.52</v>
          </cell>
        </row>
        <row r="1003">
          <cell r="C1003" t="str">
            <v>01.008.04.01.01.16</v>
          </cell>
          <cell r="D1003" t="str">
            <v>Fechamento vertical de gesso h=111cm</v>
          </cell>
          <cell r="E1003">
            <v>63.78</v>
          </cell>
          <cell r="F1003" t="str">
            <v>m</v>
          </cell>
          <cell r="G1003">
            <v>23.274223894637817</v>
          </cell>
          <cell r="H1003">
            <v>1484.43</v>
          </cell>
        </row>
        <row r="1004">
          <cell r="C1004" t="str">
            <v>01.008.04.01.01.17</v>
          </cell>
          <cell r="D1004" t="str">
            <v>Fechamento vertical de gesso h=134cm</v>
          </cell>
          <cell r="E1004">
            <v>7.15</v>
          </cell>
          <cell r="F1004" t="str">
            <v>m</v>
          </cell>
          <cell r="G1004">
            <v>23.274125874125872</v>
          </cell>
          <cell r="H1004">
            <v>166.41</v>
          </cell>
        </row>
        <row r="1005">
          <cell r="C1005" t="str">
            <v>01.008.04.01.01.18</v>
          </cell>
          <cell r="D1005" t="str">
            <v>Furo para luminárias redondas em forro de gesso</v>
          </cell>
          <cell r="E1005">
            <v>663</v>
          </cell>
          <cell r="F1005" t="str">
            <v>un</v>
          </cell>
          <cell r="G1005">
            <v>1.4433634992458522</v>
          </cell>
          <cell r="H1005">
            <v>956.95</v>
          </cell>
        </row>
        <row r="1006">
          <cell r="C1006" t="str">
            <v>01.008.04.01.01.19</v>
          </cell>
          <cell r="D1006" t="str">
            <v>Furo para grelhas de ar condicionado em forro de gesso</v>
          </cell>
          <cell r="E1006">
            <v>755</v>
          </cell>
          <cell r="F1006" t="str">
            <v>un</v>
          </cell>
          <cell r="G1006">
            <v>1.443364238410596</v>
          </cell>
          <cell r="H1006">
            <v>1089.74</v>
          </cell>
        </row>
        <row r="1007">
          <cell r="C1007" t="str">
            <v>01.008.04.01.01.20</v>
          </cell>
          <cell r="D1007" t="str">
            <v>Furo e requadro em alumínio para alçapão no forro 40x40cm</v>
          </cell>
          <cell r="E1007">
            <v>432</v>
          </cell>
          <cell r="F1007" t="str">
            <v>un</v>
          </cell>
          <cell r="G1007">
            <v>34.279791666666668</v>
          </cell>
          <cell r="H1007">
            <v>14808.87</v>
          </cell>
        </row>
        <row r="1008">
          <cell r="C1008" t="str">
            <v>01.008.04.01.01.21</v>
          </cell>
          <cell r="D1008" t="str">
            <v>Sanca de gesso  perimetral det. Folha 5 Esther Giobbi - pav. Térreo</v>
          </cell>
          <cell r="E1008">
            <v>552.76</v>
          </cell>
          <cell r="F1008" t="str">
            <v>m</v>
          </cell>
          <cell r="G1008">
            <v>11.005626311599972</v>
          </cell>
          <cell r="H1008">
            <v>6083.47</v>
          </cell>
        </row>
        <row r="1009">
          <cell r="C1009" t="str">
            <v>01.008.04.01.01.22</v>
          </cell>
          <cell r="D1009" t="str">
            <v>Sanca de gesso  central det. Folha 5 Esther Giobbi - pav. Térreo</v>
          </cell>
          <cell r="E1009">
            <v>341.26</v>
          </cell>
          <cell r="F1009" t="str">
            <v>m</v>
          </cell>
          <cell r="G1009">
            <v>8.5699466682295018</v>
          </cell>
          <cell r="H1009">
            <v>2924.58</v>
          </cell>
        </row>
        <row r="1010">
          <cell r="C1010" t="str">
            <v>01.008.04.01.01.23</v>
          </cell>
          <cell r="D1010" t="str">
            <v>Moldura de gesso h=30cm - Salão de festas</v>
          </cell>
          <cell r="E1010">
            <v>63.73</v>
          </cell>
          <cell r="F1010" t="str">
            <v>m</v>
          </cell>
          <cell r="G1010">
            <v>27.062921700925781</v>
          </cell>
          <cell r="H1010">
            <v>1724.72</v>
          </cell>
        </row>
        <row r="1011">
          <cell r="C1011" t="str">
            <v>01.008.04.01.01.26</v>
          </cell>
          <cell r="D1011" t="str">
            <v>Forro armstrong modelo Fine fissured NRC &gt;0,55, 625mmx625mm - clube 1ºSS</v>
          </cell>
          <cell r="E1011">
            <v>467.88</v>
          </cell>
          <cell r="F1011" t="str">
            <v>m2</v>
          </cell>
          <cell r="G1011">
            <v>52</v>
          </cell>
          <cell r="H1011">
            <v>24329.759999999998</v>
          </cell>
        </row>
        <row r="1012">
          <cell r="C1012" t="str">
            <v>01.008.04.01.01.27</v>
          </cell>
          <cell r="D1012" t="str">
            <v>Forro Fine Fissured  NRC &gt;0,55 dimensões 625mmx625mm - Hall térreo</v>
          </cell>
          <cell r="E1012">
            <v>660.91</v>
          </cell>
          <cell r="F1012" t="str">
            <v>m2</v>
          </cell>
          <cell r="G1012">
            <v>52</v>
          </cell>
          <cell r="H1012">
            <v>34367.32</v>
          </cell>
        </row>
        <row r="1013">
          <cell r="C1013" t="str">
            <v>01.008.04.01.01.28</v>
          </cell>
          <cell r="D1013" t="str">
            <v>Forro Fine Fissured  NRC &gt;0,55 dimensões 625mmx1250mm - Administração</v>
          </cell>
          <cell r="E1013">
            <v>41.71</v>
          </cell>
          <cell r="F1013" t="str">
            <v>m2</v>
          </cell>
          <cell r="G1013">
            <v>37</v>
          </cell>
          <cell r="H1013">
            <v>1543.27</v>
          </cell>
        </row>
        <row r="1014">
          <cell r="C1014" t="str">
            <v>01.008.04.01.01.29</v>
          </cell>
          <cell r="D1014" t="str">
            <v>Furo para luminárias retangular em forro armstrong</v>
          </cell>
          <cell r="E1014">
            <v>89</v>
          </cell>
          <cell r="F1014" t="str">
            <v>un</v>
          </cell>
          <cell r="G1014">
            <v>5</v>
          </cell>
          <cell r="H1014">
            <v>445</v>
          </cell>
        </row>
        <row r="1015">
          <cell r="C1015" t="str">
            <v>01.008.04.01.01.30</v>
          </cell>
          <cell r="D1015" t="str">
            <v>Forro metálico fonoabsorvente ( tipo clip-in) com manta  de celulose ensacada na esp= 20mm com densidade de aproximadamente 50kg/m3 e bandeija de chapa metalica  em aço galvanizado, perfurada 625mmx625mmx30mm, furos de Ø1,8mm, com 50% de área aberta e abs</v>
          </cell>
          <cell r="E1015">
            <v>302.92</v>
          </cell>
          <cell r="F1015" t="str">
            <v>m2</v>
          </cell>
          <cell r="G1015">
            <v>186.80001320480653</v>
          </cell>
          <cell r="H1015">
            <v>56585.46</v>
          </cell>
        </row>
        <row r="1016">
          <cell r="C1016" t="str">
            <v>01.008.04.01.01.31</v>
          </cell>
          <cell r="D1016" t="str">
            <v>Faixa de forro em gesso acartonado simples esp= 12,5mm, L = até 50cm</v>
          </cell>
          <cell r="E1016">
            <v>381.22</v>
          </cell>
          <cell r="F1016" t="str">
            <v>m2</v>
          </cell>
          <cell r="G1016">
            <v>15.876947694244791</v>
          </cell>
          <cell r="H1016">
            <v>6052.61</v>
          </cell>
        </row>
        <row r="1017">
          <cell r="C1017" t="str">
            <v>01.008.04.01.02</v>
          </cell>
          <cell r="D1017" t="str">
            <v>Forro do Salão de Festas</v>
          </cell>
          <cell r="G1017" t="e">
            <v>#DIV/0!</v>
          </cell>
          <cell r="H1017">
            <v>27047.93</v>
          </cell>
        </row>
        <row r="1018">
          <cell r="C1018" t="str">
            <v>01.008.04.01.02.01</v>
          </cell>
          <cell r="D1018" t="str">
            <v>Forro de gesso acartonado esp. 12,5mm - reto</v>
          </cell>
          <cell r="E1018">
            <v>35.5</v>
          </cell>
          <cell r="F1018" t="str">
            <v>m2</v>
          </cell>
          <cell r="G1018">
            <v>29.5</v>
          </cell>
          <cell r="H1018">
            <v>1047.25</v>
          </cell>
        </row>
        <row r="1019">
          <cell r="C1019" t="str">
            <v>01.008.04.01.02.02</v>
          </cell>
          <cell r="D1019" t="str">
            <v>Forro de gesso acartonado esp. 12,5mm - inclinado</v>
          </cell>
          <cell r="E1019">
            <v>25.6</v>
          </cell>
          <cell r="F1019" t="str">
            <v>m2</v>
          </cell>
          <cell r="G1019">
            <v>31.5</v>
          </cell>
          <cell r="H1019">
            <v>806.4</v>
          </cell>
        </row>
        <row r="1020">
          <cell r="C1020" t="str">
            <v>01.008.04.01.02.03</v>
          </cell>
          <cell r="D1020" t="str">
            <v>Fechamento vertical em gesso acartonado até 1,00m</v>
          </cell>
          <cell r="E1020">
            <v>26</v>
          </cell>
          <cell r="F1020" t="str">
            <v>m</v>
          </cell>
          <cell r="G1020">
            <v>42</v>
          </cell>
          <cell r="H1020">
            <v>1092</v>
          </cell>
        </row>
        <row r="1021">
          <cell r="C1021" t="str">
            <v>01.008.04.01.02.04</v>
          </cell>
          <cell r="D1021" t="str">
            <v>Fechamento horizontal larg. 20cm</v>
          </cell>
          <cell r="E1021">
            <v>19.850000000000001</v>
          </cell>
          <cell r="F1021" t="str">
            <v>m</v>
          </cell>
          <cell r="G1021">
            <v>19.849874055415615</v>
          </cell>
          <cell r="H1021">
            <v>394.02</v>
          </cell>
        </row>
        <row r="1022">
          <cell r="C1022" t="str">
            <v>01.008.04.01.02.05</v>
          </cell>
          <cell r="D1022" t="str">
            <v>Tabica metálica lisa</v>
          </cell>
          <cell r="E1022">
            <v>89.5</v>
          </cell>
          <cell r="F1022" t="str">
            <v>m</v>
          </cell>
          <cell r="G1022">
            <v>3.9500558659217875</v>
          </cell>
          <cell r="H1022">
            <v>353.53</v>
          </cell>
        </row>
        <row r="1023">
          <cell r="C1023" t="str">
            <v>01.008.04.01.02.06</v>
          </cell>
          <cell r="D1023" t="str">
            <v>Forro de gesso especial fixo Gyptone Big Quattro 41 com sistema de fixação F-530 - placas 1,20x2,40m - reto</v>
          </cell>
          <cell r="E1023">
            <v>152.63999999999999</v>
          </cell>
          <cell r="F1023" t="str">
            <v>m2</v>
          </cell>
          <cell r="G1023">
            <v>96.319968553459134</v>
          </cell>
          <cell r="H1023">
            <v>14702.28</v>
          </cell>
        </row>
        <row r="1024">
          <cell r="C1024" t="str">
            <v>01.008.04.01.02.07</v>
          </cell>
          <cell r="D1024" t="str">
            <v>Forro de gesso especial fixo Gyptone Big Quattro 41 com sistema de fixação F-530 - placas 1,20x1,20m - inclinado</v>
          </cell>
          <cell r="E1024">
            <v>22.5</v>
          </cell>
          <cell r="F1024" t="str">
            <v>m2</v>
          </cell>
          <cell r="G1024">
            <v>111</v>
          </cell>
          <cell r="H1024">
            <v>2497.5</v>
          </cell>
        </row>
        <row r="1025">
          <cell r="C1025" t="str">
            <v>01.008.04.01.02.08</v>
          </cell>
          <cell r="D1025" t="str">
            <v>Estrutura auxiliar em aço galvanizado 38x38mm com distância de 0,80m laçada a estrutura metálica com fita em aço perfurada Walsywa, parafuso/porca em aço para travamento</v>
          </cell>
          <cell r="E1025">
            <v>235</v>
          </cell>
          <cell r="F1025" t="str">
            <v>m2</v>
          </cell>
          <cell r="G1025">
            <v>13.25</v>
          </cell>
          <cell r="H1025">
            <v>3113.75</v>
          </cell>
        </row>
        <row r="1026">
          <cell r="C1026" t="str">
            <v>01.008.04.01.02.09</v>
          </cell>
          <cell r="D1026" t="str">
            <v>Manta de lã de rocha basáltica 32kg/m3 ensacada</v>
          </cell>
          <cell r="E1026">
            <v>235</v>
          </cell>
          <cell r="F1026" t="str">
            <v>m2</v>
          </cell>
          <cell r="G1026">
            <v>12.4</v>
          </cell>
          <cell r="H1026">
            <v>2914</v>
          </cell>
        </row>
        <row r="1027">
          <cell r="C1027" t="str">
            <v>01.008.04.01.02.10</v>
          </cell>
          <cell r="D1027" t="str">
            <v>Abertura para spots em forro de gesso</v>
          </cell>
          <cell r="E1027">
            <v>106</v>
          </cell>
          <cell r="F1027" t="str">
            <v>un</v>
          </cell>
          <cell r="G1027">
            <v>1.2</v>
          </cell>
          <cell r="H1027">
            <v>127.2</v>
          </cell>
        </row>
        <row r="1028">
          <cell r="C1028">
            <v>1009</v>
          </cell>
          <cell r="D1028" t="str">
            <v>TRATAMENTO ACÚSTICO</v>
          </cell>
          <cell r="H1028">
            <v>1043949.8</v>
          </cell>
        </row>
        <row r="1029">
          <cell r="C1029" t="str">
            <v>01.009.01</v>
          </cell>
          <cell r="D1029" t="str">
            <v>TRATAMENTO ACÚSTICO</v>
          </cell>
          <cell r="H1029">
            <v>1043949.8</v>
          </cell>
        </row>
        <row r="1030">
          <cell r="C1030" t="str">
            <v>01.009.01.01</v>
          </cell>
          <cell r="D1030" t="str">
            <v>TRATAMENTO ACÚSTICO</v>
          </cell>
          <cell r="H1030">
            <v>461260.73</v>
          </cell>
        </row>
        <row r="1031">
          <cell r="C1031" t="str">
            <v>01.009.01.01.01</v>
          </cell>
          <cell r="D1031" t="str">
            <v>Tratamento acústico Sala de Geradores</v>
          </cell>
          <cell r="H1031">
            <v>26856.31</v>
          </cell>
        </row>
        <row r="1032">
          <cell r="C1032" t="str">
            <v>01.009.01.01.01.01</v>
          </cell>
          <cell r="D1032" t="str">
            <v>Tratamento acústico Sala de Geradores - revestimento da parede em lã de rocha ensacada densidade 64kg/m3, presa com tela galvanizada expandida, tipo "Permetal" exp-12, com 50% de abertura e perfis metálicos tipo cartola 50mm e abas 30mm em requadros de 60</v>
          </cell>
          <cell r="E1032">
            <v>189.16</v>
          </cell>
          <cell r="F1032" t="str">
            <v>m2</v>
          </cell>
          <cell r="G1032">
            <v>61.75</v>
          </cell>
          <cell r="H1032">
            <v>11680.63</v>
          </cell>
        </row>
        <row r="1033">
          <cell r="C1033" t="str">
            <v>01.009.01.01.01.02</v>
          </cell>
          <cell r="D1033" t="str">
            <v>Tratamento acústico Sala de Geradores - revestimento da parede em lã de rocha ensacada densidade 64kg/m3, presa com tela galvanizada expandida, tipo "Permetal" exp-12, com 50% de abertura e perfis metálicos tipo cartola 50mm e abas 30mm em requadros de 60</v>
          </cell>
          <cell r="E1033">
            <v>245.76</v>
          </cell>
          <cell r="F1033" t="str">
            <v>m2</v>
          </cell>
          <cell r="G1033">
            <v>61.75</v>
          </cell>
          <cell r="H1033">
            <v>15175.68</v>
          </cell>
        </row>
        <row r="1034">
          <cell r="C1034" t="str">
            <v>01.009.01.01.02</v>
          </cell>
          <cell r="D1034" t="str">
            <v>Tratamento acústico Sala de Geradores - Lamelas separadoras (conforme projeto Acústica Engª - P122/03-fl.10/33)</v>
          </cell>
          <cell r="H1034">
            <v>182400</v>
          </cell>
        </row>
        <row r="1035">
          <cell r="C1035" t="str">
            <v>01.009.01.01.02.01</v>
          </cell>
          <cell r="D1035" t="str">
            <v>Atenuadores de entrada (2,00x0,90x1,68 m)</v>
          </cell>
          <cell r="E1035">
            <v>8</v>
          </cell>
          <cell r="F1035" t="str">
            <v>cj</v>
          </cell>
          <cell r="G1035">
            <v>14250</v>
          </cell>
          <cell r="H1035">
            <v>114000</v>
          </cell>
        </row>
        <row r="1036">
          <cell r="C1036" t="str">
            <v>01.009.01.01.02.02</v>
          </cell>
          <cell r="D1036" t="str">
            <v>Atenuadores de saída (1,40x1,40x1,00 m)</v>
          </cell>
          <cell r="E1036">
            <v>8</v>
          </cell>
          <cell r="F1036" t="str">
            <v>cj</v>
          </cell>
          <cell r="G1036">
            <v>8550</v>
          </cell>
          <cell r="H1036">
            <v>68400</v>
          </cell>
        </row>
        <row r="1037">
          <cell r="C1037" t="str">
            <v>01.009.01.01.03</v>
          </cell>
          <cell r="D1037" t="str">
            <v>Portas</v>
          </cell>
          <cell r="H1037">
            <v>63198</v>
          </cell>
        </row>
        <row r="1038">
          <cell r="C1038" t="str">
            <v>01.009.01.01.03.01</v>
          </cell>
          <cell r="D1038" t="str">
            <v>PCF2 - porta corta fogo e acústica (com miolo de gesso esp. 42mm), 1,60x2,10m para  Sala de Geradores, conforme Det.Q02</v>
          </cell>
          <cell r="E1038">
            <v>9</v>
          </cell>
          <cell r="F1038" t="str">
            <v>un</v>
          </cell>
          <cell r="G1038">
            <v>3000</v>
          </cell>
          <cell r="H1038">
            <v>27000</v>
          </cell>
        </row>
        <row r="1039">
          <cell r="C1039" t="str">
            <v>01.009.01.01.03.02</v>
          </cell>
          <cell r="D1039" t="str">
            <v>PCF2 - porta corta fogo e acústica (com miolo de gesso 42mm), com barra anti-pânico, 1,60x2,10m para  Sala de Exaustão, conforme Det. Q02</v>
          </cell>
          <cell r="E1039">
            <v>9</v>
          </cell>
          <cell r="F1039" t="str">
            <v>un</v>
          </cell>
          <cell r="G1039">
            <v>4022</v>
          </cell>
          <cell r="H1039">
            <v>36198</v>
          </cell>
        </row>
        <row r="1040">
          <cell r="C1040" t="str">
            <v>01.009.01.01.04</v>
          </cell>
          <cell r="D1040" t="str">
            <v>Tratamento acústico no Mezanino</v>
          </cell>
          <cell r="H1040">
            <v>188806.42</v>
          </cell>
        </row>
        <row r="1041">
          <cell r="C1041" t="str">
            <v>01.009.01.01.04.01</v>
          </cell>
          <cell r="D1041" t="str">
            <v>Tratamento acústico Mezanino - Nas paredes a partir de 20cm até o teto revestimento em painel tipo Isosound, 40kg/m3 revestido com tecido de lã de vidro, NRC0,75, esp. 50mm da Saint Gobain ou similar, colado nas paredes, proteção mecânica em tela de alamb</v>
          </cell>
          <cell r="E1041">
            <v>1203.55</v>
          </cell>
          <cell r="F1041" t="str">
            <v>m2</v>
          </cell>
          <cell r="G1041">
            <v>104.5</v>
          </cell>
          <cell r="H1041">
            <v>125770.98</v>
          </cell>
        </row>
        <row r="1042">
          <cell r="C1042" t="str">
            <v>01.009.01.01.04.02</v>
          </cell>
          <cell r="D1042" t="str">
            <v>Tratamento acústico Mezanino - No teto revestimento em painel tipo Isosound, 40kg/m3 revestido com tecido de lã de vidro, NRC0,75, esp. 50mm da Saint Gobain ou similar, colado no teto, proteção mecânica em tela de alambrado com fios revestidos de PVC malh</v>
          </cell>
          <cell r="E1042">
            <v>603.21</v>
          </cell>
          <cell r="F1042" t="str">
            <v>m2</v>
          </cell>
          <cell r="G1042">
            <v>104.5</v>
          </cell>
          <cell r="H1042">
            <v>63035.45</v>
          </cell>
        </row>
        <row r="1043">
          <cell r="C1043" t="str">
            <v>01.009.01.02</v>
          </cell>
          <cell r="D1043" t="str">
            <v>Tratamento acústico das tubulações em PVC de esgoto horizontais sob a laje dos banheiros dos apartamentos</v>
          </cell>
          <cell r="H1043">
            <v>381167.21</v>
          </cell>
        </row>
        <row r="1044">
          <cell r="C1044" t="str">
            <v>01.009.01.02.01</v>
          </cell>
          <cell r="D1044" t="str">
            <v>Tratamento acústico das tubulações em PVC de esgoto horizontais sob a laje dos banheiros dos apartamentos, até a coluna vertical, com aplicação de lã de rocha densidade 50kg/m3 e proteção mecanica em gesso envolvido com aniagem,  formando uma espessura ap</v>
          </cell>
          <cell r="H1044">
            <v>381167.21</v>
          </cell>
        </row>
        <row r="1045">
          <cell r="C1045" t="str">
            <v>01.009.01.02.01.01</v>
          </cell>
          <cell r="D1045" t="str">
            <v>Tubo PVC Ø40mm</v>
          </cell>
          <cell r="E1045">
            <v>3686.5</v>
          </cell>
          <cell r="F1045" t="str">
            <v>m</v>
          </cell>
          <cell r="G1045">
            <v>23.750001356300015</v>
          </cell>
          <cell r="H1045">
            <v>87554.38</v>
          </cell>
        </row>
        <row r="1046">
          <cell r="C1046" t="str">
            <v>01.009.01.02.01.02</v>
          </cell>
          <cell r="D1046" t="str">
            <v>Tubo PVC Ø50mm</v>
          </cell>
          <cell r="E1046">
            <v>774.6</v>
          </cell>
          <cell r="F1046" t="str">
            <v>m</v>
          </cell>
          <cell r="G1046">
            <v>27.075006454944486</v>
          </cell>
          <cell r="H1046">
            <v>20972.3</v>
          </cell>
        </row>
        <row r="1047">
          <cell r="C1047" t="str">
            <v>01.009.01.02.01.03</v>
          </cell>
          <cell r="D1047" t="str">
            <v>Tubo PVC Ø75mm</v>
          </cell>
          <cell r="E1047">
            <v>3203.7</v>
          </cell>
          <cell r="F1047" t="str">
            <v>m</v>
          </cell>
          <cell r="G1047">
            <v>40.602999656647007</v>
          </cell>
          <cell r="H1047">
            <v>130079.83</v>
          </cell>
        </row>
        <row r="1048">
          <cell r="C1048" t="str">
            <v>01.009.01.02.01.04</v>
          </cell>
          <cell r="D1048" t="str">
            <v>Tubo PVC Ø100mm</v>
          </cell>
          <cell r="E1048">
            <v>2632.7</v>
          </cell>
          <cell r="F1048" t="str">
            <v>m</v>
          </cell>
          <cell r="G1048">
            <v>54.150001899190947</v>
          </cell>
          <cell r="H1048">
            <v>142560.71</v>
          </cell>
        </row>
        <row r="1049">
          <cell r="C1049" t="str">
            <v>01.009.01.03</v>
          </cell>
          <cell r="D1049" t="str">
            <v>Isolamento acústico nos ralos sifonado, nos banheiros dos apartamentos</v>
          </cell>
          <cell r="H1049">
            <v>122702.27</v>
          </cell>
        </row>
        <row r="1050">
          <cell r="C1050" t="str">
            <v>01.009.01.03.01</v>
          </cell>
          <cell r="D1050" t="str">
            <v>Isolamento acústico nos ralos sifonado, nos banheiros dos apartamentos com aplicação de lã de rocha densidade 50kg/m3 e proteção mecanica de gesso envolvido com aniagem formando uma espessura aproximada 20mm - Conforme Detalhe "C", projeto acustica nº 122</v>
          </cell>
          <cell r="H1050">
            <v>122702.27</v>
          </cell>
        </row>
        <row r="1051">
          <cell r="C1051" t="str">
            <v>01.009.01.03.01.01</v>
          </cell>
          <cell r="D1051" t="str">
            <v>Ralo sifonado</v>
          </cell>
          <cell r="E1051">
            <v>3022</v>
          </cell>
          <cell r="F1051" t="str">
            <v>un</v>
          </cell>
          <cell r="G1051">
            <v>40.603001323626735</v>
          </cell>
          <cell r="H1051">
            <v>122702.27</v>
          </cell>
        </row>
        <row r="1052">
          <cell r="C1052" t="str">
            <v>01.009.01.05</v>
          </cell>
          <cell r="D1052" t="str">
            <v>Serviços Complementares</v>
          </cell>
          <cell r="H1052">
            <v>78819.600000000006</v>
          </cell>
        </row>
        <row r="1053">
          <cell r="C1053" t="str">
            <v>01.009.01.05.01</v>
          </cell>
          <cell r="D1053" t="str">
            <v>Serviços Complementares</v>
          </cell>
          <cell r="H1053">
            <v>78819.600000000006</v>
          </cell>
        </row>
        <row r="1054">
          <cell r="C1054" t="str">
            <v>01.009.01.05.01.03</v>
          </cell>
          <cell r="D1054" t="str">
            <v>Camada de neoprene de 20mm sobre base antivibratória de concreto (Equipamentos Ar Condic.) (na área total da base)</v>
          </cell>
          <cell r="E1054">
            <v>36.64</v>
          </cell>
          <cell r="F1054" t="str">
            <v>m2</v>
          </cell>
          <cell r="G1054">
            <v>570</v>
          </cell>
          <cell r="H1054">
            <v>20884.8</v>
          </cell>
        </row>
        <row r="1055">
          <cell r="C1055" t="str">
            <v>01.009.01.05.01.04</v>
          </cell>
          <cell r="D1055" t="str">
            <v>Camada de neoprene de 20mm sob o motor das banheiras</v>
          </cell>
          <cell r="E1055">
            <v>101.64</v>
          </cell>
          <cell r="F1055" t="str">
            <v>m2</v>
          </cell>
          <cell r="G1055">
            <v>570</v>
          </cell>
          <cell r="H1055">
            <v>57934.8</v>
          </cell>
        </row>
        <row r="1056">
          <cell r="C1056" t="str">
            <v>01.009.01.05.01.05</v>
          </cell>
          <cell r="D1056" t="str">
            <v>Laje de concreto esp. 10cm - Sala de Geradores 2º Subsolo</v>
          </cell>
          <cell r="E1056">
            <v>19.079999999999998</v>
          </cell>
          <cell r="F1056" t="str">
            <v>m2</v>
          </cell>
          <cell r="G1056">
            <v>49.61</v>
          </cell>
        </row>
        <row r="1057">
          <cell r="C1057" t="str">
            <v>01.009.01.05.01.06</v>
          </cell>
          <cell r="D1057" t="str">
            <v>Painel Wall esp. 55mm - Sala de Geradores 2º Subsolo</v>
          </cell>
          <cell r="E1057">
            <v>76.010000000000005</v>
          </cell>
          <cell r="F1057" t="str">
            <v>m2</v>
          </cell>
          <cell r="G1057">
            <v>130</v>
          </cell>
        </row>
        <row r="1058">
          <cell r="C1058">
            <v>1010</v>
          </cell>
          <cell r="D1058" t="str">
            <v>PINTURAS</v>
          </cell>
          <cell r="H1058">
            <v>2581662.2999999998</v>
          </cell>
        </row>
        <row r="1059">
          <cell r="C1059" t="str">
            <v>01.010.01</v>
          </cell>
          <cell r="D1059" t="str">
            <v>Paredes</v>
          </cell>
          <cell r="H1059">
            <v>1379647.36</v>
          </cell>
        </row>
        <row r="1060">
          <cell r="C1060" t="str">
            <v>01.010.01.01</v>
          </cell>
          <cell r="D1060" t="str">
            <v>Paredes</v>
          </cell>
          <cell r="H1060">
            <v>1379647.36</v>
          </cell>
        </row>
        <row r="1061">
          <cell r="C1061" t="str">
            <v>01.010.01.01.01</v>
          </cell>
          <cell r="D1061" t="str">
            <v>Paredes</v>
          </cell>
          <cell r="H1061">
            <v>1379647.36</v>
          </cell>
        </row>
        <row r="1062">
          <cell r="C1062" t="str">
            <v>01.010.01.01.01.01</v>
          </cell>
          <cell r="D1062" t="str">
            <v>Latex Acrílico (sem massa acrílica) sobre massa única</v>
          </cell>
          <cell r="E1062">
            <v>14756.39</v>
          </cell>
          <cell r="F1062" t="str">
            <v>m2</v>
          </cell>
          <cell r="G1062">
            <v>4.5125000084709068</v>
          </cell>
          <cell r="H1062">
            <v>66588.210000000006</v>
          </cell>
        </row>
        <row r="1063">
          <cell r="C1063" t="str">
            <v>01.010.01.01.01.02</v>
          </cell>
          <cell r="D1063" t="str">
            <v>Latex Acrílico (com retoque de massa acrílica) sobre gesso</v>
          </cell>
          <cell r="E1063">
            <v>44931.33</v>
          </cell>
          <cell r="F1063" t="str">
            <v>m2</v>
          </cell>
          <cell r="G1063">
            <v>10.378749972457969</v>
          </cell>
          <cell r="H1063">
            <v>466331.04</v>
          </cell>
        </row>
        <row r="1064">
          <cell r="C1064" t="str">
            <v>01.010.01.01.01.03</v>
          </cell>
          <cell r="D1064" t="str">
            <v>Látex acrilico sobre painel cimenticio</v>
          </cell>
          <cell r="E1064">
            <v>3390.06</v>
          </cell>
          <cell r="F1064" t="str">
            <v>m2</v>
          </cell>
          <cell r="G1064">
            <v>12.635000560462059</v>
          </cell>
          <cell r="H1064">
            <v>42833.41</v>
          </cell>
        </row>
        <row r="1065">
          <cell r="C1065" t="str">
            <v>01.010.01.01.01.04</v>
          </cell>
          <cell r="D1065" t="str">
            <v>Latex PVA (sem massa) sobre massa única</v>
          </cell>
          <cell r="E1065">
            <v>37322.93</v>
          </cell>
          <cell r="F1065" t="str">
            <v>m2</v>
          </cell>
          <cell r="G1065">
            <v>3.1587501302818399</v>
          </cell>
          <cell r="H1065">
            <v>117893.81</v>
          </cell>
        </row>
        <row r="1066">
          <cell r="C1066" t="str">
            <v>01.010.01.01.01.05</v>
          </cell>
          <cell r="D1066" t="str">
            <v>Latex PVA (com retoque de massa) sobre gesso</v>
          </cell>
          <cell r="E1066">
            <v>104177.51</v>
          </cell>
          <cell r="F1066" t="str">
            <v>m2</v>
          </cell>
          <cell r="G1066">
            <v>5.6857500241654853</v>
          </cell>
          <cell r="H1066">
            <v>592327.28</v>
          </cell>
        </row>
        <row r="1067">
          <cell r="C1067" t="str">
            <v>01.010.01.01.01.06</v>
          </cell>
          <cell r="D1067" t="str">
            <v>Latex PVA (com massa) sobre parede em drywall</v>
          </cell>
          <cell r="E1067">
            <v>4513.3</v>
          </cell>
          <cell r="F1067" t="str">
            <v>m2</v>
          </cell>
          <cell r="G1067">
            <v>5.6857510025923377</v>
          </cell>
          <cell r="H1067">
            <v>25661.5</v>
          </cell>
        </row>
        <row r="1068">
          <cell r="C1068" t="str">
            <v>01.010.01.01.01.07</v>
          </cell>
          <cell r="D1068" t="str">
            <v>Esmalte sintético na cor cinza claro (h=0,80cm) com faixa horizontal de arremate na cor amarela (h=0,20m) sobre massa única - estacionamento</v>
          </cell>
          <cell r="E1068">
            <v>4518.3</v>
          </cell>
          <cell r="F1068" t="str">
            <v>m2</v>
          </cell>
          <cell r="G1068">
            <v>5.1442489431865965</v>
          </cell>
          <cell r="H1068">
            <v>23243.26</v>
          </cell>
        </row>
        <row r="1069">
          <cell r="C1069" t="str">
            <v>01.010.01.01.01.08</v>
          </cell>
          <cell r="D1069" t="str">
            <v>Esmalte sintético na cor cinza claro (h=0,80cm) com faixa horizontal de arremate na cor amarela (h=0,20m) sobre concreto aparente, inclusive lixamento e estucamento - estacionamento</v>
          </cell>
          <cell r="E1069">
            <v>1409.14</v>
          </cell>
          <cell r="F1069" t="str">
            <v>m2</v>
          </cell>
          <cell r="G1069">
            <v>5.1442511035099416</v>
          </cell>
          <cell r="H1069">
            <v>7248.97</v>
          </cell>
        </row>
        <row r="1070">
          <cell r="C1070" t="str">
            <v>01.010.01.01.01.09</v>
          </cell>
          <cell r="D1070" t="str">
            <v>Esmalte sintético na cor cinza claro (h=0,80cm) com faixa horizontal de arremate na cor amarela (h=0,20m) sobre cortina</v>
          </cell>
          <cell r="E1070">
            <v>938.6</v>
          </cell>
          <cell r="F1070" t="str">
            <v>m2</v>
          </cell>
          <cell r="G1070">
            <v>5.1442467504794376</v>
          </cell>
          <cell r="H1070">
            <v>4828.3900000000003</v>
          </cell>
        </row>
        <row r="1071">
          <cell r="C1071" t="str">
            <v>01.010.01.01.01.10</v>
          </cell>
          <cell r="D1071" t="str">
            <v>Esmalte sintético branco sobre massa paulista</v>
          </cell>
          <cell r="E1071">
            <v>153.74</v>
          </cell>
          <cell r="F1071" t="str">
            <v>m2</v>
          </cell>
          <cell r="G1071">
            <v>4.6929881618316633</v>
          </cell>
          <cell r="H1071">
            <v>721.5</v>
          </cell>
        </row>
        <row r="1072">
          <cell r="C1072" t="str">
            <v>01.010.01.01.01.11</v>
          </cell>
          <cell r="D1072" t="str">
            <v>Lixamento em concreto com aplicação de latex PVA</v>
          </cell>
          <cell r="E1072">
            <v>3935.98</v>
          </cell>
          <cell r="F1072" t="str">
            <v>m2</v>
          </cell>
          <cell r="G1072">
            <v>8.1225006224625123</v>
          </cell>
          <cell r="H1072">
            <v>31970</v>
          </cell>
        </row>
        <row r="1073">
          <cell r="C1073" t="str">
            <v>01.010.01.01.01.12</v>
          </cell>
          <cell r="D1073" t="str">
            <v>Pintura latex PVA com massa corrida nos painéis drywall de fechamento dos shafts (JUNTO COM LATEX PVA SOBRE DRYWALL)</v>
          </cell>
          <cell r="F1073" t="str">
            <v>m2</v>
          </cell>
        </row>
        <row r="1074">
          <cell r="C1074" t="str">
            <v>01.010.01.01.01.13</v>
          </cell>
          <cell r="D1074" t="str">
            <v>Latex PVA (com massa) sobre colunas de gesso - Sala de Estar Térreo</v>
          </cell>
          <cell r="E1074">
            <v>261.08999999999997</v>
          </cell>
          <cell r="F1074" t="str">
            <v>m2</v>
          </cell>
          <cell r="G1074">
            <v>5.69</v>
          </cell>
        </row>
        <row r="1075">
          <cell r="C1075" t="str">
            <v>01.010.01.01.01.14</v>
          </cell>
          <cell r="D1075" t="str">
            <v>Latex PVA sobre moldura de gesso em colunas de gesso - Sala de Estar Térreo</v>
          </cell>
          <cell r="E1075">
            <v>586.35</v>
          </cell>
          <cell r="F1075" t="str">
            <v>m</v>
          </cell>
          <cell r="G1075">
            <v>1.81</v>
          </cell>
        </row>
        <row r="1076">
          <cell r="C1076" t="str">
            <v>01.010.02</v>
          </cell>
          <cell r="D1076" t="str">
            <v>Tetos</v>
          </cell>
          <cell r="H1076">
            <v>660028.38</v>
          </cell>
        </row>
        <row r="1077">
          <cell r="C1077" t="str">
            <v>01.010.02.01</v>
          </cell>
          <cell r="D1077" t="str">
            <v>Tetos</v>
          </cell>
          <cell r="H1077">
            <v>660028.38</v>
          </cell>
        </row>
        <row r="1078">
          <cell r="C1078" t="str">
            <v>01.010.02.01.01</v>
          </cell>
          <cell r="D1078" t="str">
            <v>Tetos</v>
          </cell>
          <cell r="H1078">
            <v>660028.38</v>
          </cell>
        </row>
        <row r="1079">
          <cell r="C1079" t="str">
            <v>01.010.02.01.01.01</v>
          </cell>
          <cell r="D1079" t="str">
            <v>Pintura latex PVA sobre laje de concreto, inclusive lixamento manual</v>
          </cell>
          <cell r="E1079">
            <v>5958.97</v>
          </cell>
          <cell r="F1079" t="str">
            <v>m2</v>
          </cell>
          <cell r="G1079">
            <v>3.1587505894475054</v>
          </cell>
          <cell r="H1079">
            <v>18822.900000000001</v>
          </cell>
        </row>
        <row r="1080">
          <cell r="C1080" t="str">
            <v>01.010.02.01.01.02</v>
          </cell>
          <cell r="D1080" t="str">
            <v>Pintura latex PVA (sem massa) sobre massa única</v>
          </cell>
          <cell r="E1080">
            <v>3442.89</v>
          </cell>
          <cell r="F1080" t="str">
            <v>m2</v>
          </cell>
          <cell r="G1080">
            <v>3.1587503521750624</v>
          </cell>
          <cell r="H1080">
            <v>10875.23</v>
          </cell>
        </row>
        <row r="1081">
          <cell r="C1081" t="str">
            <v>01.010.02.01.01.03</v>
          </cell>
          <cell r="D1081" t="str">
            <v>Pintura latex PVA (sem massa) sobre revestimento em gesso</v>
          </cell>
          <cell r="E1081">
            <v>35908.85</v>
          </cell>
          <cell r="F1081" t="str">
            <v>m2</v>
          </cell>
          <cell r="G1081">
            <v>3.1587500017405183</v>
          </cell>
          <cell r="H1081">
            <v>113427.08</v>
          </cell>
        </row>
        <row r="1082">
          <cell r="C1082" t="str">
            <v>01.010.02.01.01.04</v>
          </cell>
          <cell r="D1082" t="str">
            <v>Pintura Latex PVA com massa corrida sobre forro de gesso</v>
          </cell>
          <cell r="E1082">
            <v>26563.23</v>
          </cell>
          <cell r="F1082" t="str">
            <v>m2</v>
          </cell>
          <cell r="G1082">
            <v>4.9637498903559552</v>
          </cell>
          <cell r="H1082">
            <v>131853.23000000001</v>
          </cell>
        </row>
        <row r="1083">
          <cell r="C1083" t="str">
            <v>01.010.02.01.01.05</v>
          </cell>
          <cell r="D1083" t="str">
            <v>Pintura Latex PVA sobre fechamento vertical de gesso</v>
          </cell>
          <cell r="E1083">
            <v>97.88</v>
          </cell>
          <cell r="F1083" t="str">
            <v>m2</v>
          </cell>
          <cell r="G1083">
            <v>4.9637310993052726</v>
          </cell>
          <cell r="H1083">
            <v>485.85</v>
          </cell>
        </row>
        <row r="1084">
          <cell r="C1084" t="str">
            <v>01.010.02.01.01.06</v>
          </cell>
          <cell r="D1084" t="str">
            <v>Pintura latex acrílico (sem massa) sobre massa única</v>
          </cell>
          <cell r="E1084">
            <v>16.52</v>
          </cell>
          <cell r="F1084" t="str">
            <v>m2</v>
          </cell>
          <cell r="G1084">
            <v>4.4225181598062955</v>
          </cell>
          <cell r="H1084">
            <v>73.06</v>
          </cell>
        </row>
        <row r="1085">
          <cell r="C1085" t="str">
            <v>01.010.02.01.01.07</v>
          </cell>
          <cell r="D1085" t="str">
            <v>Pintura Latex acrílico com massa corrida sobre forro de gesso</v>
          </cell>
          <cell r="E1085">
            <v>5257.47</v>
          </cell>
          <cell r="F1085" t="str">
            <v>m2</v>
          </cell>
          <cell r="G1085">
            <v>6.4979999885876669</v>
          </cell>
          <cell r="H1085">
            <v>34163.040000000001</v>
          </cell>
        </row>
        <row r="1086">
          <cell r="C1086" t="str">
            <v>01.010.02.01.01.09</v>
          </cell>
          <cell r="D1086" t="str">
            <v>Pintura latex PVA sobre moldura de gesso</v>
          </cell>
          <cell r="E1086">
            <v>48997.74</v>
          </cell>
          <cell r="F1086" t="str">
            <v>m</v>
          </cell>
          <cell r="G1086">
            <v>1.8049999857136267</v>
          </cell>
          <cell r="H1086">
            <v>88440.92</v>
          </cell>
        </row>
        <row r="1087">
          <cell r="C1087" t="str">
            <v>01.010.02.01.01.10</v>
          </cell>
          <cell r="D1087" t="str">
            <v>Lixamento de concreto</v>
          </cell>
          <cell r="E1087">
            <v>718.2</v>
          </cell>
          <cell r="F1087" t="str">
            <v>m2</v>
          </cell>
          <cell r="G1087">
            <v>6.3175020885547193</v>
          </cell>
          <cell r="H1087">
            <v>4537.2299999999996</v>
          </cell>
        </row>
        <row r="1088">
          <cell r="C1088" t="str">
            <v>01.010.02.01.01.11</v>
          </cell>
          <cell r="D1088" t="str">
            <v>Lixamento de concreto com aplicação de latex PVA</v>
          </cell>
          <cell r="E1088">
            <v>29686.82</v>
          </cell>
          <cell r="F1088" t="str">
            <v>m2</v>
          </cell>
          <cell r="G1088">
            <v>8.1225001532666692</v>
          </cell>
          <cell r="H1088">
            <v>241131.2</v>
          </cell>
        </row>
        <row r="1089">
          <cell r="C1089" t="str">
            <v>01.010.02.01.01.12</v>
          </cell>
          <cell r="D1089" t="str">
            <v>Estucamento, lixamento e aplicação de verniz poliuretano fosco em vigas de concreto aparente - 1º SS Clube</v>
          </cell>
          <cell r="E1089">
            <v>852.76</v>
          </cell>
          <cell r="F1089" t="str">
            <v>m2</v>
          </cell>
          <cell r="G1089">
            <v>16.800002345325765</v>
          </cell>
          <cell r="H1089">
            <v>14326.37</v>
          </cell>
        </row>
        <row r="1090">
          <cell r="C1090" t="str">
            <v>01.010.02.01.01.13</v>
          </cell>
          <cell r="D1090" t="str">
            <v>Faixa de pintura Latex PVA com massa corrida sobre faixa de forro em gesso</v>
          </cell>
          <cell r="E1090">
            <v>381.22</v>
          </cell>
          <cell r="F1090" t="str">
            <v>m2</v>
          </cell>
          <cell r="G1090">
            <v>4.9637479670531448</v>
          </cell>
          <cell r="H1090">
            <v>1892.28</v>
          </cell>
        </row>
        <row r="1091">
          <cell r="C1091" t="str">
            <v>01.010.03</v>
          </cell>
          <cell r="D1091" t="str">
            <v>Esquadrias</v>
          </cell>
          <cell r="H1091">
            <v>348039.9</v>
          </cell>
        </row>
        <row r="1092">
          <cell r="C1092" t="str">
            <v>01.010.03.01</v>
          </cell>
          <cell r="D1092" t="str">
            <v>Esquadrias</v>
          </cell>
          <cell r="H1092">
            <v>348039.9</v>
          </cell>
        </row>
        <row r="1093">
          <cell r="C1093" t="str">
            <v>01.010.03.01.01</v>
          </cell>
          <cell r="D1093" t="str">
            <v>Esquadrias</v>
          </cell>
          <cell r="H1093">
            <v>348039.9</v>
          </cell>
        </row>
        <row r="1094">
          <cell r="C1094" t="str">
            <v>01.010.03.01.01.01</v>
          </cell>
          <cell r="D1094" t="str">
            <v>Esmalte sintético sobre esquadrias de ferro</v>
          </cell>
          <cell r="E1094">
            <v>6706.58</v>
          </cell>
          <cell r="F1094" t="str">
            <v>m2</v>
          </cell>
          <cell r="G1094">
            <v>5.9564994378654994</v>
          </cell>
          <cell r="H1094">
            <v>39947.74</v>
          </cell>
        </row>
        <row r="1095">
          <cell r="C1095" t="str">
            <v>01.010.03.01.01.02</v>
          </cell>
          <cell r="D1095" t="str">
            <v>Esmalte sintético sobre corrimão - fixação em parede</v>
          </cell>
          <cell r="E1095">
            <v>3199.33</v>
          </cell>
          <cell r="F1095" t="str">
            <v>m</v>
          </cell>
          <cell r="G1095">
            <v>2.4367508197028753</v>
          </cell>
          <cell r="H1095">
            <v>7795.97</v>
          </cell>
        </row>
        <row r="1096">
          <cell r="C1096" t="str">
            <v>01.010.03.01.01.03</v>
          </cell>
          <cell r="D1096" t="str">
            <v>Esmalte sintético sobre corrimão - fixação em piso</v>
          </cell>
          <cell r="E1096">
            <v>1308.5899999999999</v>
          </cell>
          <cell r="F1096" t="str">
            <v>m</v>
          </cell>
          <cell r="G1096">
            <v>4.8734974285299444</v>
          </cell>
          <cell r="H1096">
            <v>6377.41</v>
          </cell>
        </row>
        <row r="1097">
          <cell r="C1097" t="str">
            <v>01.010.03.01.01.04</v>
          </cell>
          <cell r="D1097" t="str">
            <v>Esmalte sintético sobre  Escada Marinheiro</v>
          </cell>
          <cell r="E1097">
            <v>48.3</v>
          </cell>
          <cell r="F1097" t="str">
            <v>m</v>
          </cell>
          <cell r="G1097">
            <v>7.2200828157349903</v>
          </cell>
          <cell r="H1097">
            <v>348.73</v>
          </cell>
        </row>
        <row r="1098">
          <cell r="C1098" t="str">
            <v>01.010.03.01.01.05</v>
          </cell>
          <cell r="D1098" t="str">
            <v>Esmalte sintético sobre esquadrias de madeira (descontado as portas dos shafts)</v>
          </cell>
          <cell r="E1098">
            <v>31788.09</v>
          </cell>
          <cell r="F1098" t="str">
            <v>m2</v>
          </cell>
          <cell r="G1098">
            <v>8.5737501057786112</v>
          </cell>
          <cell r="H1098">
            <v>272543.14</v>
          </cell>
        </row>
        <row r="1099">
          <cell r="C1099" t="str">
            <v>01.010.03.01.01.06</v>
          </cell>
          <cell r="D1099" t="str">
            <v>Pintura Verniz ou Encerada para porta de madeira</v>
          </cell>
          <cell r="E1099">
            <v>95.58</v>
          </cell>
          <cell r="F1099" t="str">
            <v>m2</v>
          </cell>
          <cell r="G1099">
            <v>7.0395480225988702</v>
          </cell>
          <cell r="H1099">
            <v>672.84</v>
          </cell>
        </row>
        <row r="1100">
          <cell r="C1100" t="str">
            <v>01.010.03.01.01.07</v>
          </cell>
          <cell r="D1100" t="str">
            <v>Pintura esmalte prata sobre porta de elevador social e de serviço</v>
          </cell>
          <cell r="E1100">
            <v>3417.12</v>
          </cell>
          <cell r="F1100" t="str">
            <v>m2</v>
          </cell>
          <cell r="G1100">
            <v>5.9565013812801428</v>
          </cell>
          <cell r="H1100">
            <v>20354.080000000002</v>
          </cell>
        </row>
        <row r="1101">
          <cell r="C1101" t="str">
            <v>01.010.04</v>
          </cell>
          <cell r="D1101" t="str">
            <v>Diversos</v>
          </cell>
          <cell r="H1101">
            <v>193946.66</v>
          </cell>
        </row>
        <row r="1102">
          <cell r="C1102" t="str">
            <v>01.010.04.01</v>
          </cell>
          <cell r="D1102" t="str">
            <v>Diversos</v>
          </cell>
          <cell r="H1102">
            <v>193946.66</v>
          </cell>
        </row>
        <row r="1103">
          <cell r="C1103" t="str">
            <v>01.010.04.01.01</v>
          </cell>
          <cell r="D1103" t="str">
            <v>Diversos</v>
          </cell>
          <cell r="H1103">
            <v>193946.66</v>
          </cell>
        </row>
        <row r="1104">
          <cell r="C1104" t="str">
            <v>01.010.04.01.01.01</v>
          </cell>
          <cell r="D1104" t="str">
            <v>Caiação do poço dos elevadores e shafts</v>
          </cell>
          <cell r="E1104">
            <v>23861.919999999998</v>
          </cell>
          <cell r="F1104" t="str">
            <v>m2</v>
          </cell>
          <cell r="G1104">
            <v>2.3465001978047031</v>
          </cell>
          <cell r="H1104">
            <v>55992</v>
          </cell>
        </row>
        <row r="1105">
          <cell r="C1105" t="str">
            <v>01.010.04.01.01.02</v>
          </cell>
          <cell r="D1105" t="str">
            <v>Pintura Novacor de degraus cimentados</v>
          </cell>
          <cell r="E1105">
            <v>5928</v>
          </cell>
          <cell r="F1105" t="str">
            <v>m</v>
          </cell>
          <cell r="G1105">
            <v>1.35375</v>
          </cell>
          <cell r="H1105">
            <v>8025.03</v>
          </cell>
        </row>
        <row r="1106">
          <cell r="C1106" t="str">
            <v>01.010.04.01.01.03</v>
          </cell>
          <cell r="D1106" t="str">
            <v>Pintura Novacor de rodapés cimentados</v>
          </cell>
          <cell r="E1106">
            <v>5754.41</v>
          </cell>
          <cell r="F1106" t="str">
            <v>m</v>
          </cell>
          <cell r="G1106">
            <v>1.353749559033854</v>
          </cell>
          <cell r="H1106">
            <v>7790.03</v>
          </cell>
        </row>
        <row r="1107">
          <cell r="C1107" t="str">
            <v>01.010.04.01.01.04</v>
          </cell>
          <cell r="D1107" t="str">
            <v>Pintura Novacor de piso cimentado - patamar das escadas</v>
          </cell>
          <cell r="E1107">
            <v>1655.09</v>
          </cell>
          <cell r="F1107" t="str">
            <v>m2</v>
          </cell>
          <cell r="G1107">
            <v>3.1587526962279999</v>
          </cell>
          <cell r="H1107">
            <v>5228.0200000000004</v>
          </cell>
        </row>
        <row r="1108">
          <cell r="C1108" t="str">
            <v>01.010.04.01.01.05</v>
          </cell>
          <cell r="D1108" t="str">
            <v>Esmalte sintético cor gelo sobre rodapés de madeira h=5cm e h=10cm</v>
          </cell>
          <cell r="E1108">
            <v>27226.99</v>
          </cell>
          <cell r="F1108" t="str">
            <v>m</v>
          </cell>
          <cell r="G1108">
            <v>3.1587498287544822</v>
          </cell>
          <cell r="H1108">
            <v>86003.25</v>
          </cell>
        </row>
        <row r="1109">
          <cell r="C1109" t="str">
            <v>01.010.04.01.01.07</v>
          </cell>
          <cell r="D1109" t="str">
            <v>Pintura demarcatória de vagas em tinta viária padrão DER</v>
          </cell>
          <cell r="E1109">
            <v>10690.91</v>
          </cell>
          <cell r="F1109" t="str">
            <v>m</v>
          </cell>
          <cell r="G1109">
            <v>2.4367495376913659</v>
          </cell>
          <cell r="H1109">
            <v>26051.07</v>
          </cell>
        </row>
        <row r="1110">
          <cell r="C1110" t="str">
            <v>01.010.04.01.01.08</v>
          </cell>
          <cell r="D1110" t="str">
            <v>Pintura de setas indicativas em tinta viária padrão DER</v>
          </cell>
          <cell r="E1110">
            <v>183</v>
          </cell>
          <cell r="F1110" t="str">
            <v>un</v>
          </cell>
          <cell r="G1110">
            <v>12.635027322404373</v>
          </cell>
          <cell r="H1110">
            <v>2312.21</v>
          </cell>
        </row>
        <row r="1111">
          <cell r="C1111" t="str">
            <v>01.010.04.01.01.09</v>
          </cell>
          <cell r="D1111" t="str">
            <v>Pintura de vagas para deficientes em tinta viária padrão DER</v>
          </cell>
          <cell r="E1111">
            <v>9</v>
          </cell>
          <cell r="F1111" t="str">
            <v>un</v>
          </cell>
          <cell r="G1111">
            <v>54.15</v>
          </cell>
          <cell r="H1111">
            <v>487.35</v>
          </cell>
        </row>
        <row r="1112">
          <cell r="C1112" t="str">
            <v>01.010.04.01.01.10</v>
          </cell>
          <cell r="D1112" t="str">
            <v>Pintura de sinalização para hidrantes e extintores no piso</v>
          </cell>
          <cell r="E1112">
            <v>152</v>
          </cell>
          <cell r="F1112" t="str">
            <v>un</v>
          </cell>
          <cell r="G1112">
            <v>13.5375</v>
          </cell>
          <cell r="H1112">
            <v>2057.6999999999998</v>
          </cell>
        </row>
        <row r="1113">
          <cell r="C1113">
            <v>1011</v>
          </cell>
          <cell r="D1113" t="str">
            <v>TAMPOS, LOUÇAS, METAIS E ACESSÓRIOS SANITÁRIOS</v>
          </cell>
          <cell r="H1113">
            <v>5530880.5199999996</v>
          </cell>
        </row>
        <row r="1114">
          <cell r="C1114" t="str">
            <v>01.011.01</v>
          </cell>
          <cell r="D1114" t="str">
            <v>Louças</v>
          </cell>
          <cell r="H1114">
            <v>1217965.31</v>
          </cell>
        </row>
        <row r="1115">
          <cell r="C1115" t="str">
            <v>01.011.01.01</v>
          </cell>
          <cell r="D1115" t="str">
            <v>Louças sanitárias Deca Linha Ravena, cor branca</v>
          </cell>
          <cell r="H1115">
            <v>57968.27</v>
          </cell>
        </row>
        <row r="1116">
          <cell r="C1116" t="str">
            <v>01.011.01.01.01</v>
          </cell>
          <cell r="D1116" t="str">
            <v>Louças sanitárias Deca Linha Ravena, cor branca - Vestiários / Sanitários dos Subsolos; Banho empregada apartamentos; Zeladoria</v>
          </cell>
          <cell r="H1116">
            <v>57968.27</v>
          </cell>
        </row>
        <row r="1117">
          <cell r="C1117" t="str">
            <v>01.011.01.01.01.01</v>
          </cell>
          <cell r="D1117" t="str">
            <v>Cuba de embutir retangular L42</v>
          </cell>
          <cell r="E1117">
            <v>36</v>
          </cell>
          <cell r="F1117" t="str">
            <v>un</v>
          </cell>
          <cell r="G1117">
            <v>76.77</v>
          </cell>
          <cell r="H1117">
            <v>2763.72</v>
          </cell>
        </row>
        <row r="1118">
          <cell r="C1118" t="str">
            <v>01.011.01.01.01.02</v>
          </cell>
          <cell r="D1118" t="str">
            <v>Lavatório sem coluna L91517</v>
          </cell>
          <cell r="E1118">
            <v>219</v>
          </cell>
          <cell r="F1118" t="str">
            <v>un</v>
          </cell>
          <cell r="G1118">
            <v>59.37</v>
          </cell>
          <cell r="H1118">
            <v>13002.03</v>
          </cell>
        </row>
        <row r="1119">
          <cell r="C1119" t="str">
            <v>01.011.01.01.01.03</v>
          </cell>
          <cell r="D1119" t="str">
            <v>Bacia Sanitária com caixa acoplada CP92917 (sem assento)</v>
          </cell>
          <cell r="E1119">
            <v>253</v>
          </cell>
          <cell r="F1119" t="str">
            <v>un</v>
          </cell>
          <cell r="G1119">
            <v>151.6</v>
          </cell>
          <cell r="H1119">
            <v>38354.800000000003</v>
          </cell>
        </row>
        <row r="1120">
          <cell r="C1120" t="str">
            <v>01.011.01.01.01.04</v>
          </cell>
          <cell r="D1120" t="str">
            <v>Mictório M712 com sifão cromado</v>
          </cell>
          <cell r="E1120">
            <v>9</v>
          </cell>
          <cell r="F1120" t="str">
            <v>un</v>
          </cell>
          <cell r="G1120">
            <v>164.13</v>
          </cell>
          <cell r="H1120">
            <v>1477.17</v>
          </cell>
        </row>
        <row r="1121">
          <cell r="C1121" t="str">
            <v>01.011.01.01.01.05</v>
          </cell>
          <cell r="D1121" t="str">
            <v>Bidê c/ 3 furos B917</v>
          </cell>
          <cell r="E1121">
            <v>24</v>
          </cell>
          <cell r="F1121" t="str">
            <v>un</v>
          </cell>
          <cell r="G1121">
            <v>94.49</v>
          </cell>
          <cell r="H1121">
            <v>2267.7600000000002</v>
          </cell>
        </row>
        <row r="1122">
          <cell r="C1122" t="str">
            <v>01.011.01.01.01.06</v>
          </cell>
          <cell r="D1122" t="str">
            <v>Tanque TQ1117</v>
          </cell>
          <cell r="E1122">
            <v>1</v>
          </cell>
          <cell r="F1122" t="str">
            <v>un</v>
          </cell>
          <cell r="G1122">
            <v>102.79</v>
          </cell>
          <cell r="H1122">
            <v>102.79</v>
          </cell>
        </row>
        <row r="1123">
          <cell r="C1123" t="str">
            <v>01.011.01.02</v>
          </cell>
          <cell r="D1123" t="str">
            <v>Louças sanitárias Deca Linha Nuova, cor branco</v>
          </cell>
          <cell r="H1123">
            <v>779092.52</v>
          </cell>
        </row>
        <row r="1124">
          <cell r="C1124" t="str">
            <v>01.011.01.02.01</v>
          </cell>
          <cell r="D1124" t="str">
            <v>Louças sanitárias Deca Linha Nuova, cor GE 17 branco gelo- Copa, Sanitários do térreo; Banho Sr., Banho Sra., Lavabo e Banhos dos apartamentos</v>
          </cell>
          <cell r="H1124">
            <v>779092.52</v>
          </cell>
        </row>
        <row r="1125">
          <cell r="C1125" t="str">
            <v>01.011.01.02.01.01</v>
          </cell>
          <cell r="D1125" t="str">
            <v>Cuba de embutir retangular L42</v>
          </cell>
          <cell r="E1125">
            <v>1320</v>
          </cell>
          <cell r="F1125" t="str">
            <v>un</v>
          </cell>
          <cell r="G1125">
            <v>76.77</v>
          </cell>
          <cell r="H1125">
            <v>101336.4</v>
          </cell>
        </row>
        <row r="1126">
          <cell r="C1126" t="str">
            <v>01.011.01.02.01.02</v>
          </cell>
          <cell r="D1126" t="str">
            <v>Cuba de embutir redonda L41</v>
          </cell>
          <cell r="E1126">
            <v>1</v>
          </cell>
          <cell r="F1126" t="str">
            <v>un</v>
          </cell>
          <cell r="G1126">
            <v>55.98</v>
          </cell>
          <cell r="H1126">
            <v>55.98</v>
          </cell>
        </row>
        <row r="1127">
          <cell r="C1127" t="str">
            <v>01.011.01.02.01.03</v>
          </cell>
          <cell r="D1127" t="str">
            <v>Bacia sanitária com caixa acoplada CP13017 (sem assento)</v>
          </cell>
          <cell r="E1127">
            <v>1227</v>
          </cell>
          <cell r="F1127" t="str">
            <v>un</v>
          </cell>
          <cell r="G1127">
            <v>400.27</v>
          </cell>
          <cell r="H1127">
            <v>491131.29</v>
          </cell>
        </row>
        <row r="1128">
          <cell r="C1128" t="str">
            <v>01.011.01.02.01.04</v>
          </cell>
          <cell r="D1128" t="str">
            <v>Bidê c/ 3 furos B1317</v>
          </cell>
          <cell r="E1128">
            <v>985</v>
          </cell>
          <cell r="F1128" t="str">
            <v>un</v>
          </cell>
          <cell r="G1128">
            <v>189.41</v>
          </cell>
          <cell r="H1128">
            <v>186568.85</v>
          </cell>
        </row>
        <row r="1129">
          <cell r="C1129" t="str">
            <v>01.011.01.03</v>
          </cell>
          <cell r="D1129" t="str">
            <v>Louças sanitárias Deca Linha Nuova, cor branco gelo GE 17 - Sanitários, Vestiários Salão de Festas</v>
          </cell>
          <cell r="H1129">
            <v>1008.87</v>
          </cell>
        </row>
        <row r="1130">
          <cell r="C1130" t="str">
            <v>01.011.01.03.01</v>
          </cell>
          <cell r="D1130" t="str">
            <v>Louças sanitárias Deca Linha Nuova, cor branco gelo GE 17 - Sanitários, Vestiários Salão de Festas (com reaproveitamento das louças do Stand de Vendas)</v>
          </cell>
          <cell r="H1130">
            <v>1008.87</v>
          </cell>
        </row>
        <row r="1131">
          <cell r="C1131" t="str">
            <v>01.011.01.03.01.01</v>
          </cell>
          <cell r="D1131" t="str">
            <v>Cuba de embutir oval grande cod. L-42</v>
          </cell>
          <cell r="E1131">
            <v>7</v>
          </cell>
          <cell r="F1131" t="str">
            <v>pç</v>
          </cell>
          <cell r="G1131">
            <v>31.26</v>
          </cell>
          <cell r="H1131">
            <v>218.82</v>
          </cell>
        </row>
        <row r="1132">
          <cell r="C1132" t="str">
            <v>01.011.01.03.01.02</v>
          </cell>
          <cell r="D1132" t="str">
            <v>Bacia sanitária com caixa acoplada CP13017 (sem assento)</v>
          </cell>
          <cell r="E1132">
            <v>5</v>
          </cell>
          <cell r="F1132" t="str">
            <v>pç</v>
          </cell>
          <cell r="G1132">
            <v>22.73</v>
          </cell>
          <cell r="H1132">
            <v>113.65</v>
          </cell>
        </row>
        <row r="1133">
          <cell r="C1133" t="str">
            <v>01.011.01.03.01.03</v>
          </cell>
          <cell r="D1133" t="str">
            <v>Assento para sanitário Deficiente Físico com abertura frontal 2360EBR</v>
          </cell>
          <cell r="E1133">
            <v>1</v>
          </cell>
          <cell r="F1133" t="str">
            <v>vb</v>
          </cell>
          <cell r="G1133">
            <v>577.02</v>
          </cell>
          <cell r="H1133">
            <v>577.02</v>
          </cell>
        </row>
        <row r="1134">
          <cell r="C1134" t="str">
            <v>01.011.01.03.01.04</v>
          </cell>
          <cell r="D1134" t="str">
            <v>Lavatório para Deficientes físicos L 51, com coluna suspensa CS 1V (linha Vogue Plus)</v>
          </cell>
          <cell r="E1134">
            <v>1</v>
          </cell>
          <cell r="F1134" t="str">
            <v>pç</v>
          </cell>
          <cell r="G1134">
            <v>34.54</v>
          </cell>
          <cell r="H1134">
            <v>34.54</v>
          </cell>
        </row>
        <row r="1135">
          <cell r="C1135" t="str">
            <v>01.011.01.03.01.05</v>
          </cell>
          <cell r="D1135" t="str">
            <v>Mictório M712 com sifão cromado</v>
          </cell>
          <cell r="E1135">
            <v>2</v>
          </cell>
          <cell r="F1135" t="str">
            <v>pç</v>
          </cell>
          <cell r="G1135">
            <v>32.42</v>
          </cell>
          <cell r="H1135">
            <v>64.84</v>
          </cell>
        </row>
        <row r="1136">
          <cell r="C1136" t="str">
            <v>01.011.01.04</v>
          </cell>
          <cell r="D1136" t="str">
            <v>Louças sanitárias Deca Linha Village, cor branco gelo GE 17 - Sanitários, Vestiários Clube</v>
          </cell>
          <cell r="H1136">
            <v>3751.49</v>
          </cell>
        </row>
        <row r="1137">
          <cell r="C1137" t="str">
            <v>01.011.01.04.01</v>
          </cell>
          <cell r="D1137" t="str">
            <v>Louças sanitárias Deca Linha Village, cor branco gelo GE 17 - Sanitários, Vestiários Clube</v>
          </cell>
          <cell r="H1137">
            <v>3751.49</v>
          </cell>
        </row>
        <row r="1138">
          <cell r="C1138" t="str">
            <v>01.011.01.04.01.01</v>
          </cell>
          <cell r="D1138" t="str">
            <v>Cuba de embutir oval grande cod. L-42</v>
          </cell>
          <cell r="E1138">
            <v>12</v>
          </cell>
          <cell r="F1138" t="str">
            <v>pç</v>
          </cell>
          <cell r="G1138">
            <v>76.77</v>
          </cell>
          <cell r="H1138">
            <v>921.24</v>
          </cell>
        </row>
        <row r="1139">
          <cell r="C1139" t="str">
            <v>01.011.01.04.01.02</v>
          </cell>
          <cell r="D1139" t="str">
            <v>Bacia sanitária com caixa acoplada CP18017 (sem assento)</v>
          </cell>
          <cell r="E1139">
            <v>9</v>
          </cell>
          <cell r="F1139" t="str">
            <v>pç</v>
          </cell>
          <cell r="G1139">
            <v>177.06</v>
          </cell>
          <cell r="H1139">
            <v>1593.54</v>
          </cell>
        </row>
        <row r="1140">
          <cell r="C1140" t="str">
            <v>01.011.01.04.01.03</v>
          </cell>
          <cell r="D1140" t="str">
            <v>Assento para sanitário Deficiente Físico com abertura frontal 2360EBR</v>
          </cell>
          <cell r="E1140">
            <v>1</v>
          </cell>
          <cell r="F1140" t="str">
            <v>vb</v>
          </cell>
          <cell r="G1140">
            <v>577.02</v>
          </cell>
          <cell r="H1140">
            <v>577.02</v>
          </cell>
        </row>
        <row r="1141">
          <cell r="C1141" t="str">
            <v>01.011.01.04.01.04</v>
          </cell>
          <cell r="D1141" t="str">
            <v>Lavatório para Deficientes físicos L 51, com coluna suspensa CS 1V (linha Vogue Plus)</v>
          </cell>
          <cell r="E1141">
            <v>1</v>
          </cell>
          <cell r="F1141" t="str">
            <v>pç</v>
          </cell>
          <cell r="G1141">
            <v>167.3</v>
          </cell>
          <cell r="H1141">
            <v>167.3</v>
          </cell>
        </row>
        <row r="1142">
          <cell r="C1142" t="str">
            <v>01.011.01.04.01.05</v>
          </cell>
          <cell r="D1142" t="str">
            <v>Mictório M712 com sifão cromado</v>
          </cell>
          <cell r="E1142">
            <v>3</v>
          </cell>
          <cell r="F1142" t="str">
            <v>pç</v>
          </cell>
          <cell r="G1142">
            <v>164.13</v>
          </cell>
          <cell r="H1142">
            <v>492.39</v>
          </cell>
        </row>
        <row r="1143">
          <cell r="C1143" t="str">
            <v>01.011.01.05</v>
          </cell>
          <cell r="D1143" t="str">
            <v>Aço Inox</v>
          </cell>
          <cell r="H1143">
            <v>375173.56</v>
          </cell>
        </row>
        <row r="1144">
          <cell r="C1144" t="str">
            <v>01.011.01.05.01</v>
          </cell>
          <cell r="D1144" t="str">
            <v>Aço Inox</v>
          </cell>
          <cell r="H1144">
            <v>375173.56</v>
          </cell>
        </row>
        <row r="1145">
          <cell r="C1145" t="str">
            <v>01.011.01.05.01.01</v>
          </cell>
          <cell r="D1145" t="str">
            <v>Cuba de aço inox Mekal CS-40P - copa dos subsolos e térreo, bar/copa do Salão de Festas</v>
          </cell>
          <cell r="E1145">
            <v>236</v>
          </cell>
          <cell r="F1145" t="str">
            <v>un</v>
          </cell>
          <cell r="G1145">
            <v>229.28</v>
          </cell>
          <cell r="H1145">
            <v>54110.080000000002</v>
          </cell>
        </row>
        <row r="1146">
          <cell r="C1146" t="str">
            <v>01.011.01.05.01.02</v>
          </cell>
          <cell r="D1146" t="str">
            <v>Cuba de aço inox Mekal CD-40P - cozinha dos apartamentos; copa/cozinha/lanchonete Clube</v>
          </cell>
          <cell r="E1146">
            <v>221</v>
          </cell>
          <cell r="F1146" t="str">
            <v>un</v>
          </cell>
          <cell r="G1146">
            <v>529.55999999999995</v>
          </cell>
          <cell r="H1146">
            <v>117032.76</v>
          </cell>
        </row>
        <row r="1147">
          <cell r="C1147" t="str">
            <v>01.011.01.05.01.03</v>
          </cell>
          <cell r="D1147" t="str">
            <v>Cuba redonda para copa duplex</v>
          </cell>
          <cell r="E1147">
            <v>8</v>
          </cell>
          <cell r="F1147" t="str">
            <v>un</v>
          </cell>
          <cell r="G1147">
            <v>170.28</v>
          </cell>
          <cell r="H1147">
            <v>1362.24</v>
          </cell>
        </row>
        <row r="1148">
          <cell r="C1148" t="str">
            <v>01.011.01.05.01.04</v>
          </cell>
          <cell r="D1148" t="str">
            <v>Tanques em aço inox Mekal duplo 1200 - áreas de serviço dos apartamentos</v>
          </cell>
          <cell r="E1148">
            <v>216</v>
          </cell>
          <cell r="F1148" t="str">
            <v>un</v>
          </cell>
          <cell r="G1148">
            <v>938.28</v>
          </cell>
          <cell r="H1148">
            <v>202668.48</v>
          </cell>
        </row>
        <row r="1149">
          <cell r="C1149" t="str">
            <v>01.011.01.06</v>
          </cell>
          <cell r="D1149" t="str">
            <v>Acessórios para deficientes</v>
          </cell>
          <cell r="H1149">
            <v>970.59</v>
          </cell>
        </row>
        <row r="1150">
          <cell r="C1150" t="str">
            <v>01.011.01.06.01</v>
          </cell>
          <cell r="D1150" t="str">
            <v>Acessórios para deficientes</v>
          </cell>
          <cell r="H1150">
            <v>970.59</v>
          </cell>
        </row>
        <row r="1151">
          <cell r="C1151" t="str">
            <v>01.011.01.06.01.01</v>
          </cell>
          <cell r="D1151" t="str">
            <v>Barra de apoio Deca 2310EBR de 80cm</v>
          </cell>
          <cell r="E1151">
            <v>2</v>
          </cell>
          <cell r="F1151" t="str">
            <v>un</v>
          </cell>
          <cell r="G1151">
            <v>260.185</v>
          </cell>
          <cell r="H1151">
            <v>520.37</v>
          </cell>
        </row>
        <row r="1152">
          <cell r="C1152" t="str">
            <v>01.011.01.06.01.02</v>
          </cell>
          <cell r="D1152" t="str">
            <v>Barra de apoio Deca 2305EBR de 70cm</v>
          </cell>
          <cell r="E1152">
            <v>2</v>
          </cell>
          <cell r="F1152" t="str">
            <v>un</v>
          </cell>
          <cell r="G1152">
            <v>225.11500000000001</v>
          </cell>
          <cell r="H1152">
            <v>450.23</v>
          </cell>
        </row>
        <row r="1153">
          <cell r="C1153" t="str">
            <v>01.011.02</v>
          </cell>
          <cell r="D1153" t="str">
            <v>Metais Sanitários</v>
          </cell>
          <cell r="H1153">
            <v>2524057.52</v>
          </cell>
        </row>
        <row r="1154">
          <cell r="C1154" t="str">
            <v>01.011.02.01</v>
          </cell>
          <cell r="D1154" t="str">
            <v>Metais Deca Linha Prata C50</v>
          </cell>
          <cell r="H1154">
            <v>3889.96</v>
          </cell>
        </row>
        <row r="1155">
          <cell r="C1155" t="str">
            <v>01.011.02.01.01</v>
          </cell>
          <cell r="D1155" t="str">
            <v>Metais Deca Linha Prata C50 - Copa/Cozinha, Vestiários, Sanitários do subsolo; copa/cozinha/lanchonete Clube</v>
          </cell>
          <cell r="H1155">
            <v>3889.96</v>
          </cell>
        </row>
        <row r="1156">
          <cell r="C1156" t="str">
            <v>01.011.02.01.01.01</v>
          </cell>
          <cell r="D1156" t="str">
            <v>Torneira de mesa para pia 1167 C50</v>
          </cell>
          <cell r="E1156">
            <v>14</v>
          </cell>
          <cell r="F1156" t="str">
            <v>un</v>
          </cell>
          <cell r="G1156">
            <v>107.76</v>
          </cell>
          <cell r="H1156">
            <v>1508.64</v>
          </cell>
        </row>
        <row r="1157">
          <cell r="C1157" t="str">
            <v>01.011.02.01.01.02</v>
          </cell>
          <cell r="D1157" t="str">
            <v>Torneira para lavatório 1199C50</v>
          </cell>
          <cell r="E1157">
            <v>37</v>
          </cell>
          <cell r="F1157" t="str">
            <v>un</v>
          </cell>
          <cell r="G1157">
            <v>64.36</v>
          </cell>
          <cell r="H1157">
            <v>2381.3200000000002</v>
          </cell>
        </row>
        <row r="1158">
          <cell r="C1158" t="str">
            <v>01.011.02.02</v>
          </cell>
          <cell r="D1158" t="str">
            <v>Metais Deca Linha Prata C50 cromado</v>
          </cell>
          <cell r="H1158">
            <v>34738.870000000003</v>
          </cell>
        </row>
        <row r="1159">
          <cell r="C1159" t="str">
            <v>01.011.02.02.01</v>
          </cell>
          <cell r="D1159" t="str">
            <v>Metais Deca Linha Prata C50 cromado - Áreas de serviço, banho empregada dos apartamentos, zeladoria</v>
          </cell>
          <cell r="H1159">
            <v>34738.870000000003</v>
          </cell>
        </row>
        <row r="1160">
          <cell r="C1160" t="str">
            <v>01.011.02.02.01.01</v>
          </cell>
          <cell r="D1160" t="str">
            <v>Torneira para lavatório 1199C50</v>
          </cell>
          <cell r="E1160">
            <v>218</v>
          </cell>
          <cell r="F1160" t="str">
            <v>un</v>
          </cell>
          <cell r="G1160">
            <v>64.36</v>
          </cell>
          <cell r="H1160">
            <v>14030.48</v>
          </cell>
        </row>
        <row r="1161">
          <cell r="C1161" t="str">
            <v>01.011.02.02.01.02</v>
          </cell>
          <cell r="D1161" t="str">
            <v>Torneira para tanque 1154C39</v>
          </cell>
          <cell r="E1161">
            <v>433</v>
          </cell>
          <cell r="F1161" t="str">
            <v>un</v>
          </cell>
          <cell r="G1161">
            <v>36.950000000000003</v>
          </cell>
          <cell r="H1161">
            <v>15999.35</v>
          </cell>
        </row>
        <row r="1162">
          <cell r="C1162" t="str">
            <v>01.011.02.02.01.03</v>
          </cell>
          <cell r="D1162" t="str">
            <v>Misturador para bidê 1895C50</v>
          </cell>
          <cell r="E1162">
            <v>24</v>
          </cell>
          <cell r="F1162" t="str">
            <v>un</v>
          </cell>
          <cell r="G1162">
            <v>196.21</v>
          </cell>
          <cell r="H1162">
            <v>4709.04</v>
          </cell>
        </row>
        <row r="1163">
          <cell r="C1163" t="str">
            <v>01.011.02.03</v>
          </cell>
          <cell r="D1163" t="str">
            <v>Metais Deca Linha Duna, cromado</v>
          </cell>
          <cell r="H1163">
            <v>54892.08</v>
          </cell>
        </row>
        <row r="1164">
          <cell r="C1164" t="str">
            <v>01.011.02.03.01</v>
          </cell>
          <cell r="D1164" t="str">
            <v>Metais Deca Linha Duna C61 cromado - Lavabos dos apartamentos</v>
          </cell>
          <cell r="H1164">
            <v>54892.08</v>
          </cell>
        </row>
        <row r="1165">
          <cell r="C1165" t="str">
            <v>01.011.02.03.01.01</v>
          </cell>
          <cell r="D1165" t="str">
            <v>Torneira para lavatório 1198C61</v>
          </cell>
          <cell r="E1165">
            <v>216</v>
          </cell>
          <cell r="F1165" t="str">
            <v>un</v>
          </cell>
          <cell r="G1165">
            <v>254.13</v>
          </cell>
          <cell r="H1165">
            <v>54892.08</v>
          </cell>
        </row>
        <row r="1166">
          <cell r="C1166" t="str">
            <v>01.011.02.04</v>
          </cell>
          <cell r="D1166" t="str">
            <v>Metais Deca Linha Revival, cromado</v>
          </cell>
          <cell r="H1166">
            <v>2090239.3</v>
          </cell>
        </row>
        <row r="1167">
          <cell r="C1167" t="str">
            <v>01.011.02.04.01</v>
          </cell>
          <cell r="D1167" t="str">
            <v>Metais Deca Linha Revival, cromado - Sanitários do térreo; Banho Sr., Banho Sra. e Banhos dos apartamentos</v>
          </cell>
          <cell r="H1167">
            <v>2090144.74</v>
          </cell>
        </row>
        <row r="1168">
          <cell r="C1168" t="str">
            <v>01.011.02.04.01.01</v>
          </cell>
          <cell r="D1168" t="str">
            <v>Misturador de mesa para lavatório cromado CR-1877C68</v>
          </cell>
          <cell r="E1168">
            <v>1308</v>
          </cell>
          <cell r="F1168" t="str">
            <v>un</v>
          </cell>
          <cell r="G1168">
            <v>806.28</v>
          </cell>
          <cell r="H1168">
            <v>1054614.24</v>
          </cell>
        </row>
        <row r="1169">
          <cell r="C1169" t="str">
            <v>01.011.02.04.01.02</v>
          </cell>
          <cell r="D1169" t="str">
            <v>Misturador  para bidê cromado CR-1895C68</v>
          </cell>
          <cell r="E1169">
            <v>985</v>
          </cell>
          <cell r="F1169" t="str">
            <v>un</v>
          </cell>
          <cell r="G1169">
            <v>1051.3</v>
          </cell>
          <cell r="H1169">
            <v>1035530.5</v>
          </cell>
        </row>
        <row r="1170">
          <cell r="C1170" t="str">
            <v>01.011.02.04.02</v>
          </cell>
          <cell r="D1170" t="str">
            <v>Metais Deca Linha Revival, cromado - Sanitários do Salão de Festas (reaproveitamento do Stand de Vendas)</v>
          </cell>
          <cell r="H1170">
            <v>94.56</v>
          </cell>
        </row>
        <row r="1171">
          <cell r="C1171" t="str">
            <v>01.011.02.04.02.01</v>
          </cell>
          <cell r="D1171" t="str">
            <v>Misturador de mesa para lavatório cromado CR-1877C68</v>
          </cell>
          <cell r="E1171">
            <v>8</v>
          </cell>
          <cell r="F1171" t="str">
            <v>un</v>
          </cell>
          <cell r="G1171">
            <v>11.82</v>
          </cell>
          <cell r="H1171">
            <v>94.56</v>
          </cell>
        </row>
        <row r="1172">
          <cell r="C1172" t="str">
            <v>01.011.02.05</v>
          </cell>
          <cell r="D1172" t="str">
            <v>Metais Deca, Linha Prata C50</v>
          </cell>
          <cell r="H1172">
            <v>91378.83</v>
          </cell>
        </row>
        <row r="1173">
          <cell r="C1173" t="str">
            <v>01.011.02.05.01</v>
          </cell>
          <cell r="D1173" t="str">
            <v>Metais Deca, Linha Prata C50 - copa/cozinha dos apartamentos, Copa do Térreo</v>
          </cell>
          <cell r="H1173">
            <v>91367.01</v>
          </cell>
        </row>
        <row r="1174">
          <cell r="C1174" t="str">
            <v>01.011.02.05.01.01</v>
          </cell>
          <cell r="D1174" t="str">
            <v>Misturador para cozinha de mesa com bica móvel 1256C50</v>
          </cell>
          <cell r="E1174">
            <v>449</v>
          </cell>
          <cell r="F1174" t="str">
            <v>un</v>
          </cell>
          <cell r="G1174">
            <v>203.49</v>
          </cell>
          <cell r="H1174">
            <v>91367.01</v>
          </cell>
        </row>
        <row r="1175">
          <cell r="C1175" t="str">
            <v>01.011.02.05.02</v>
          </cell>
          <cell r="D1175" t="str">
            <v>Metais Deca, Linha Prata C50 - Bar/copa do Salão de Festas (reaproveitamento do Stand de Vendas)</v>
          </cell>
          <cell r="H1175">
            <v>11.82</v>
          </cell>
        </row>
        <row r="1176">
          <cell r="C1176" t="str">
            <v>01.011.02.05.02.01</v>
          </cell>
          <cell r="D1176" t="str">
            <v>Misturador para cozinha de mesa com bica móvel 1256C50</v>
          </cell>
          <cell r="E1176">
            <v>1</v>
          </cell>
          <cell r="F1176" t="str">
            <v>un</v>
          </cell>
          <cell r="G1176">
            <v>11.82</v>
          </cell>
          <cell r="H1176">
            <v>11.82</v>
          </cell>
        </row>
        <row r="1177">
          <cell r="C1177" t="str">
            <v>01.011.02.06</v>
          </cell>
          <cell r="D1177" t="str">
            <v>Metais Deca, Linha Decamatic</v>
          </cell>
          <cell r="H1177">
            <v>4130.6400000000003</v>
          </cell>
        </row>
        <row r="1178">
          <cell r="C1178" t="str">
            <v>01.011.02.06.01</v>
          </cell>
          <cell r="D1178" t="str">
            <v>Metais Deca, Linha Decamatic - sanitários, vestiários Clube</v>
          </cell>
          <cell r="H1178">
            <v>4130.6400000000003</v>
          </cell>
        </row>
        <row r="1179">
          <cell r="C1179" t="str">
            <v>01.011.02.06.01.01</v>
          </cell>
          <cell r="D1179" t="str">
            <v>Torneira ref. 1170C</v>
          </cell>
          <cell r="E1179">
            <v>12</v>
          </cell>
          <cell r="F1179" t="str">
            <v>un</v>
          </cell>
          <cell r="G1179">
            <v>193.84</v>
          </cell>
          <cell r="H1179">
            <v>2326.08</v>
          </cell>
        </row>
        <row r="1180">
          <cell r="C1180" t="str">
            <v>01.011.02.06.01.02</v>
          </cell>
          <cell r="D1180" t="str">
            <v>Metais para mictório ref. 2570C</v>
          </cell>
          <cell r="E1180">
            <v>12</v>
          </cell>
          <cell r="F1180" t="str">
            <v>un</v>
          </cell>
          <cell r="G1180">
            <v>150.38</v>
          </cell>
          <cell r="H1180">
            <v>1804.56</v>
          </cell>
        </row>
        <row r="1181">
          <cell r="C1181" t="str">
            <v>01.011.02.06.02</v>
          </cell>
          <cell r="D1181" t="str">
            <v>Metais Deca, Linha Decamatic - sanitários, Salão de Festas (reaproveitamento do Stand de Vendas)</v>
          </cell>
        </row>
        <row r="1182">
          <cell r="C1182" t="str">
            <v>01.011.02.06.02.01</v>
          </cell>
          <cell r="D1182" t="str">
            <v>Metais para mictório ref. 2570C</v>
          </cell>
          <cell r="E1182">
            <v>2</v>
          </cell>
          <cell r="F1182" t="str">
            <v>un</v>
          </cell>
        </row>
        <row r="1183">
          <cell r="C1183" t="str">
            <v>01.011.02.07</v>
          </cell>
          <cell r="D1183" t="str">
            <v>Metais diversos Deca - Terraços dos apartamentos, garagem</v>
          </cell>
          <cell r="H1183">
            <v>9767.08</v>
          </cell>
        </row>
        <row r="1184">
          <cell r="C1184" t="str">
            <v>01.011.02.07.01</v>
          </cell>
          <cell r="D1184" t="str">
            <v>Metais diversos Deca - Terraços dos apartamentos, garagem</v>
          </cell>
          <cell r="H1184">
            <v>9767.08</v>
          </cell>
        </row>
        <row r="1185">
          <cell r="C1185" t="str">
            <v>01.011.02.07.01.01</v>
          </cell>
          <cell r="D1185" t="str">
            <v>Torneira de jardim 1153 C39</v>
          </cell>
          <cell r="E1185">
            <v>230</v>
          </cell>
          <cell r="F1185" t="str">
            <v>un</v>
          </cell>
          <cell r="G1185">
            <v>35.33</v>
          </cell>
          <cell r="H1185">
            <v>8125.9</v>
          </cell>
        </row>
        <row r="1186">
          <cell r="C1186" t="str">
            <v>01.011.02.07.01.02</v>
          </cell>
          <cell r="D1186" t="str">
            <v>Torneira para uso geral - 1130B</v>
          </cell>
          <cell r="E1186">
            <v>51</v>
          </cell>
          <cell r="F1186" t="str">
            <v>un</v>
          </cell>
          <cell r="G1186">
            <v>32.18</v>
          </cell>
          <cell r="H1186">
            <v>1641.18</v>
          </cell>
        </row>
        <row r="1187">
          <cell r="C1187" t="str">
            <v>01.011.02.08</v>
          </cell>
          <cell r="D1187" t="str">
            <v>Chuveiros</v>
          </cell>
          <cell r="H1187">
            <v>235020.76</v>
          </cell>
        </row>
        <row r="1188">
          <cell r="C1188" t="str">
            <v>01.011.02.08.01</v>
          </cell>
          <cell r="D1188" t="str">
            <v>Chuveiros</v>
          </cell>
          <cell r="H1188">
            <v>235020.76</v>
          </cell>
        </row>
        <row r="1189">
          <cell r="C1189" t="str">
            <v>01.011.02.08.01.01</v>
          </cell>
          <cell r="D1189" t="str">
            <v>Chuveiro elétrico tipo Corona - Vestiários / Sanitários do Subsolo</v>
          </cell>
          <cell r="E1189">
            <v>33</v>
          </cell>
          <cell r="F1189" t="str">
            <v>un</v>
          </cell>
          <cell r="G1189">
            <v>30.5</v>
          </cell>
          <cell r="H1189">
            <v>1006.5</v>
          </cell>
        </row>
        <row r="1190">
          <cell r="C1190" t="str">
            <v>01.011.02.08.01.02</v>
          </cell>
          <cell r="D1190" t="str">
            <v>Ducha elétria tipo Corona - Banho empregada apartamentos</v>
          </cell>
          <cell r="E1190">
            <v>217</v>
          </cell>
          <cell r="F1190" t="str">
            <v>un</v>
          </cell>
          <cell r="G1190">
            <v>30.5</v>
          </cell>
          <cell r="H1190">
            <v>6618.5</v>
          </cell>
        </row>
        <row r="1191">
          <cell r="C1191" t="str">
            <v>01.011.02.08.01.03</v>
          </cell>
          <cell r="D1191" t="str">
            <v>Chuveiro Belle Epoque re. 1994 C CT - Banho Sr. e Banho Sra, Banhos dos apartamentos; Sanitários e Vestiários Clube</v>
          </cell>
          <cell r="E1191">
            <v>997</v>
          </cell>
          <cell r="F1191" t="str">
            <v>un</v>
          </cell>
          <cell r="G1191">
            <v>228.08</v>
          </cell>
          <cell r="H1191">
            <v>227395.76</v>
          </cell>
        </row>
        <row r="1192">
          <cell r="C1192" t="str">
            <v>01.011.03</v>
          </cell>
          <cell r="D1192" t="str">
            <v>Tampos e Bancadas</v>
          </cell>
          <cell r="H1192">
            <v>1383017.27</v>
          </cell>
        </row>
        <row r="1193">
          <cell r="C1193" t="str">
            <v>01.011.03.01</v>
          </cell>
          <cell r="D1193" t="str">
            <v>Tampo de granito polido cinza Mauá, esp. 3cm</v>
          </cell>
          <cell r="H1193">
            <v>5307.09</v>
          </cell>
        </row>
        <row r="1194">
          <cell r="C1194" t="str">
            <v>01.011.03.01.01</v>
          </cell>
          <cell r="D1194" t="str">
            <v>Tampo de granito polido cinza Mauá, esp. 3cm - copa/cozinha dos subsolos / zeladoria / adm (conforme projeto, incl.suporte)</v>
          </cell>
          <cell r="H1194">
            <v>5307.09</v>
          </cell>
        </row>
        <row r="1195">
          <cell r="C1195" t="str">
            <v>01.011.03.01.01.01</v>
          </cell>
          <cell r="D1195" t="str">
            <v xml:space="preserve"> - 1,10x0,55m (K03)</v>
          </cell>
          <cell r="E1195">
            <v>1</v>
          </cell>
          <cell r="F1195" t="str">
            <v>un</v>
          </cell>
          <cell r="G1195">
            <v>172.46</v>
          </cell>
          <cell r="H1195">
            <v>172.46</v>
          </cell>
        </row>
        <row r="1196">
          <cell r="C1196" t="str">
            <v>01.011.03.01.01.02</v>
          </cell>
          <cell r="D1196" t="str">
            <v xml:space="preserve"> - 1,50x0,60m  (K48)</v>
          </cell>
          <cell r="E1196">
            <v>1</v>
          </cell>
          <cell r="F1196" t="str">
            <v>un</v>
          </cell>
          <cell r="G1196">
            <v>256.56</v>
          </cell>
          <cell r="H1196">
            <v>256.56</v>
          </cell>
        </row>
        <row r="1197">
          <cell r="C1197" t="str">
            <v>01.011.03.01.01.03</v>
          </cell>
          <cell r="D1197" t="str">
            <v xml:space="preserve"> - 1,20x0,55m (K02 / K05 / K07)</v>
          </cell>
          <cell r="E1197">
            <v>6</v>
          </cell>
          <cell r="F1197" t="str">
            <v>un</v>
          </cell>
          <cell r="G1197">
            <v>188.14</v>
          </cell>
          <cell r="H1197">
            <v>1128.8499999999999</v>
          </cell>
        </row>
        <row r="1198">
          <cell r="C1198" t="str">
            <v>01.011.03.01.01.04</v>
          </cell>
          <cell r="D1198" t="str">
            <v xml:space="preserve"> - 1,50x0,55m (K01 / K04 / K06)</v>
          </cell>
          <cell r="E1198">
            <v>3</v>
          </cell>
          <cell r="F1198" t="str">
            <v>un</v>
          </cell>
          <cell r="G1198">
            <v>235.18</v>
          </cell>
          <cell r="H1198">
            <v>705.53</v>
          </cell>
        </row>
        <row r="1199">
          <cell r="C1199" t="str">
            <v>01.011.03.01.01.05</v>
          </cell>
          <cell r="D1199" t="str">
            <v xml:space="preserve"> - 2,00x0,55m</v>
          </cell>
          <cell r="E1199">
            <v>1</v>
          </cell>
          <cell r="F1199" t="str">
            <v>un</v>
          </cell>
          <cell r="G1199">
            <v>313.57</v>
          </cell>
          <cell r="H1199">
            <v>313.57</v>
          </cell>
        </row>
        <row r="1200">
          <cell r="C1200" t="str">
            <v>01.011.03.01.01.06</v>
          </cell>
          <cell r="D1200" t="str">
            <v xml:space="preserve"> - frontão h = 15 cm, esp. 2cm (K8)</v>
          </cell>
          <cell r="E1200">
            <v>17.399999999999999</v>
          </cell>
          <cell r="F1200" t="str">
            <v>m</v>
          </cell>
          <cell r="G1200">
            <v>45.11</v>
          </cell>
          <cell r="H1200">
            <v>784.83</v>
          </cell>
        </row>
        <row r="1201">
          <cell r="C1201" t="str">
            <v>01.011.03.01.01.07</v>
          </cell>
          <cell r="D1201" t="str">
            <v xml:space="preserve"> - testeira h = 11 cm, esp. 2cm (K8)</v>
          </cell>
          <cell r="E1201">
            <v>28.5</v>
          </cell>
          <cell r="F1201" t="str">
            <v>m</v>
          </cell>
          <cell r="G1201">
            <v>45.47</v>
          </cell>
          <cell r="H1201">
            <v>1295.78</v>
          </cell>
        </row>
        <row r="1202">
          <cell r="C1202" t="str">
            <v>01.011.03.01.01.08</v>
          </cell>
          <cell r="D1202" t="str">
            <v xml:space="preserve"> - 1 furo para cuba + 3 furos para torneira e misturador</v>
          </cell>
          <cell r="E1202">
            <v>12</v>
          </cell>
          <cell r="F1202" t="str">
            <v>un</v>
          </cell>
          <cell r="G1202">
            <v>54.13</v>
          </cell>
          <cell r="H1202">
            <v>649.51</v>
          </cell>
        </row>
        <row r="1203">
          <cell r="C1203" t="str">
            <v>01.011.03.02</v>
          </cell>
          <cell r="D1203" t="str">
            <v>Tampo de granito polido cinza Mauá, esp. 3cm</v>
          </cell>
          <cell r="H1203">
            <v>13175.42</v>
          </cell>
        </row>
        <row r="1204">
          <cell r="C1204" t="str">
            <v>01.011.03.02.01</v>
          </cell>
          <cell r="D1204" t="str">
            <v>Tampo de granito polido cinza Mauá, esp. 3cm - vestiários / sanitários (conforme projeto)</v>
          </cell>
          <cell r="H1204">
            <v>13175.42</v>
          </cell>
        </row>
        <row r="1205">
          <cell r="C1205" t="str">
            <v>01.011.03.02.01.01</v>
          </cell>
          <cell r="D1205" t="str">
            <v xml:space="preserve"> - 1,83x0,55a 0,19 m (B01)</v>
          </cell>
          <cell r="E1205">
            <v>1</v>
          </cell>
          <cell r="F1205" t="str">
            <v>un</v>
          </cell>
          <cell r="G1205">
            <v>286.91000000000003</v>
          </cell>
          <cell r="H1205">
            <v>286.91000000000003</v>
          </cell>
        </row>
        <row r="1206">
          <cell r="C1206" t="str">
            <v>01.011.03.02.01.02</v>
          </cell>
          <cell r="D1206" t="str">
            <v xml:space="preserve"> - 1,23x0,55M (B06)</v>
          </cell>
          <cell r="E1206">
            <v>1</v>
          </cell>
          <cell r="F1206" t="str">
            <v>un</v>
          </cell>
          <cell r="G1206">
            <v>192.84</v>
          </cell>
          <cell r="H1206">
            <v>192.84</v>
          </cell>
        </row>
        <row r="1207">
          <cell r="C1207" t="str">
            <v>01.011.03.02.01.03</v>
          </cell>
          <cell r="D1207" t="str">
            <v xml:space="preserve"> - 1,04x0,55m (B11)</v>
          </cell>
          <cell r="E1207">
            <v>1</v>
          </cell>
          <cell r="F1207" t="str">
            <v>un</v>
          </cell>
          <cell r="G1207">
            <v>163.05000000000001</v>
          </cell>
          <cell r="H1207">
            <v>163.05000000000001</v>
          </cell>
        </row>
        <row r="1208">
          <cell r="C1208" t="str">
            <v>01.011.03.02.01.04</v>
          </cell>
          <cell r="D1208" t="str">
            <v xml:space="preserve"> - 1,21x0,55m (B12, B13, B14)</v>
          </cell>
          <cell r="E1208">
            <v>3</v>
          </cell>
          <cell r="F1208" t="str">
            <v>un</v>
          </cell>
          <cell r="G1208">
            <v>189.71</v>
          </cell>
          <cell r="H1208">
            <v>569.13</v>
          </cell>
        </row>
        <row r="1209">
          <cell r="C1209" t="str">
            <v>01.011.03.02.01.05</v>
          </cell>
          <cell r="D1209" t="str">
            <v xml:space="preserve"> - 0,93x0,55M (B16)</v>
          </cell>
          <cell r="E1209">
            <v>1</v>
          </cell>
          <cell r="F1209" t="str">
            <v>un</v>
          </cell>
          <cell r="G1209">
            <v>145.81</v>
          </cell>
          <cell r="H1209">
            <v>145.81</v>
          </cell>
        </row>
        <row r="1210">
          <cell r="C1210" t="str">
            <v>01.011.03.02.01.06</v>
          </cell>
          <cell r="D1210" t="str">
            <v xml:space="preserve"> - 1,15x0,55M (B19)</v>
          </cell>
          <cell r="E1210">
            <v>1</v>
          </cell>
          <cell r="F1210" t="str">
            <v>un</v>
          </cell>
          <cell r="G1210">
            <v>180.3</v>
          </cell>
          <cell r="H1210">
            <v>180.3</v>
          </cell>
        </row>
        <row r="1211">
          <cell r="C1211" t="str">
            <v>01.011.03.02.01.07</v>
          </cell>
          <cell r="D1211" t="str">
            <v xml:space="preserve"> - 0,89x0,55M (B23)</v>
          </cell>
          <cell r="E1211">
            <v>1</v>
          </cell>
          <cell r="F1211" t="str">
            <v>un</v>
          </cell>
          <cell r="G1211">
            <v>139.54</v>
          </cell>
          <cell r="H1211">
            <v>139.54</v>
          </cell>
        </row>
        <row r="1212">
          <cell r="C1212" t="str">
            <v>01.011.03.02.01.08</v>
          </cell>
          <cell r="D1212" t="str">
            <v xml:space="preserve"> - 1,00x0,55M (B20)</v>
          </cell>
          <cell r="E1212">
            <v>2</v>
          </cell>
          <cell r="F1212" t="str">
            <v>un</v>
          </cell>
          <cell r="G1212">
            <v>156.78</v>
          </cell>
          <cell r="H1212">
            <v>313.57</v>
          </cell>
        </row>
        <row r="1213">
          <cell r="C1213" t="str">
            <v>01.011.03.02.01.09</v>
          </cell>
          <cell r="D1213" t="str">
            <v xml:space="preserve"> - 1,20x0,55m (B02, B03, B25, B15, B17, B21, B22)</v>
          </cell>
          <cell r="E1213">
            <v>8</v>
          </cell>
          <cell r="F1213" t="str">
            <v>un</v>
          </cell>
          <cell r="G1213">
            <v>188.14</v>
          </cell>
          <cell r="H1213">
            <v>1505.14</v>
          </cell>
        </row>
        <row r="1214">
          <cell r="C1214" t="str">
            <v>01.011.03.02.01.10</v>
          </cell>
          <cell r="D1214" t="str">
            <v xml:space="preserve"> - 1,10X0,55m (B18)</v>
          </cell>
          <cell r="E1214">
            <v>1</v>
          </cell>
          <cell r="F1214" t="str">
            <v>un</v>
          </cell>
          <cell r="G1214">
            <v>172.46</v>
          </cell>
          <cell r="H1214">
            <v>172.46</v>
          </cell>
        </row>
        <row r="1215">
          <cell r="C1215" t="str">
            <v>01.011.03.02.01.11</v>
          </cell>
          <cell r="D1215" t="str">
            <v xml:space="preserve"> - 1,00x0,55m (B04, B05, B07, B08, B09, B10, B69, BA5, B24)</v>
          </cell>
          <cell r="E1215">
            <v>9</v>
          </cell>
          <cell r="F1215" t="str">
            <v>un</v>
          </cell>
          <cell r="G1215">
            <v>156.78</v>
          </cell>
          <cell r="H1215">
            <v>1411.06</v>
          </cell>
        </row>
        <row r="1216">
          <cell r="C1216" t="str">
            <v>01.011.03.02.01.12</v>
          </cell>
          <cell r="D1216" t="str">
            <v xml:space="preserve"> - 0,90x0,55m</v>
          </cell>
          <cell r="E1216">
            <v>1</v>
          </cell>
          <cell r="F1216" t="str">
            <v>un</v>
          </cell>
          <cell r="G1216">
            <v>297.87</v>
          </cell>
          <cell r="H1216">
            <v>297.87</v>
          </cell>
        </row>
        <row r="1217">
          <cell r="C1217" t="str">
            <v>01.011.03.02.01.13</v>
          </cell>
          <cell r="D1217" t="str">
            <v xml:space="preserve"> - 3,135X0,55m</v>
          </cell>
          <cell r="E1217">
            <v>2</v>
          </cell>
          <cell r="F1217" t="str">
            <v>un</v>
          </cell>
          <cell r="G1217">
            <v>491.53</v>
          </cell>
          <cell r="H1217">
            <v>983.05</v>
          </cell>
        </row>
        <row r="1218">
          <cell r="C1218" t="str">
            <v>01.011.03.02.01.14</v>
          </cell>
          <cell r="D1218" t="str">
            <v xml:space="preserve"> - frontão h =15 cm, esp. 2cm (BA2)</v>
          </cell>
          <cell r="E1218">
            <v>69.33</v>
          </cell>
          <cell r="F1218" t="str">
            <v>m</v>
          </cell>
          <cell r="G1218">
            <v>43.66</v>
          </cell>
          <cell r="H1218">
            <v>3027.06</v>
          </cell>
        </row>
        <row r="1219">
          <cell r="C1219" t="str">
            <v>01.011.03.02.01.15</v>
          </cell>
          <cell r="D1219" t="str">
            <v xml:space="preserve"> - testeira  h = 11 cm, esp. 2cm com rebaixo de  1 x 1 cm (BA2)</v>
          </cell>
          <cell r="E1219">
            <v>41.64</v>
          </cell>
          <cell r="F1219" t="str">
            <v>m</v>
          </cell>
          <cell r="G1219">
            <v>45.47</v>
          </cell>
          <cell r="H1219">
            <v>1893.2</v>
          </cell>
        </row>
        <row r="1220">
          <cell r="C1220" t="str">
            <v>01.011.03.02.01.16</v>
          </cell>
          <cell r="D1220" t="str">
            <v xml:space="preserve"> - 1 furo para cuba + 3 furos para torneira e misturador</v>
          </cell>
          <cell r="E1220">
            <v>35</v>
          </cell>
          <cell r="F1220" t="str">
            <v>un</v>
          </cell>
          <cell r="G1220">
            <v>54.13</v>
          </cell>
          <cell r="H1220">
            <v>1894.41</v>
          </cell>
        </row>
        <row r="1221">
          <cell r="C1221" t="str">
            <v>01.011.03.03</v>
          </cell>
          <cell r="D1221" t="str">
            <v>Tampo de granito polido Amendoa, esp. 3cm</v>
          </cell>
          <cell r="H1221">
            <v>4714.63</v>
          </cell>
        </row>
        <row r="1222">
          <cell r="C1222" t="str">
            <v>01.011.03.03.01</v>
          </cell>
          <cell r="D1222" t="str">
            <v>Tampo de granito polido Amendoa, esp. 3cm - copa do térreo (conforme projeto)</v>
          </cell>
          <cell r="H1222">
            <v>4714.63</v>
          </cell>
        </row>
        <row r="1223">
          <cell r="C1223" t="str">
            <v>01.011.03.03.01.01</v>
          </cell>
          <cell r="D1223" t="str">
            <v xml:space="preserve"> - 2,04x0,55m  +  0,60x0,60m  - bancadas em L (K09)</v>
          </cell>
          <cell r="E1223">
            <v>4</v>
          </cell>
          <cell r="F1223" t="str">
            <v>un</v>
          </cell>
          <cell r="G1223">
            <v>282.64999999999998</v>
          </cell>
          <cell r="H1223">
            <v>1130.58</v>
          </cell>
        </row>
        <row r="1224">
          <cell r="C1224" t="str">
            <v>01.011.03.03.01.02</v>
          </cell>
          <cell r="D1224" t="str">
            <v xml:space="preserve"> - 2,86x0,69m + 1,63x0,69m - bancadas em L (K10)</v>
          </cell>
          <cell r="E1224">
            <v>1</v>
          </cell>
          <cell r="F1224" t="str">
            <v>un</v>
          </cell>
          <cell r="G1224">
            <v>726.65</v>
          </cell>
          <cell r="H1224">
            <v>364.6</v>
          </cell>
        </row>
        <row r="1225">
          <cell r="C1225" t="str">
            <v>01.011.03.03.01.03</v>
          </cell>
          <cell r="D1225" t="str">
            <v xml:space="preserve"> - 1,80x0,69m + 1,01x0,69m- bancadas em L (K11</v>
          </cell>
          <cell r="E1225">
            <v>1</v>
          </cell>
          <cell r="F1225" t="str">
            <v>un</v>
          </cell>
          <cell r="G1225">
            <v>454.76</v>
          </cell>
          <cell r="H1225">
            <v>283.8</v>
          </cell>
        </row>
        <row r="1226">
          <cell r="C1226" t="str">
            <v>01.011.03.03.01.04</v>
          </cell>
          <cell r="D1226" t="str">
            <v xml:space="preserve"> - 1,20x0,69m (K12 / K13 / K47)</v>
          </cell>
          <cell r="E1226">
            <v>3</v>
          </cell>
          <cell r="F1226" t="str">
            <v>un</v>
          </cell>
          <cell r="G1226">
            <v>194.2</v>
          </cell>
          <cell r="H1226">
            <v>464.4</v>
          </cell>
        </row>
        <row r="1227">
          <cell r="C1227" t="str">
            <v>01.011.03.03.01.05</v>
          </cell>
          <cell r="D1227" t="str">
            <v xml:space="preserve"> - frontão h =20 cm, esp. 2cm (K08)</v>
          </cell>
          <cell r="E1227">
            <v>22.42</v>
          </cell>
          <cell r="F1227" t="str">
            <v>m</v>
          </cell>
          <cell r="G1227">
            <v>43.3</v>
          </cell>
          <cell r="H1227">
            <v>970.8</v>
          </cell>
        </row>
        <row r="1228">
          <cell r="C1228" t="str">
            <v>01.011.03.03.01.06</v>
          </cell>
          <cell r="D1228" t="str">
            <v xml:space="preserve"> - testeira h = 10 cm, esp. 2cm</v>
          </cell>
          <cell r="E1228">
            <v>26.43</v>
          </cell>
          <cell r="F1228" t="str">
            <v>m</v>
          </cell>
          <cell r="G1228">
            <v>38.340000000000003</v>
          </cell>
          <cell r="H1228">
            <v>1013.31</v>
          </cell>
        </row>
        <row r="1229">
          <cell r="C1229" t="str">
            <v>01.011.03.03.01.07</v>
          </cell>
          <cell r="D1229" t="str">
            <v xml:space="preserve"> - 1 furo para cuba + 3 furos para torneira e misturador</v>
          </cell>
          <cell r="E1229">
            <v>9</v>
          </cell>
          <cell r="F1229" t="str">
            <v>un</v>
          </cell>
          <cell r="G1229">
            <v>54.13</v>
          </cell>
          <cell r="H1229">
            <v>487.13</v>
          </cell>
        </row>
        <row r="1230">
          <cell r="C1230" t="str">
            <v>01.011.03.04</v>
          </cell>
          <cell r="D1230" t="str">
            <v>Tampo em Marmore Travertino Nacional, esp. 3cm - sanitários do térreo (conforme projeto)</v>
          </cell>
          <cell r="H1230">
            <v>6473.29</v>
          </cell>
        </row>
        <row r="1231">
          <cell r="C1231" t="str">
            <v>01.011.03.04.01</v>
          </cell>
          <cell r="D1231" t="str">
            <v>Tampo em Marmore Travertino Nacional, esp. 3cm - sanitários do térreo (conforme projeto)</v>
          </cell>
          <cell r="H1231">
            <v>6473.29</v>
          </cell>
        </row>
        <row r="1232">
          <cell r="C1232" t="str">
            <v>01.011.03.04.01.01</v>
          </cell>
          <cell r="D1232" t="str">
            <v xml:space="preserve"> - 1,22x0,55m (B28)</v>
          </cell>
          <cell r="E1232">
            <v>2</v>
          </cell>
          <cell r="F1232" t="str">
            <v>un</v>
          </cell>
          <cell r="G1232">
            <v>169.97</v>
          </cell>
          <cell r="H1232">
            <v>339.95</v>
          </cell>
        </row>
        <row r="1233">
          <cell r="C1233" t="str">
            <v>01.011.03.04.01.02</v>
          </cell>
          <cell r="D1233" t="str">
            <v xml:space="preserve"> - 0,97x0,55m (B30, B32)</v>
          </cell>
          <cell r="E1233">
            <v>2</v>
          </cell>
          <cell r="F1233" t="str">
            <v>un</v>
          </cell>
          <cell r="G1233">
            <v>135.13999999999999</v>
          </cell>
          <cell r="H1233">
            <v>270.29000000000002</v>
          </cell>
        </row>
        <row r="1234">
          <cell r="C1234" t="str">
            <v>01.011.03.04.01.03</v>
          </cell>
          <cell r="D1234" t="str">
            <v xml:space="preserve"> - 2,65x0,55m (B33)</v>
          </cell>
          <cell r="E1234">
            <v>1</v>
          </cell>
          <cell r="F1234" t="str">
            <v>un</v>
          </cell>
          <cell r="G1234">
            <v>369.2</v>
          </cell>
          <cell r="H1234">
            <v>369.2</v>
          </cell>
        </row>
        <row r="1235">
          <cell r="C1235" t="str">
            <v>01.011.03.04.01.04</v>
          </cell>
          <cell r="D1235" t="str">
            <v xml:space="preserve"> - 1,83X0,55m (B34)</v>
          </cell>
          <cell r="E1235">
            <v>1</v>
          </cell>
          <cell r="F1235" t="str">
            <v>un</v>
          </cell>
          <cell r="G1235">
            <v>254.96</v>
          </cell>
          <cell r="H1235">
            <v>254.96</v>
          </cell>
        </row>
        <row r="1236">
          <cell r="C1236" t="str">
            <v>01.011.03.04.01.05</v>
          </cell>
          <cell r="D1236" t="str">
            <v xml:space="preserve"> - 0,995x0,55m</v>
          </cell>
          <cell r="E1236">
            <v>8</v>
          </cell>
          <cell r="F1236" t="str">
            <v>un</v>
          </cell>
          <cell r="G1236">
            <v>138.63</v>
          </cell>
          <cell r="H1236">
            <v>1109.01</v>
          </cell>
        </row>
        <row r="1237">
          <cell r="C1237" t="str">
            <v>01.011.03.04.01.06</v>
          </cell>
          <cell r="D1237" t="str">
            <v xml:space="preserve"> - 1,00X0,55m</v>
          </cell>
          <cell r="E1237">
            <v>2</v>
          </cell>
          <cell r="F1237" t="str">
            <v>un</v>
          </cell>
          <cell r="G1237">
            <v>139.32</v>
          </cell>
          <cell r="H1237">
            <v>278.64</v>
          </cell>
        </row>
        <row r="1238">
          <cell r="C1238" t="str">
            <v>01.011.03.04.01.07</v>
          </cell>
          <cell r="D1238" t="str">
            <v xml:space="preserve"> - 1,40x0,55m</v>
          </cell>
          <cell r="E1238">
            <v>2</v>
          </cell>
          <cell r="F1238" t="str">
            <v>un</v>
          </cell>
          <cell r="G1238">
            <v>195.05</v>
          </cell>
          <cell r="H1238">
            <v>390.1</v>
          </cell>
        </row>
        <row r="1239">
          <cell r="C1239" t="str">
            <v>01.011.03.04.01.08</v>
          </cell>
          <cell r="D1239" t="str">
            <v xml:space="preserve"> - frontão h = 5 cm, esp. 2cm</v>
          </cell>
          <cell r="E1239">
            <v>15.87</v>
          </cell>
          <cell r="F1239" t="str">
            <v>m</v>
          </cell>
          <cell r="G1239">
            <v>34.909999999999997</v>
          </cell>
          <cell r="H1239">
            <v>554.04</v>
          </cell>
        </row>
        <row r="1240">
          <cell r="C1240" t="str">
            <v>01.011.03.04.01.09</v>
          </cell>
          <cell r="D1240" t="str">
            <v xml:space="preserve"> - frontão h = 10 cm, esp. 2cm</v>
          </cell>
          <cell r="E1240">
            <v>24.45</v>
          </cell>
          <cell r="F1240" t="str">
            <v>m</v>
          </cell>
          <cell r="G1240">
            <v>33.67</v>
          </cell>
          <cell r="H1240">
            <v>823.14</v>
          </cell>
        </row>
        <row r="1241">
          <cell r="C1241" t="str">
            <v>01.011.03.04.01.10</v>
          </cell>
          <cell r="D1241" t="str">
            <v xml:space="preserve"> - testeira / saia h = 11 cm, esp. 2cm c/ rebaixo de 1 x 1 cm  (BA2)</v>
          </cell>
          <cell r="E1241">
            <v>22.72</v>
          </cell>
          <cell r="F1241" t="str">
            <v>m</v>
          </cell>
          <cell r="G1241">
            <v>41.7</v>
          </cell>
          <cell r="H1241">
            <v>947.31</v>
          </cell>
        </row>
        <row r="1242">
          <cell r="C1242" t="str">
            <v>01.011.03.04.01.11</v>
          </cell>
          <cell r="D1242" t="str">
            <v xml:space="preserve"> - 1 furo para cuba + 3 furos para torneira e misturador</v>
          </cell>
          <cell r="E1242">
            <v>21</v>
          </cell>
          <cell r="F1242" t="str">
            <v>un</v>
          </cell>
          <cell r="G1242">
            <v>54.13</v>
          </cell>
          <cell r="H1242">
            <v>1136.6500000000001</v>
          </cell>
        </row>
        <row r="1243">
          <cell r="C1243" t="str">
            <v>01.011.03.05</v>
          </cell>
          <cell r="D1243" t="str">
            <v>Tampo em Marmore Travertino Navona, esp. 3cm - Banho Sr., Banho Sra apartamentos (conforme projeto)</v>
          </cell>
          <cell r="H1243">
            <v>456721.48</v>
          </cell>
        </row>
        <row r="1244">
          <cell r="C1244" t="str">
            <v>01.011.03.05.01</v>
          </cell>
          <cell r="D1244" t="str">
            <v>Tampo em Marmore Travertino Navona, esp. 3cm - Banho Sr., Banho Sra apartamentos (conforme projeto)</v>
          </cell>
          <cell r="H1244">
            <v>456721.48</v>
          </cell>
        </row>
        <row r="1245">
          <cell r="C1245" t="str">
            <v>01.011.03.05.01.01</v>
          </cell>
          <cell r="D1245" t="str">
            <v xml:space="preserve"> - 2,11x0,55m (B35)</v>
          </cell>
          <cell r="E1245">
            <v>92</v>
          </cell>
          <cell r="F1245" t="str">
            <v>un</v>
          </cell>
          <cell r="G1245">
            <v>914.94</v>
          </cell>
          <cell r="H1245">
            <v>84174.48</v>
          </cell>
        </row>
        <row r="1246">
          <cell r="C1246" t="str">
            <v>01.011.03.05.01.02</v>
          </cell>
          <cell r="D1246" t="str">
            <v xml:space="preserve"> - 1,51x0,55/0,42 m(B47, B52, B85)</v>
          </cell>
          <cell r="E1246">
            <v>49</v>
          </cell>
          <cell r="F1246" t="str">
            <v>un</v>
          </cell>
          <cell r="G1246">
            <v>654.77</v>
          </cell>
          <cell r="H1246">
            <v>32083.63</v>
          </cell>
        </row>
        <row r="1247">
          <cell r="C1247" t="str">
            <v>01.011.03.05.01.03</v>
          </cell>
          <cell r="D1247" t="str">
            <v xml:space="preserve"> - 2,09x0,54m (B59)</v>
          </cell>
          <cell r="E1247">
            <v>23</v>
          </cell>
          <cell r="F1247" t="str">
            <v>un</v>
          </cell>
          <cell r="G1247">
            <v>889.7</v>
          </cell>
          <cell r="H1247">
            <v>20463.189999999999</v>
          </cell>
        </row>
        <row r="1248">
          <cell r="C1248" t="str">
            <v>01.011.03.05.01.04</v>
          </cell>
          <cell r="D1248" t="str">
            <v xml:space="preserve"> - 2,36x0,55/0,40M (B60)</v>
          </cell>
          <cell r="E1248">
            <v>23</v>
          </cell>
          <cell r="F1248" t="str">
            <v>un</v>
          </cell>
          <cell r="G1248">
            <v>1023.35</v>
          </cell>
          <cell r="H1248">
            <v>23536.94</v>
          </cell>
        </row>
        <row r="1249">
          <cell r="C1249" t="str">
            <v>01.011.03.05.01.05</v>
          </cell>
          <cell r="D1249" t="str">
            <v xml:space="preserve"> - 2,04x0,55/0,28 (B87)</v>
          </cell>
          <cell r="E1249">
            <v>1</v>
          </cell>
          <cell r="F1249" t="str">
            <v>un</v>
          </cell>
          <cell r="G1249">
            <v>884.58</v>
          </cell>
          <cell r="H1249">
            <v>884.58</v>
          </cell>
        </row>
        <row r="1250">
          <cell r="C1250" t="str">
            <v>01.011.03.05.01.06</v>
          </cell>
          <cell r="D1250" t="str">
            <v xml:space="preserve"> - 1,20x0,55/0,35m (B76)</v>
          </cell>
          <cell r="E1250">
            <v>4</v>
          </cell>
          <cell r="F1250" t="str">
            <v>un</v>
          </cell>
          <cell r="G1250">
            <v>520.34</v>
          </cell>
          <cell r="H1250">
            <v>2081.38</v>
          </cell>
        </row>
        <row r="1251">
          <cell r="C1251" t="str">
            <v>01.011.03.05.01.07</v>
          </cell>
          <cell r="D1251" t="str">
            <v xml:space="preserve"> - 1,45X0,55 (B77)</v>
          </cell>
          <cell r="E1251">
            <v>4</v>
          </cell>
          <cell r="F1251" t="str">
            <v>un</v>
          </cell>
          <cell r="G1251">
            <v>628.75</v>
          </cell>
          <cell r="H1251">
            <v>2515</v>
          </cell>
        </row>
        <row r="1252">
          <cell r="C1252" t="str">
            <v>01.011.03.05.01.08</v>
          </cell>
          <cell r="D1252" t="str">
            <v xml:space="preserve"> - 1,45x0,55/0,42m (B42)</v>
          </cell>
          <cell r="E1252">
            <v>46</v>
          </cell>
          <cell r="F1252" t="str">
            <v>un</v>
          </cell>
          <cell r="G1252">
            <v>628.75</v>
          </cell>
          <cell r="H1252">
            <v>28922.45</v>
          </cell>
        </row>
        <row r="1253">
          <cell r="C1253" t="str">
            <v>01.011.03.05.01.09</v>
          </cell>
          <cell r="D1253" t="str">
            <v xml:space="preserve"> - 2,17x0,55/0,35m (B91)</v>
          </cell>
          <cell r="E1253">
            <v>1</v>
          </cell>
          <cell r="F1253" t="str">
            <v>un</v>
          </cell>
          <cell r="G1253">
            <v>940.96</v>
          </cell>
          <cell r="H1253">
            <v>940.96</v>
          </cell>
        </row>
        <row r="1254">
          <cell r="C1254" t="str">
            <v>01.011.03.05.01.10</v>
          </cell>
          <cell r="D1254" t="str">
            <v xml:space="preserve"> - 1,36x0,55m (B81)</v>
          </cell>
          <cell r="E1254">
            <v>2</v>
          </cell>
          <cell r="F1254" t="str">
            <v>un</v>
          </cell>
          <cell r="G1254">
            <v>678.02</v>
          </cell>
          <cell r="H1254">
            <v>1356.04</v>
          </cell>
        </row>
        <row r="1255">
          <cell r="C1255" t="str">
            <v>01.011.03.05.01.11</v>
          </cell>
          <cell r="D1255" t="str">
            <v xml:space="preserve"> - 1,25x0,55/0,35m(B90</v>
          </cell>
          <cell r="E1255">
            <v>2</v>
          </cell>
          <cell r="F1255" t="str">
            <v>un</v>
          </cell>
          <cell r="G1255">
            <v>542.03</v>
          </cell>
          <cell r="H1255">
            <v>1084.05</v>
          </cell>
        </row>
        <row r="1256">
          <cell r="C1256" t="str">
            <v>01.011.03.05.01.12</v>
          </cell>
          <cell r="D1256" t="str">
            <v xml:space="preserve"> - 2,05x0,55m (B95)</v>
          </cell>
          <cell r="E1256">
            <v>1</v>
          </cell>
          <cell r="F1256" t="str">
            <v>un</v>
          </cell>
          <cell r="G1256">
            <v>1022.01</v>
          </cell>
          <cell r="H1256">
            <v>1022.01</v>
          </cell>
        </row>
        <row r="1257">
          <cell r="C1257" t="str">
            <v>01.011.03.05.01.13</v>
          </cell>
          <cell r="D1257" t="str">
            <v xml:space="preserve"> - 1,40x0,55/0,40m (B94)</v>
          </cell>
          <cell r="E1257">
            <v>1</v>
          </cell>
          <cell r="F1257" t="str">
            <v>un</v>
          </cell>
          <cell r="G1257">
            <v>607.07000000000005</v>
          </cell>
          <cell r="H1257">
            <v>607.07000000000005</v>
          </cell>
        </row>
        <row r="1258">
          <cell r="C1258" t="str">
            <v>01.011.03.05.01.14</v>
          </cell>
          <cell r="D1258" t="str">
            <v xml:space="preserve"> - 1,79x0,55/0,42m (B43)</v>
          </cell>
          <cell r="E1258">
            <v>46</v>
          </cell>
          <cell r="F1258" t="str">
            <v>un</v>
          </cell>
          <cell r="G1258">
            <v>897.38</v>
          </cell>
          <cell r="H1258">
            <v>41279.26</v>
          </cell>
        </row>
        <row r="1259">
          <cell r="C1259" t="str">
            <v>01.011.03.05.01.15</v>
          </cell>
          <cell r="D1259" t="str">
            <v xml:space="preserve"> - 2,25x0,55/0,42m (B48, B54)</v>
          </cell>
          <cell r="E1259">
            <v>46</v>
          </cell>
          <cell r="F1259" t="str">
            <v>un</v>
          </cell>
          <cell r="G1259">
            <v>1121.72</v>
          </cell>
          <cell r="H1259">
            <v>51599.08</v>
          </cell>
        </row>
        <row r="1260">
          <cell r="C1260" t="str">
            <v>01.011.03.05.01.16</v>
          </cell>
          <cell r="D1260" t="str">
            <v xml:space="preserve"> - frontão h = 13 cm, esp. 2cm</v>
          </cell>
          <cell r="E1260">
            <v>869.3</v>
          </cell>
          <cell r="F1260" t="str">
            <v>m</v>
          </cell>
          <cell r="G1260">
            <v>80.19</v>
          </cell>
          <cell r="H1260">
            <v>69711.78</v>
          </cell>
        </row>
        <row r="1261">
          <cell r="C1261" t="str">
            <v>01.011.03.05.01.17</v>
          </cell>
          <cell r="D1261" t="str">
            <v xml:space="preserve"> - testeira h = 10 cm, esp. 2cm para bancadas com recorte</v>
          </cell>
          <cell r="E1261">
            <v>787.56</v>
          </cell>
          <cell r="F1261" t="str">
            <v>m</v>
          </cell>
          <cell r="G1261">
            <v>85.88</v>
          </cell>
          <cell r="H1261">
            <v>67638.899999999994</v>
          </cell>
        </row>
        <row r="1262">
          <cell r="C1262" t="str">
            <v>01.011.03.05.01.18</v>
          </cell>
          <cell r="D1262" t="str">
            <v xml:space="preserve"> - 1 furo para cuba + 3 furos para torneira e misturador</v>
          </cell>
          <cell r="E1262">
            <v>432</v>
          </cell>
          <cell r="F1262" t="str">
            <v>un</v>
          </cell>
          <cell r="G1262">
            <v>62.08</v>
          </cell>
          <cell r="H1262">
            <v>26820.68</v>
          </cell>
        </row>
        <row r="1263">
          <cell r="C1263" t="str">
            <v>01.011.03.06</v>
          </cell>
          <cell r="D1263" t="str">
            <v>Tampo em Marmore Travertino Navona- esp. 3cm</v>
          </cell>
          <cell r="H1263">
            <v>237985.3</v>
          </cell>
        </row>
        <row r="1264">
          <cell r="C1264" t="str">
            <v>01.011.03.06.01</v>
          </cell>
          <cell r="D1264" t="str">
            <v>Tampo em Marmore Travertino Navona- esp. 3cm - Lavabo apartamentos (conforme projeto)</v>
          </cell>
          <cell r="H1264">
            <v>237985.3</v>
          </cell>
        </row>
        <row r="1265">
          <cell r="C1265" t="str">
            <v>01.011.03.06.01.01</v>
          </cell>
          <cell r="D1265" t="str">
            <v xml:space="preserve"> - 1,70X0,55m (B50, B57, B73)</v>
          </cell>
          <cell r="E1265">
            <v>48</v>
          </cell>
          <cell r="F1265" t="str">
            <v>un</v>
          </cell>
          <cell r="G1265">
            <v>737.15</v>
          </cell>
          <cell r="H1265">
            <v>35383.39</v>
          </cell>
        </row>
        <row r="1266">
          <cell r="C1266" t="str">
            <v>01.011.03.06.01.02</v>
          </cell>
          <cell r="D1266" t="str">
            <v xml:space="preserve"> - 1,20x0,55m (B66)</v>
          </cell>
          <cell r="E1266">
            <v>4</v>
          </cell>
          <cell r="F1266" t="str">
            <v>un</v>
          </cell>
          <cell r="G1266">
            <v>520.34</v>
          </cell>
          <cell r="H1266">
            <v>2081.38</v>
          </cell>
        </row>
        <row r="1267">
          <cell r="C1267" t="str">
            <v>01.011.03.06.01.03</v>
          </cell>
          <cell r="D1267" t="str">
            <v xml:space="preserve"> - 1,15x0,55m (B68)</v>
          </cell>
          <cell r="E1267">
            <v>5</v>
          </cell>
          <cell r="F1267" t="str">
            <v>un</v>
          </cell>
          <cell r="G1267">
            <v>498.66</v>
          </cell>
          <cell r="H1267">
            <v>2493.3200000000002</v>
          </cell>
        </row>
        <row r="1268">
          <cell r="C1268" t="str">
            <v>01.011.03.06.01.04</v>
          </cell>
          <cell r="D1268" t="str">
            <v xml:space="preserve"> - 1,40x0,55m (B46)</v>
          </cell>
          <cell r="E1268">
            <v>46</v>
          </cell>
          <cell r="F1268" t="str">
            <v>un</v>
          </cell>
          <cell r="G1268">
            <v>607.07000000000005</v>
          </cell>
          <cell r="H1268">
            <v>27925.13</v>
          </cell>
        </row>
        <row r="1269">
          <cell r="C1269" t="str">
            <v>01.011.03.06.01.05</v>
          </cell>
          <cell r="D1269" t="str">
            <v xml:space="preserve"> - 1,43x0,55 a 0,42 m (B40)</v>
          </cell>
          <cell r="E1269">
            <v>92</v>
          </cell>
          <cell r="F1269" t="str">
            <v>un</v>
          </cell>
          <cell r="G1269">
            <v>620.07000000000005</v>
          </cell>
          <cell r="H1269">
            <v>57046.720000000001</v>
          </cell>
        </row>
        <row r="1270">
          <cell r="C1270" t="str">
            <v>01.011.03.06.01.06</v>
          </cell>
          <cell r="D1270" t="str">
            <v xml:space="preserve"> - 1,40x0,55/0,35m (B64)</v>
          </cell>
          <cell r="E1270">
            <v>24</v>
          </cell>
          <cell r="F1270" t="str">
            <v>un</v>
          </cell>
          <cell r="G1270">
            <v>607.07000000000005</v>
          </cell>
          <cell r="H1270">
            <v>14569.63</v>
          </cell>
        </row>
        <row r="1271">
          <cell r="C1271" t="str">
            <v>01.011.03.06.01.07</v>
          </cell>
          <cell r="D1271" t="str">
            <v xml:space="preserve"> - cordão de arremate h = 2 cm</v>
          </cell>
          <cell r="E1271">
            <v>492.78</v>
          </cell>
          <cell r="F1271" t="str">
            <v>m</v>
          </cell>
          <cell r="G1271">
            <v>45.9</v>
          </cell>
          <cell r="H1271">
            <v>22618.6</v>
          </cell>
        </row>
        <row r="1272">
          <cell r="C1272" t="str">
            <v>01.011.03.06.01.08</v>
          </cell>
          <cell r="D1272" t="str">
            <v xml:space="preserve"> - frontão h = 8 cm, esp. 2cm</v>
          </cell>
          <cell r="E1272">
            <v>492.78</v>
          </cell>
          <cell r="F1272" t="str">
            <v>m</v>
          </cell>
          <cell r="G1272">
            <v>69.75</v>
          </cell>
          <cell r="H1272">
            <v>34371.410000000003</v>
          </cell>
        </row>
        <row r="1273">
          <cell r="C1273" t="str">
            <v>01.011.03.06.01.09</v>
          </cell>
          <cell r="D1273" t="str">
            <v xml:space="preserve"> - testeira / saia h = 11 cm,  esp. 2cm c/ rebaixo de 1 x 1 cm (K8)</v>
          </cell>
          <cell r="E1273">
            <v>371.18</v>
          </cell>
          <cell r="F1273" t="str">
            <v>m</v>
          </cell>
          <cell r="G1273">
            <v>80.37</v>
          </cell>
          <cell r="H1273">
            <v>29831.74</v>
          </cell>
        </row>
        <row r="1274">
          <cell r="C1274" t="str">
            <v>01.011.03.06.01.10</v>
          </cell>
          <cell r="D1274" t="str">
            <v xml:space="preserve"> - 1 furo para cuba + 3 furos para torneira e misturador</v>
          </cell>
          <cell r="E1274">
            <v>216</v>
          </cell>
          <cell r="F1274" t="str">
            <v>un</v>
          </cell>
          <cell r="G1274">
            <v>54</v>
          </cell>
          <cell r="H1274">
            <v>11664</v>
          </cell>
        </row>
        <row r="1275">
          <cell r="C1275" t="str">
            <v>01.011.03.07</v>
          </cell>
          <cell r="D1275" t="str">
            <v>Tampo em mármore travertino nacional Exportação, esp. 3cm</v>
          </cell>
          <cell r="H1275">
            <v>206666.41</v>
          </cell>
        </row>
        <row r="1276">
          <cell r="C1276" t="str">
            <v>01.011.03.07.01</v>
          </cell>
          <cell r="D1276" t="str">
            <v>Tampo em mármore travertino nacional Exportação, esp. 3cm - banhos apartamentos (conforme projeto)</v>
          </cell>
          <cell r="H1276">
            <v>206666.41</v>
          </cell>
        </row>
        <row r="1277">
          <cell r="C1277" t="str">
            <v>01.011.03.07.01.01</v>
          </cell>
          <cell r="D1277" t="str">
            <v xml:space="preserve"> - 1,00x0,55m (B55)</v>
          </cell>
          <cell r="E1277">
            <v>46</v>
          </cell>
          <cell r="F1277" t="str">
            <v>un</v>
          </cell>
          <cell r="G1277">
            <v>139.32</v>
          </cell>
          <cell r="H1277">
            <v>6408.73</v>
          </cell>
        </row>
        <row r="1278">
          <cell r="C1278" t="str">
            <v>01.011.03.07.01.02</v>
          </cell>
          <cell r="D1278" t="str">
            <v xml:space="preserve"> - 1,00x0,55m (B55, B80)</v>
          </cell>
          <cell r="E1278">
            <v>50</v>
          </cell>
          <cell r="F1278" t="str">
            <v>un</v>
          </cell>
          <cell r="G1278">
            <v>139.32</v>
          </cell>
          <cell r="H1278">
            <v>6966.02</v>
          </cell>
        </row>
        <row r="1279">
          <cell r="C1279" t="str">
            <v>01.011.03.07.01.03</v>
          </cell>
          <cell r="D1279" t="str">
            <v xml:space="preserve"> - 1,00x0,55m (B37,B38, B49, B88, B92, B93)</v>
          </cell>
          <cell r="E1279">
            <v>330</v>
          </cell>
          <cell r="F1279" t="str">
            <v>un</v>
          </cell>
          <cell r="G1279">
            <v>139.32</v>
          </cell>
          <cell r="H1279">
            <v>45975.71</v>
          </cell>
        </row>
        <row r="1280">
          <cell r="C1280" t="str">
            <v>01.011.03.07.01.04</v>
          </cell>
          <cell r="D1280" t="str">
            <v xml:space="preserve"> - 1,00x0,55m com recorte de10x11,5cm (B38)</v>
          </cell>
          <cell r="E1280">
            <v>92</v>
          </cell>
          <cell r="F1280" t="str">
            <v>un</v>
          </cell>
          <cell r="G1280">
            <v>139.32</v>
          </cell>
          <cell r="H1280">
            <v>12817.47</v>
          </cell>
        </row>
        <row r="1281">
          <cell r="C1281" t="str">
            <v>01.011.03.07.01.05</v>
          </cell>
          <cell r="D1281" t="str">
            <v xml:space="preserve"> - 1,10X0,55m</v>
          </cell>
          <cell r="E1281">
            <v>46</v>
          </cell>
          <cell r="F1281" t="str">
            <v>un</v>
          </cell>
          <cell r="G1281">
            <v>153.25</v>
          </cell>
          <cell r="H1281">
            <v>7049.44</v>
          </cell>
        </row>
        <row r="1282">
          <cell r="C1282" t="str">
            <v>01.011.03.07.01.06</v>
          </cell>
          <cell r="D1282" t="str">
            <v xml:space="preserve"> - 1,00x0,55/0,40m (B78, B79, B89, B92)</v>
          </cell>
          <cell r="E1282">
            <v>10</v>
          </cell>
          <cell r="F1282" t="str">
            <v>un</v>
          </cell>
          <cell r="G1282">
            <v>139.32</v>
          </cell>
          <cell r="H1282">
            <v>1393.2</v>
          </cell>
        </row>
        <row r="1283">
          <cell r="C1283" t="str">
            <v>01.011.03.07.01.07</v>
          </cell>
          <cell r="D1283" t="str">
            <v xml:space="preserve"> - 1,36x0,55m (B81)</v>
          </cell>
          <cell r="H1283">
            <v>378.95</v>
          </cell>
        </row>
        <row r="1284">
          <cell r="C1284" t="str">
            <v>01.011.03.07.01.08</v>
          </cell>
          <cell r="D1284" t="str">
            <v xml:space="preserve"> - 1,20x0,55m (B82)</v>
          </cell>
          <cell r="E1284">
            <v>2</v>
          </cell>
          <cell r="F1284" t="str">
            <v>un</v>
          </cell>
          <cell r="G1284">
            <v>167.19</v>
          </cell>
          <cell r="H1284">
            <v>334.37</v>
          </cell>
        </row>
        <row r="1285">
          <cell r="C1285" t="str">
            <v>01.011.03.07.01.09</v>
          </cell>
          <cell r="D1285" t="str">
            <v xml:space="preserve"> - 1,23x0,55m (B61)</v>
          </cell>
          <cell r="E1285">
            <v>47</v>
          </cell>
          <cell r="F1285" t="str">
            <v>un</v>
          </cell>
          <cell r="G1285">
            <v>171.36</v>
          </cell>
          <cell r="H1285">
            <v>8512.39</v>
          </cell>
        </row>
        <row r="1286">
          <cell r="C1286" t="str">
            <v>01.011.03.07.01.10</v>
          </cell>
          <cell r="D1286" t="str">
            <v xml:space="preserve"> - 1,40x0,55m (B83, B97)</v>
          </cell>
          <cell r="E1286">
            <v>5</v>
          </cell>
          <cell r="F1286" t="str">
            <v>un</v>
          </cell>
          <cell r="G1286">
            <v>195.05</v>
          </cell>
          <cell r="H1286">
            <v>975.26</v>
          </cell>
        </row>
        <row r="1287">
          <cell r="C1287" t="str">
            <v>01.011.03.07.01.11</v>
          </cell>
          <cell r="D1287" t="str">
            <v xml:space="preserve"> - 1,31x0,55m (B63</v>
          </cell>
          <cell r="E1287">
            <v>23</v>
          </cell>
          <cell r="F1287" t="str">
            <v>un</v>
          </cell>
          <cell r="G1287">
            <v>182.51</v>
          </cell>
          <cell r="H1287">
            <v>4197.8</v>
          </cell>
        </row>
        <row r="1288">
          <cell r="C1288" t="str">
            <v>01.011.03.07.01.12</v>
          </cell>
          <cell r="D1288" t="str">
            <v xml:space="preserve"> - 1,55x0,55m (B96)</v>
          </cell>
          <cell r="E1288">
            <v>1</v>
          </cell>
          <cell r="F1288" t="str">
            <v>un</v>
          </cell>
          <cell r="G1288">
            <v>215.94</v>
          </cell>
          <cell r="H1288">
            <v>215.94</v>
          </cell>
        </row>
        <row r="1289">
          <cell r="C1289" t="str">
            <v>01.011.03.07.01.13</v>
          </cell>
          <cell r="D1289" t="str">
            <v xml:space="preserve"> - 1,30x0,55m (B98)</v>
          </cell>
          <cell r="E1289">
            <v>1</v>
          </cell>
          <cell r="F1289" t="str">
            <v>un</v>
          </cell>
          <cell r="G1289">
            <v>181.11</v>
          </cell>
          <cell r="H1289">
            <v>176.94</v>
          </cell>
        </row>
        <row r="1290">
          <cell r="C1290" t="str">
            <v>01.011.03.07.01.14</v>
          </cell>
          <cell r="D1290" t="str">
            <v xml:space="preserve"> - 1,72x0,55 + 1,23x0,55m (BA7)</v>
          </cell>
          <cell r="F1290" t="str">
            <v>vb</v>
          </cell>
          <cell r="H1290">
            <v>411</v>
          </cell>
        </row>
        <row r="1291">
          <cell r="C1291" t="str">
            <v>01.011.03.07.01.15</v>
          </cell>
          <cell r="D1291" t="str">
            <v xml:space="preserve"> - 2,44x0,55 + 1,72x0,55m (BB1)</v>
          </cell>
          <cell r="F1291" t="str">
            <v>vb</v>
          </cell>
          <cell r="H1291">
            <v>579.57000000000005</v>
          </cell>
        </row>
        <row r="1292">
          <cell r="C1292" t="str">
            <v>01.011.03.07.01.16</v>
          </cell>
          <cell r="D1292" t="str">
            <v xml:space="preserve"> - frontão h = 5 cm, esp. 2cm (INCLUSO)</v>
          </cell>
          <cell r="E1292">
            <v>709.25</v>
          </cell>
          <cell r="F1292" t="str">
            <v>m</v>
          </cell>
          <cell r="G1292">
            <v>34.909999999999997</v>
          </cell>
          <cell r="H1292">
            <v>24760.82</v>
          </cell>
        </row>
        <row r="1293">
          <cell r="C1293" t="str">
            <v>01.011.03.07.01.17</v>
          </cell>
          <cell r="D1293" t="str">
            <v xml:space="preserve"> - frontão h =15 cm, esp. 2cm (BA2) (INCLUSO)</v>
          </cell>
          <cell r="E1293">
            <v>8.76</v>
          </cell>
          <cell r="F1293" t="str">
            <v>m</v>
          </cell>
          <cell r="G1293">
            <v>39.89</v>
          </cell>
          <cell r="H1293">
            <v>349.44</v>
          </cell>
        </row>
        <row r="1294">
          <cell r="C1294" t="str">
            <v>01.011.03.07.01.18</v>
          </cell>
          <cell r="D1294" t="str">
            <v xml:space="preserve"> - testeira / saia h = 11cm, esp. 2cm c/ rebaixo de 1 x 1 cm (INCLUSO)</v>
          </cell>
          <cell r="E1294">
            <v>1061.75</v>
          </cell>
          <cell r="F1294" t="str">
            <v>m</v>
          </cell>
          <cell r="G1294">
            <v>46.42</v>
          </cell>
          <cell r="H1294">
            <v>49288.63</v>
          </cell>
        </row>
        <row r="1295">
          <cell r="C1295" t="str">
            <v>01.011.03.07.01.19</v>
          </cell>
          <cell r="D1295" t="str">
            <v xml:space="preserve"> - testeira h = 20 cm, esp. 2cm (INCLUSO)</v>
          </cell>
          <cell r="E1295">
            <v>8.76</v>
          </cell>
          <cell r="F1295" t="str">
            <v>vb</v>
          </cell>
          <cell r="G1295">
            <v>57.19</v>
          </cell>
          <cell r="H1295">
            <v>501.01</v>
          </cell>
        </row>
        <row r="1296">
          <cell r="C1296" t="str">
            <v>01.011.03.07.01.20</v>
          </cell>
          <cell r="D1296" t="str">
            <v xml:space="preserve"> - 1 furo para cuba + 3 furos para torneira e misturador (INCLUSO)</v>
          </cell>
          <cell r="E1296">
            <v>660</v>
          </cell>
          <cell r="F1296" t="str">
            <v>un</v>
          </cell>
          <cell r="G1296">
            <v>54.13</v>
          </cell>
          <cell r="H1296">
            <v>35723.160000000003</v>
          </cell>
        </row>
        <row r="1297">
          <cell r="C1297" t="str">
            <v>01.011.03.08</v>
          </cell>
          <cell r="D1297" t="str">
            <v>Tampo em granito amendoa polido, esp. 3cm</v>
          </cell>
          <cell r="H1297">
            <v>417767.86</v>
          </cell>
        </row>
        <row r="1298">
          <cell r="C1298" t="str">
            <v>01.011.03.08.01</v>
          </cell>
          <cell r="D1298" t="str">
            <v>Tampo em granito amendoa polido, esp. 3cm - cozinhas dos apartamentos (conforme projeto)</v>
          </cell>
          <cell r="H1298">
            <v>417767.86</v>
          </cell>
        </row>
        <row r="1299">
          <cell r="C1299" t="str">
            <v>01.011.03.08.01.01</v>
          </cell>
          <cell r="D1299" t="str">
            <v xml:space="preserve"> - 4,32x0,69+ 0,74x1,36 + 2x0,70x1,36 m (K14 e K15)</v>
          </cell>
          <cell r="E1299">
            <v>92</v>
          </cell>
          <cell r="F1299" t="str">
            <v>un</v>
          </cell>
          <cell r="G1299">
            <v>1372.19</v>
          </cell>
          <cell r="H1299">
            <v>121632.34</v>
          </cell>
        </row>
        <row r="1300">
          <cell r="C1300" t="str">
            <v>01.011.03.08.01.02</v>
          </cell>
          <cell r="D1300" t="str">
            <v xml:space="preserve"> - 4,35x0,69 + 0,51x0,69 + 0,69x1,20 + 0,69x1,36 m (K17 e K18)</v>
          </cell>
          <cell r="E1300">
            <v>46</v>
          </cell>
          <cell r="F1300" t="str">
            <v>un</v>
          </cell>
          <cell r="G1300">
            <v>1200.83</v>
          </cell>
          <cell r="H1300">
            <v>46069.53</v>
          </cell>
        </row>
        <row r="1301">
          <cell r="C1301" t="str">
            <v>01.011.03.08.01.03</v>
          </cell>
          <cell r="D1301" t="str">
            <v xml:space="preserve"> - 4,95x0,69 + 1,10x0,69 + 1,10x0,74 + 1,33x0,69 m (K20, K22 e K23)</v>
          </cell>
          <cell r="E1301">
            <v>46</v>
          </cell>
          <cell r="F1301" t="str">
            <v>un</v>
          </cell>
          <cell r="G1301">
            <v>1385.27</v>
          </cell>
          <cell r="H1301">
            <v>56772.33</v>
          </cell>
        </row>
        <row r="1302">
          <cell r="C1302" t="str">
            <v>01.011.03.08.01.04</v>
          </cell>
          <cell r="D1302" t="str">
            <v xml:space="preserve"> - 5,24x0,69 + 0,78x0,69 + 1,52x0,69 m (K25)</v>
          </cell>
          <cell r="E1302">
            <v>23</v>
          </cell>
          <cell r="F1302" t="str">
            <v>un</v>
          </cell>
          <cell r="G1302">
            <v>1220.24</v>
          </cell>
          <cell r="H1302">
            <v>25270.18</v>
          </cell>
        </row>
        <row r="1303">
          <cell r="C1303" t="str">
            <v>01.011.03.08.01.05</v>
          </cell>
          <cell r="D1303" t="str">
            <v xml:space="preserve"> - 6,20x0,69 + 0,71x0,69 + 1,25x1,20 m (K28 e K29)</v>
          </cell>
          <cell r="E1303">
            <v>4</v>
          </cell>
          <cell r="F1303" t="str">
            <v>un</v>
          </cell>
          <cell r="G1303">
            <v>1470.11</v>
          </cell>
          <cell r="H1303">
            <v>5610.34</v>
          </cell>
        </row>
        <row r="1304">
          <cell r="C1304" t="str">
            <v>01.011.03.08.01.06</v>
          </cell>
          <cell r="D1304" t="str">
            <v xml:space="preserve"> - 1,70x0,69 + 1,22x0,69 + 4,43x0,69 m (K31 e K32)</v>
          </cell>
          <cell r="E1304">
            <v>2</v>
          </cell>
          <cell r="F1304" t="str">
            <v>un</v>
          </cell>
          <cell r="G1304">
            <v>1189.5</v>
          </cell>
          <cell r="H1304">
            <v>2119.36</v>
          </cell>
        </row>
        <row r="1305">
          <cell r="C1305" t="str">
            <v>01.011.03.08.01.07</v>
          </cell>
          <cell r="D1305" t="str">
            <v xml:space="preserve"> - 2,81x0,69 + 1,78x0,69 + 2,11x0,69 m (K34 e K35 / k37 e K38)</v>
          </cell>
          <cell r="E1305">
            <v>2</v>
          </cell>
          <cell r="F1305" t="str">
            <v>un</v>
          </cell>
          <cell r="G1305">
            <v>999.13</v>
          </cell>
          <cell r="H1305">
            <v>2079.9499999999998</v>
          </cell>
        </row>
        <row r="1306">
          <cell r="C1306" t="str">
            <v>01.011.03.08.01.08</v>
          </cell>
          <cell r="D1306" t="str">
            <v xml:space="preserve"> - 2,85x0,69 + 1,62x0,69 + 4,62x0,69 (K40)</v>
          </cell>
          <cell r="E1306">
            <v>1</v>
          </cell>
          <cell r="F1306" t="str">
            <v>un</v>
          </cell>
          <cell r="G1306">
            <v>1517.12</v>
          </cell>
          <cell r="H1306">
            <v>1345.36</v>
          </cell>
        </row>
        <row r="1307">
          <cell r="C1307" t="str">
            <v>01.011.03.08.01.09</v>
          </cell>
          <cell r="D1307" t="str">
            <v xml:space="preserve"> - 2,80x0,69 + 2,5x0,69 + 3,34x0,69 m (K41)</v>
          </cell>
          <cell r="E1307">
            <v>1</v>
          </cell>
          <cell r="F1307" t="str">
            <v>un</v>
          </cell>
          <cell r="G1307">
            <v>1398.27</v>
          </cell>
          <cell r="H1307">
            <v>1338.32</v>
          </cell>
        </row>
        <row r="1308">
          <cell r="C1308" t="str">
            <v>01.011.03.08.01.10</v>
          </cell>
          <cell r="D1308" t="str">
            <v xml:space="preserve"> - 2,65x0,69 + 2,52x0,69 + 1,77x0,69 m (K31)</v>
          </cell>
          <cell r="E1308">
            <v>2</v>
          </cell>
          <cell r="F1308" t="str">
            <v>un</v>
          </cell>
          <cell r="G1308">
            <v>1123.1500000000001</v>
          </cell>
          <cell r="H1308">
            <v>1998.33</v>
          </cell>
        </row>
        <row r="1309">
          <cell r="C1309" t="str">
            <v>01.011.03.08.01.11</v>
          </cell>
          <cell r="D1309" t="str">
            <v xml:space="preserve"> - 2,87x0,69 + 2x1,84x0,69 m (K34 e K35 / K37 e K38)</v>
          </cell>
          <cell r="E1309">
            <v>2</v>
          </cell>
          <cell r="F1309" t="str">
            <v>un</v>
          </cell>
          <cell r="G1309">
            <v>1060.03</v>
          </cell>
          <cell r="H1309">
            <v>1860.42</v>
          </cell>
        </row>
        <row r="1310">
          <cell r="C1310" t="str">
            <v>01.011.03.08.01.12</v>
          </cell>
          <cell r="D1310" t="str">
            <v xml:space="preserve"> - frontão h = 5 cm, esp. 2cm, boleado em 1 borda</v>
          </cell>
          <cell r="E1310">
            <v>1928.89</v>
          </cell>
          <cell r="F1310" t="str">
            <v>m</v>
          </cell>
          <cell r="G1310">
            <v>26.39</v>
          </cell>
          <cell r="H1310">
            <v>50896.51</v>
          </cell>
        </row>
        <row r="1311">
          <cell r="C1311" t="str">
            <v>01.011.03.08.01.13</v>
          </cell>
          <cell r="D1311" t="str">
            <v xml:space="preserve"> - testeira / saia h = 11 cm,  esp. 2cm c/ rebaixo de 1 x 1 cm (K8)</v>
          </cell>
          <cell r="E1311">
            <v>1821.52</v>
          </cell>
          <cell r="F1311" t="str">
            <v>m</v>
          </cell>
          <cell r="G1311">
            <v>42.4</v>
          </cell>
          <cell r="H1311">
            <v>77230.080000000002</v>
          </cell>
        </row>
        <row r="1312">
          <cell r="C1312" t="str">
            <v>01.011.03.08.01.14</v>
          </cell>
          <cell r="D1312" t="str">
            <v xml:space="preserve"> - 1 furo para cuba + 3 furos para torneira e misturador</v>
          </cell>
          <cell r="E1312">
            <v>435</v>
          </cell>
          <cell r="F1312" t="str">
            <v>un</v>
          </cell>
          <cell r="G1312">
            <v>54.13</v>
          </cell>
          <cell r="H1312">
            <v>23544.81</v>
          </cell>
        </row>
        <row r="1313">
          <cell r="C1313" t="str">
            <v>01.011.03.09</v>
          </cell>
          <cell r="D1313" t="str">
            <v>Tampo em granito amendoa polido, esp. 3cm</v>
          </cell>
          <cell r="H1313">
            <v>2719.63</v>
          </cell>
        </row>
        <row r="1314">
          <cell r="C1314" t="str">
            <v>01.011.03.09.01</v>
          </cell>
          <cell r="D1314" t="str">
            <v>Tampo em granito amendoa polido, esp. 3cm - copa duplex (conforme projeto)</v>
          </cell>
          <cell r="H1314">
            <v>2719.63</v>
          </cell>
        </row>
        <row r="1315">
          <cell r="C1315" t="str">
            <v>01.011.03.09.01.02</v>
          </cell>
          <cell r="D1315" t="str">
            <v xml:space="preserve"> - 0,98x0,56m (K43, k44)</v>
          </cell>
          <cell r="E1315">
            <v>6</v>
          </cell>
          <cell r="F1315" t="str">
            <v>un</v>
          </cell>
          <cell r="G1315">
            <v>128.72</v>
          </cell>
          <cell r="H1315">
            <v>772.32</v>
          </cell>
        </row>
        <row r="1316">
          <cell r="C1316" t="str">
            <v>01.011.03.09.01.03</v>
          </cell>
          <cell r="D1316" t="str">
            <v xml:space="preserve"> - 2,20x0,55m (K45 e K46)</v>
          </cell>
          <cell r="E1316">
            <v>2</v>
          </cell>
          <cell r="F1316" t="str">
            <v>un</v>
          </cell>
          <cell r="G1316">
            <v>283.8</v>
          </cell>
          <cell r="H1316">
            <v>567.6</v>
          </cell>
        </row>
        <row r="1317">
          <cell r="C1317" t="str">
            <v>01.011.03.09.01.04</v>
          </cell>
          <cell r="D1317" t="str">
            <v xml:space="preserve"> - frontão h = 5 cm, esp. 2cm</v>
          </cell>
          <cell r="E1317">
            <v>19.36</v>
          </cell>
          <cell r="F1317" t="str">
            <v>m</v>
          </cell>
          <cell r="G1317">
            <v>26.39</v>
          </cell>
          <cell r="H1317">
            <v>510.84</v>
          </cell>
        </row>
        <row r="1318">
          <cell r="C1318" t="str">
            <v>01.011.03.09.01.05</v>
          </cell>
          <cell r="D1318" t="str">
            <v xml:space="preserve"> - testeira / saia h = 11 cm,  esp. 2cm c/ rebaixo de 1 x 1 cm (K8)</v>
          </cell>
          <cell r="E1318">
            <v>10.28</v>
          </cell>
          <cell r="F1318" t="str">
            <v>m</v>
          </cell>
          <cell r="G1318">
            <v>42.4</v>
          </cell>
          <cell r="H1318">
            <v>435.86</v>
          </cell>
        </row>
        <row r="1319">
          <cell r="C1319" t="str">
            <v>01.011.03.09.01.06</v>
          </cell>
          <cell r="D1319" t="str">
            <v xml:space="preserve"> - 1 furo para cuba + 3 furos para torneira e misturador</v>
          </cell>
          <cell r="E1319">
            <v>8</v>
          </cell>
          <cell r="F1319" t="str">
            <v>un</v>
          </cell>
          <cell r="G1319">
            <v>54.13</v>
          </cell>
          <cell r="H1319">
            <v>433.01</v>
          </cell>
        </row>
        <row r="1320">
          <cell r="C1320" t="str">
            <v>01.011.03.10</v>
          </cell>
          <cell r="D1320" t="str">
            <v>Tampo de granito amendoa polido, esp. 3cm</v>
          </cell>
          <cell r="H1320">
            <v>8410.1200000000008</v>
          </cell>
        </row>
        <row r="1321">
          <cell r="C1321" t="str">
            <v>01.011.03.10.01</v>
          </cell>
          <cell r="D1321" t="str">
            <v>Tampo de granito amendoa polido, esp. 3cm - mureta copa (conforme projeto)</v>
          </cell>
          <cell r="H1321">
            <v>8410.1200000000008</v>
          </cell>
        </row>
        <row r="1322">
          <cell r="C1322" t="str">
            <v>01.011.03.10.01.04</v>
          </cell>
          <cell r="D1322" t="str">
            <v xml:space="preserve"> - 1,055x0,15m</v>
          </cell>
          <cell r="E1322">
            <v>23</v>
          </cell>
          <cell r="F1322" t="str">
            <v>un</v>
          </cell>
          <cell r="G1322">
            <v>49.49</v>
          </cell>
          <cell r="H1322">
            <v>1138.25</v>
          </cell>
        </row>
        <row r="1323">
          <cell r="C1323" t="str">
            <v>01.011.03.10.01.05</v>
          </cell>
          <cell r="D1323" t="str">
            <v xml:space="preserve"> - 1,80x0,15m</v>
          </cell>
          <cell r="E1323">
            <v>46</v>
          </cell>
          <cell r="F1323" t="str">
            <v>un</v>
          </cell>
          <cell r="G1323">
            <v>84.44</v>
          </cell>
          <cell r="H1323">
            <v>3884.08</v>
          </cell>
        </row>
        <row r="1324">
          <cell r="C1324" t="str">
            <v>01.011.03.10.01.06</v>
          </cell>
          <cell r="D1324" t="str">
            <v xml:space="preserve"> - 1,57x0,15m</v>
          </cell>
          <cell r="E1324">
            <v>46</v>
          </cell>
          <cell r="F1324" t="str">
            <v>un</v>
          </cell>
          <cell r="G1324">
            <v>73.650000000000006</v>
          </cell>
          <cell r="H1324">
            <v>3387.78</v>
          </cell>
        </row>
        <row r="1325">
          <cell r="C1325" t="str">
            <v>01.011.03.11</v>
          </cell>
          <cell r="D1325" t="str">
            <v>Tampo em granito polido Amendoa, esp. 3cm</v>
          </cell>
          <cell r="H1325">
            <v>5395.79</v>
          </cell>
        </row>
        <row r="1326">
          <cell r="C1326" t="str">
            <v>01.011.03.11.01</v>
          </cell>
          <cell r="D1326" t="str">
            <v>Tampo em granito polido Amendoa, esp. 3cm - copa/cozinha/lanchonete Clube (conforme projeto)</v>
          </cell>
          <cell r="H1326">
            <v>5395.79</v>
          </cell>
        </row>
        <row r="1327">
          <cell r="C1327" t="str">
            <v>01.011.03.11.01.01</v>
          </cell>
          <cell r="D1327" t="str">
            <v xml:space="preserve"> - 8,00x0,60m</v>
          </cell>
          <cell r="E1327">
            <v>1</v>
          </cell>
          <cell r="F1327" t="str">
            <v>un</v>
          </cell>
          <cell r="G1327">
            <v>1125.82</v>
          </cell>
          <cell r="H1327">
            <v>1125.82</v>
          </cell>
        </row>
        <row r="1328">
          <cell r="C1328" t="str">
            <v>01.011.03.11.01.02</v>
          </cell>
          <cell r="D1328" t="str">
            <v xml:space="preserve"> - 8,00x0,30m</v>
          </cell>
          <cell r="E1328">
            <v>1</v>
          </cell>
          <cell r="F1328" t="str">
            <v>un</v>
          </cell>
          <cell r="G1328">
            <v>562.91</v>
          </cell>
          <cell r="H1328">
            <v>562.91</v>
          </cell>
        </row>
        <row r="1329">
          <cell r="C1329" t="str">
            <v>01.011.03.11.01.03</v>
          </cell>
          <cell r="D1329" t="str">
            <v xml:space="preserve"> - 2,573x0,60m</v>
          </cell>
          <cell r="E1329">
            <v>1</v>
          </cell>
          <cell r="F1329" t="str">
            <v>un</v>
          </cell>
          <cell r="G1329">
            <v>362.09</v>
          </cell>
          <cell r="H1329">
            <v>362.09</v>
          </cell>
        </row>
        <row r="1330">
          <cell r="C1330" t="str">
            <v>01.011.03.11.01.04</v>
          </cell>
          <cell r="D1330" t="str">
            <v xml:space="preserve"> - 4,29x0,60m</v>
          </cell>
          <cell r="E1330">
            <v>1</v>
          </cell>
          <cell r="F1330" t="str">
            <v>un</v>
          </cell>
          <cell r="G1330">
            <v>603.72</v>
          </cell>
          <cell r="H1330">
            <v>603.72</v>
          </cell>
        </row>
        <row r="1331">
          <cell r="C1331" t="str">
            <v>01.011.03.11.01.05</v>
          </cell>
          <cell r="D1331" t="str">
            <v xml:space="preserve"> - 4,29x0,40m</v>
          </cell>
          <cell r="E1331">
            <v>1</v>
          </cell>
          <cell r="F1331" t="str">
            <v>un</v>
          </cell>
          <cell r="G1331">
            <v>402.48</v>
          </cell>
          <cell r="H1331">
            <v>402.48</v>
          </cell>
        </row>
        <row r="1332">
          <cell r="C1332" t="str">
            <v>01.011.03.11.01.06</v>
          </cell>
          <cell r="D1332" t="str">
            <v xml:space="preserve"> - frontão h = 10 cm, esp. 2cm, boleado em 1 borda</v>
          </cell>
          <cell r="E1332">
            <v>18.46</v>
          </cell>
          <cell r="F1332" t="str">
            <v>m</v>
          </cell>
          <cell r="G1332">
            <v>26.39</v>
          </cell>
          <cell r="H1332">
            <v>487.09</v>
          </cell>
        </row>
        <row r="1333">
          <cell r="C1333" t="str">
            <v>01.011.03.11.01.07</v>
          </cell>
          <cell r="D1333" t="str">
            <v xml:space="preserve"> - testeira h = 10 cm, esp. 2cm</v>
          </cell>
          <cell r="E1333">
            <v>39.843000000000004</v>
          </cell>
          <cell r="F1333" t="str">
            <v>m</v>
          </cell>
          <cell r="G1333">
            <v>42.4</v>
          </cell>
          <cell r="H1333">
            <v>1689.29</v>
          </cell>
        </row>
        <row r="1334">
          <cell r="C1334" t="str">
            <v>01.011.03.11.01.08</v>
          </cell>
          <cell r="D1334" t="str">
            <v xml:space="preserve"> - 1 furo para cuba + 3 furos para torneira e misturador</v>
          </cell>
          <cell r="E1334">
            <v>3</v>
          </cell>
          <cell r="F1334" t="str">
            <v>un</v>
          </cell>
          <cell r="G1334">
            <v>54.13</v>
          </cell>
          <cell r="H1334">
            <v>162.38</v>
          </cell>
        </row>
        <row r="1335">
          <cell r="C1335" t="str">
            <v>01.011.03.12</v>
          </cell>
          <cell r="D1335" t="str">
            <v>Tampo em granito polido Amendoa, esp. 3cm</v>
          </cell>
          <cell r="H1335">
            <v>3115.65</v>
          </cell>
        </row>
        <row r="1336">
          <cell r="C1336" t="str">
            <v>01.011.03.12.01</v>
          </cell>
          <cell r="D1336" t="str">
            <v>Tampo em granito polido Amendoa, esp. 3cm - Sanitários / Vestiários Clube (conforme projeto)</v>
          </cell>
          <cell r="H1336">
            <v>3115.65</v>
          </cell>
        </row>
        <row r="1337">
          <cell r="C1337" t="str">
            <v>01.011.03.12.01.01</v>
          </cell>
          <cell r="D1337" t="str">
            <v xml:space="preserve"> - 2,15x0,55m (BC3)</v>
          </cell>
          <cell r="E1337">
            <v>2</v>
          </cell>
          <cell r="F1337" t="str">
            <v>un</v>
          </cell>
          <cell r="G1337">
            <v>277.35000000000002</v>
          </cell>
          <cell r="H1337">
            <v>850.12</v>
          </cell>
        </row>
        <row r="1338">
          <cell r="C1338" t="str">
            <v>01.011.03.12.01.02</v>
          </cell>
          <cell r="D1338" t="str">
            <v xml:space="preserve"> - 1,78x0,55m (BC3)</v>
          </cell>
          <cell r="E1338">
            <v>1</v>
          </cell>
          <cell r="F1338" t="str">
            <v>un</v>
          </cell>
          <cell r="G1338">
            <v>229.62</v>
          </cell>
          <cell r="H1338">
            <v>99.1</v>
          </cell>
        </row>
        <row r="1339">
          <cell r="C1339" t="str">
            <v>01.011.03.12.01.03</v>
          </cell>
          <cell r="D1339" t="str">
            <v xml:space="preserve"> - 5,02x0,55m (BC4)</v>
          </cell>
          <cell r="E1339">
            <v>2</v>
          </cell>
          <cell r="F1339" t="str">
            <v>un</v>
          </cell>
          <cell r="G1339">
            <v>647.58000000000004</v>
          </cell>
          <cell r="H1339">
            <v>645</v>
          </cell>
        </row>
        <row r="1340">
          <cell r="C1340" t="str">
            <v>01.011.03.12.01.04</v>
          </cell>
          <cell r="D1340" t="str">
            <v xml:space="preserve"> - frontão h = 10 cm, esp. 2cm</v>
          </cell>
          <cell r="E1340">
            <v>15.09</v>
          </cell>
          <cell r="F1340" t="str">
            <v>m</v>
          </cell>
          <cell r="G1340">
            <v>26.39</v>
          </cell>
          <cell r="H1340">
            <v>398.17</v>
          </cell>
        </row>
        <row r="1341">
          <cell r="C1341" t="str">
            <v>01.011.03.12.01.05</v>
          </cell>
          <cell r="D1341" t="str">
            <v xml:space="preserve"> - testeira h = 10 cm, esp. 2cm</v>
          </cell>
          <cell r="E1341">
            <v>13.99</v>
          </cell>
          <cell r="F1341" t="str">
            <v>m</v>
          </cell>
          <cell r="G1341">
            <v>29.99</v>
          </cell>
          <cell r="H1341">
            <v>419.63</v>
          </cell>
        </row>
        <row r="1342">
          <cell r="C1342" t="str">
            <v>01.011.03.12.01.06</v>
          </cell>
          <cell r="D1342" t="str">
            <v xml:space="preserve"> - 1 furo para cuba + 3 furos para torneira e misturador</v>
          </cell>
          <cell r="E1342">
            <v>13</v>
          </cell>
          <cell r="F1342" t="str">
            <v>un</v>
          </cell>
          <cell r="G1342">
            <v>54.13</v>
          </cell>
          <cell r="H1342">
            <v>703.64</v>
          </cell>
        </row>
        <row r="1343">
          <cell r="C1343" t="str">
            <v>01.011.03.13</v>
          </cell>
          <cell r="D1343" t="str">
            <v>Tampo em mármore travertino Exportação, esp. 3cm</v>
          </cell>
          <cell r="H1343">
            <v>1493</v>
          </cell>
        </row>
        <row r="1344">
          <cell r="C1344" t="str">
            <v>01.011.03.13.01</v>
          </cell>
          <cell r="D1344" t="str">
            <v>Tampo em mármore travertino Exportação, esp. 3cm - Sanitários Salão de Festas (conforme projeto)</v>
          </cell>
          <cell r="H1344">
            <v>1493</v>
          </cell>
        </row>
        <row r="1345">
          <cell r="C1345" t="str">
            <v>01.011.03.13.01.01</v>
          </cell>
          <cell r="D1345" t="str">
            <v xml:space="preserve"> - (2,445+1,72)x0,55m  (reaproveitamento do Stand de Vendas)</v>
          </cell>
          <cell r="E1345">
            <v>1</v>
          </cell>
          <cell r="F1345" t="str">
            <v>un</v>
          </cell>
          <cell r="G1345">
            <v>231.83</v>
          </cell>
          <cell r="H1345">
            <v>231.83</v>
          </cell>
        </row>
        <row r="1346">
          <cell r="C1346" t="str">
            <v>01.011.03.13.01.02</v>
          </cell>
          <cell r="D1346" t="str">
            <v xml:space="preserve"> - (1,23+1,72)x0,55m  (reaproveitamento do Stand de Vendas)</v>
          </cell>
          <cell r="E1346">
            <v>1</v>
          </cell>
          <cell r="F1346" t="str">
            <v>un</v>
          </cell>
          <cell r="G1346">
            <v>156.04</v>
          </cell>
          <cell r="H1346">
            <v>156.04</v>
          </cell>
        </row>
        <row r="1347">
          <cell r="C1347" t="str">
            <v>01.011.03.13.01.03</v>
          </cell>
          <cell r="D1347" t="str">
            <v xml:space="preserve"> - frontão h = 10 cm, esp. 2cm</v>
          </cell>
          <cell r="E1347">
            <v>10.08</v>
          </cell>
          <cell r="F1347" t="str">
            <v>m</v>
          </cell>
          <cell r="G1347">
            <v>33.67</v>
          </cell>
          <cell r="H1347">
            <v>339.36</v>
          </cell>
        </row>
        <row r="1348">
          <cell r="C1348" t="str">
            <v>01.011.03.13.01.04</v>
          </cell>
          <cell r="D1348" t="str">
            <v xml:space="preserve"> - testeira h = 10 cm, esp. 2cm</v>
          </cell>
          <cell r="E1348">
            <v>7.65</v>
          </cell>
          <cell r="F1348" t="str">
            <v>m</v>
          </cell>
          <cell r="G1348">
            <v>43.5</v>
          </cell>
          <cell r="H1348">
            <v>332.77</v>
          </cell>
        </row>
        <row r="1349">
          <cell r="C1349" t="str">
            <v>01.011.03.13.01.05</v>
          </cell>
          <cell r="D1349" t="str">
            <v xml:space="preserve"> - 1 furo para cuba + 3 furos para torneira e misturador (INCLUSO)</v>
          </cell>
          <cell r="E1349">
            <v>8</v>
          </cell>
          <cell r="F1349" t="str">
            <v>un</v>
          </cell>
          <cell r="G1349">
            <v>54.13</v>
          </cell>
          <cell r="H1349">
            <v>433.01</v>
          </cell>
        </row>
        <row r="1350">
          <cell r="C1350" t="str">
            <v>01.011.03.14</v>
          </cell>
          <cell r="D1350" t="str">
            <v>Tampo em granito preto São Gabriel polido, esp. 3cm</v>
          </cell>
          <cell r="H1350">
            <v>1593.49</v>
          </cell>
        </row>
        <row r="1351">
          <cell r="C1351" t="str">
            <v>01.011.03.14.01</v>
          </cell>
          <cell r="D1351" t="str">
            <v>Tampo em granito preto São Gabriel polido, esp. 3cm - Bar/Copa Salão de Festas (conforme projeto)</v>
          </cell>
          <cell r="H1351">
            <v>1593.49</v>
          </cell>
        </row>
        <row r="1352">
          <cell r="C1352" t="str">
            <v>01.011.03.14.01.01</v>
          </cell>
          <cell r="D1352" t="str">
            <v xml:space="preserve"> - 1,20x0,55m (reaproveitamento do Stand de Vendas)</v>
          </cell>
          <cell r="E1352">
            <v>1</v>
          </cell>
          <cell r="F1352" t="str">
            <v>un</v>
          </cell>
          <cell r="G1352">
            <v>82.88</v>
          </cell>
          <cell r="H1352">
            <v>82.88</v>
          </cell>
        </row>
        <row r="1353">
          <cell r="C1353" t="str">
            <v>01.011.03.14.01.02</v>
          </cell>
          <cell r="D1353" t="str">
            <v xml:space="preserve"> - (1,73+3,15)x0,55m (reaproveitamento do Stand de Vendas)</v>
          </cell>
          <cell r="E1353">
            <v>1</v>
          </cell>
          <cell r="F1353" t="str">
            <v>un</v>
          </cell>
          <cell r="G1353">
            <v>362.59</v>
          </cell>
          <cell r="H1353">
            <v>362.59</v>
          </cell>
        </row>
        <row r="1354">
          <cell r="C1354" t="str">
            <v>01.011.03.14.01.03</v>
          </cell>
          <cell r="D1354" t="str">
            <v xml:space="preserve"> - 2,10x0,40m (reaproveitamento do Stand de Vendas)</v>
          </cell>
          <cell r="E1354">
            <v>1</v>
          </cell>
          <cell r="F1354" t="str">
            <v>un</v>
          </cell>
          <cell r="G1354">
            <v>231.37</v>
          </cell>
          <cell r="H1354">
            <v>231.37</v>
          </cell>
        </row>
        <row r="1355">
          <cell r="C1355" t="str">
            <v>01.011.03.14.01.04</v>
          </cell>
          <cell r="D1355" t="str">
            <v xml:space="preserve"> - 0,40x0,70m (reaproveitamento do Stand de Vendas)</v>
          </cell>
          <cell r="E1355">
            <v>1</v>
          </cell>
          <cell r="F1355" t="str">
            <v>un</v>
          </cell>
          <cell r="G1355">
            <v>35.159999999999997</v>
          </cell>
          <cell r="H1355">
            <v>35.159999999999997</v>
          </cell>
        </row>
        <row r="1356">
          <cell r="C1356" t="str">
            <v>01.011.03.14.01.05</v>
          </cell>
          <cell r="D1356" t="str">
            <v xml:space="preserve"> - 0,40x0,50m (reaproveitamento do Stand de Vendas)</v>
          </cell>
          <cell r="E1356">
            <v>1</v>
          </cell>
          <cell r="F1356" t="str">
            <v>un</v>
          </cell>
          <cell r="G1356">
            <v>25.11</v>
          </cell>
          <cell r="H1356">
            <v>25.11</v>
          </cell>
        </row>
        <row r="1357">
          <cell r="C1357" t="str">
            <v>01.011.03.14.01.06</v>
          </cell>
          <cell r="D1357" t="str">
            <v xml:space="preserve"> - frontão h = 12 cm, esp. 2cm, boleado em 1 borda</v>
          </cell>
          <cell r="E1357">
            <v>6.1</v>
          </cell>
          <cell r="F1357" t="str">
            <v>m</v>
          </cell>
          <cell r="G1357">
            <v>42.22</v>
          </cell>
          <cell r="H1357">
            <v>257.52999999999997</v>
          </cell>
        </row>
        <row r="1358">
          <cell r="C1358" t="str">
            <v>01.011.03.14.01.07</v>
          </cell>
          <cell r="D1358" t="str">
            <v xml:space="preserve"> - testeira h = 10 cm, esp. 2cm</v>
          </cell>
          <cell r="E1358">
            <v>11.1</v>
          </cell>
          <cell r="F1358" t="str">
            <v>m</v>
          </cell>
          <cell r="G1358">
            <v>49.07</v>
          </cell>
          <cell r="H1358">
            <v>544.72</v>
          </cell>
        </row>
        <row r="1359">
          <cell r="C1359" t="str">
            <v>01.011.03.14.01.08</v>
          </cell>
          <cell r="D1359" t="str">
            <v xml:space="preserve"> - 1 furo para cuba + 3 furos para torneira e misturador (INCLUSO)</v>
          </cell>
          <cell r="E1359">
            <v>1</v>
          </cell>
          <cell r="F1359" t="str">
            <v>un</v>
          </cell>
          <cell r="G1359">
            <v>54.13</v>
          </cell>
          <cell r="H1359">
            <v>54.13</v>
          </cell>
        </row>
        <row r="1360">
          <cell r="C1360" t="str">
            <v>01.011.03.15</v>
          </cell>
          <cell r="D1360" t="str">
            <v>Tampo em granito polido cinza Mauá, esp. 3cm.</v>
          </cell>
          <cell r="H1360">
            <v>1582.32</v>
          </cell>
        </row>
        <row r="1361">
          <cell r="C1361" t="str">
            <v>01.011.03.15.01</v>
          </cell>
          <cell r="D1361" t="str">
            <v>Tampo em granito polido cinza Mauá, esp. 3cm - portaria externa (conforme projeto)</v>
          </cell>
          <cell r="H1361">
            <v>1582.32</v>
          </cell>
        </row>
        <row r="1362">
          <cell r="C1362" t="str">
            <v>01.011.03.15.01.01</v>
          </cell>
          <cell r="D1362" t="str">
            <v xml:space="preserve"> - 2,35x0,45m</v>
          </cell>
          <cell r="E1362">
            <v>4</v>
          </cell>
          <cell r="F1362" t="str">
            <v>un</v>
          </cell>
          <cell r="G1362">
            <v>301.45</v>
          </cell>
          <cell r="H1362">
            <v>1205.82</v>
          </cell>
        </row>
        <row r="1363">
          <cell r="C1363" t="str">
            <v>01.011.03.15.01.02</v>
          </cell>
          <cell r="D1363" t="str">
            <v xml:space="preserve"> - testeira h = 10 cm, esp. 2cm</v>
          </cell>
          <cell r="E1363">
            <v>9.4</v>
          </cell>
          <cell r="F1363" t="str">
            <v>m</v>
          </cell>
          <cell r="G1363">
            <v>40.049999999999997</v>
          </cell>
          <cell r="H1363">
            <v>376.5</v>
          </cell>
        </row>
        <row r="1364">
          <cell r="C1364" t="str">
            <v>01.011.03.16</v>
          </cell>
          <cell r="D1364" t="str">
            <v>Tampos para portarias internas</v>
          </cell>
          <cell r="H1364">
            <v>9895.77</v>
          </cell>
        </row>
        <row r="1365">
          <cell r="C1365" t="str">
            <v>01.011.03.16.01</v>
          </cell>
          <cell r="D1365" t="str">
            <v>Tampos para portarias internas</v>
          </cell>
          <cell r="H1365">
            <v>9895.77</v>
          </cell>
        </row>
        <row r="1366">
          <cell r="C1366" t="str">
            <v>01.011.03.16.01.01</v>
          </cell>
          <cell r="D1366" t="str">
            <v>Tampo em mármore Etruscan Grey larg=35cm ,  conf. Detalhe M01</v>
          </cell>
          <cell r="E1366">
            <v>38.58</v>
          </cell>
          <cell r="F1366" t="str">
            <v>m</v>
          </cell>
          <cell r="G1366">
            <v>256.5</v>
          </cell>
          <cell r="H1366">
            <v>9895.77</v>
          </cell>
        </row>
        <row r="1367">
          <cell r="C1367" t="str">
            <v>01.011.04</v>
          </cell>
          <cell r="D1367" t="str">
            <v>Banheiras</v>
          </cell>
          <cell r="H1367">
            <v>405840.43</v>
          </cell>
        </row>
        <row r="1368">
          <cell r="C1368" t="str">
            <v>01.011.04.01</v>
          </cell>
          <cell r="D1368" t="str">
            <v>Banheiras</v>
          </cell>
          <cell r="H1368">
            <v>405840.43</v>
          </cell>
        </row>
        <row r="1369">
          <cell r="C1369" t="str">
            <v>01.011.04.01.01</v>
          </cell>
          <cell r="D1369" t="str">
            <v>Banheiras</v>
          </cell>
          <cell r="H1369">
            <v>405840.43</v>
          </cell>
        </row>
        <row r="1370">
          <cell r="C1370" t="str">
            <v>01.011.04.01.01.01</v>
          </cell>
          <cell r="D1370" t="str">
            <v>Banheira de canto em fibra de vidro com hidromassagem linha Mont Serrat da Scala, cor branca</v>
          </cell>
          <cell r="E1370">
            <v>216</v>
          </cell>
          <cell r="F1370" t="str">
            <v>un</v>
          </cell>
          <cell r="G1370">
            <v>1447.68</v>
          </cell>
          <cell r="H1370">
            <v>312698.88</v>
          </cell>
        </row>
        <row r="1371">
          <cell r="C1371" t="str">
            <v>01.011.04.01.01.02</v>
          </cell>
          <cell r="D1371" t="str">
            <v>Banheira em fibra de vidro linha Duna IV 1,40x0,70m, da Scala, cor branca, sem hidromassagem - Banhos dos apartamentos</v>
          </cell>
          <cell r="E1371">
            <v>123</v>
          </cell>
          <cell r="F1371" t="str">
            <v>un</v>
          </cell>
          <cell r="G1371">
            <v>539.37</v>
          </cell>
          <cell r="H1371">
            <v>66342.509999999995</v>
          </cell>
        </row>
        <row r="1372">
          <cell r="C1372" t="str">
            <v>01.011.04.01.01.03</v>
          </cell>
          <cell r="D1372" t="str">
            <v>Banheira em fibra de vidro linha Verona 1,80x0,90m da Scala, cor branca, sem hidromassagem - Banho XX do Prédio I</v>
          </cell>
          <cell r="E1372">
            <v>24</v>
          </cell>
          <cell r="F1372" t="str">
            <v>un</v>
          </cell>
          <cell r="G1372">
            <v>723.71</v>
          </cell>
          <cell r="H1372">
            <v>17369.04</v>
          </cell>
        </row>
        <row r="1373">
          <cell r="C1373" t="str">
            <v>01.011.04.01.01.04</v>
          </cell>
          <cell r="D1373" t="str">
            <v>Jacuzzi Linha SPA Laser 2,13z2,13x0,91m com hidromassagem, acabamento cromado, com skimmer, com fechamento lateral em lambril de madeira - Sala de Repouso Clube</v>
          </cell>
          <cell r="E1373">
            <v>1</v>
          </cell>
          <cell r="F1373" t="str">
            <v>un</v>
          </cell>
          <cell r="G1373">
            <v>9430</v>
          </cell>
          <cell r="H1373">
            <v>9430</v>
          </cell>
        </row>
        <row r="1374">
          <cell r="C1374">
            <v>1012</v>
          </cell>
          <cell r="D1374" t="str">
            <v>FACHADAS</v>
          </cell>
          <cell r="H1374">
            <v>8780190.3300000001</v>
          </cell>
        </row>
        <row r="1375">
          <cell r="C1375" t="str">
            <v>01.012.01</v>
          </cell>
          <cell r="D1375" t="str">
            <v>Revestimento em massa</v>
          </cell>
          <cell r="H1375">
            <v>1514784.84</v>
          </cell>
        </row>
        <row r="1376">
          <cell r="C1376" t="str">
            <v>01.012.01.01</v>
          </cell>
          <cell r="D1376" t="str">
            <v>Revestimento em massa</v>
          </cell>
          <cell r="H1376">
            <v>1514784.84</v>
          </cell>
        </row>
        <row r="1377">
          <cell r="C1377" t="str">
            <v>01.012.01.01.01</v>
          </cell>
          <cell r="D1377" t="str">
            <v>Revestimento em massa</v>
          </cell>
          <cell r="H1377">
            <v>1514784.84</v>
          </cell>
        </row>
        <row r="1378">
          <cell r="C1378" t="str">
            <v>01.012.01.01.01.01</v>
          </cell>
          <cell r="D1378" t="str">
            <v>Chapisco externo em panos</v>
          </cell>
          <cell r="E1378">
            <v>56610.53</v>
          </cell>
          <cell r="F1378" t="str">
            <v>m2</v>
          </cell>
          <cell r="G1378">
            <v>4.8098000495667508</v>
          </cell>
          <cell r="H1378">
            <v>272285.33</v>
          </cell>
        </row>
        <row r="1379">
          <cell r="C1379" t="str">
            <v>01.012.01.01.01.07</v>
          </cell>
          <cell r="D1379" t="str">
            <v xml:space="preserve">Chapisco externo  em faixas sobre a cornija tipo 1 - 4º e 23º pavimentos </v>
          </cell>
          <cell r="E1379">
            <v>3030.71</v>
          </cell>
          <cell r="F1379" t="str">
            <v>m2</v>
          </cell>
          <cell r="G1379">
            <v>7.33</v>
          </cell>
          <cell r="H1379">
            <v>14577.11</v>
          </cell>
        </row>
        <row r="1380">
          <cell r="C1380" t="str">
            <v>01.012.01.01.01.08</v>
          </cell>
          <cell r="D1380" t="str">
            <v>Chapisco externo  em faixas sobre a cornija tipo 2 - 5º e 24º pavimentos e Ático</v>
          </cell>
          <cell r="E1380">
            <v>5974.35</v>
          </cell>
          <cell r="F1380" t="str">
            <v>m2</v>
          </cell>
          <cell r="G1380">
            <v>8.8800000000000008</v>
          </cell>
          <cell r="H1380">
            <v>28735.43</v>
          </cell>
        </row>
        <row r="1381">
          <cell r="C1381" t="str">
            <v>01.012.01.01.01.02</v>
          </cell>
          <cell r="D1381" t="str">
            <v>Massa única feltrada externa em panos</v>
          </cell>
          <cell r="E1381">
            <v>56610.53</v>
          </cell>
          <cell r="F1381" t="str">
            <v>m2</v>
          </cell>
          <cell r="G1381">
            <v>15.913999921922652</v>
          </cell>
          <cell r="H1381">
            <v>900899.97</v>
          </cell>
        </row>
        <row r="1382">
          <cell r="C1382" t="str">
            <v>01.012.01.01.01.03</v>
          </cell>
          <cell r="D1382" t="str">
            <v>Massa única feltrada externa em faixas sobre a cornija tipo 1 - 4º e 23º pavimentos e Ático</v>
          </cell>
          <cell r="E1382">
            <v>3030.71</v>
          </cell>
          <cell r="F1382" t="str">
            <v>m2</v>
          </cell>
          <cell r="G1382">
            <v>25.5</v>
          </cell>
          <cell r="H1382">
            <v>48230.720000000001</v>
          </cell>
        </row>
        <row r="1383">
          <cell r="C1383" t="str">
            <v>01.012.01.01.01.04</v>
          </cell>
          <cell r="D1383" t="str">
            <v>Massa única feltrada externa em faixas sobre a cornija tipo 2 - 5º e 24º pavimentos</v>
          </cell>
          <cell r="E1383">
            <v>5974.35</v>
          </cell>
          <cell r="F1383" t="str">
            <v>m2</v>
          </cell>
          <cell r="G1383">
            <v>31.44</v>
          </cell>
          <cell r="H1383">
            <v>95075.81</v>
          </cell>
        </row>
        <row r="1384">
          <cell r="C1384" t="str">
            <v>01.012.01.01.01.05</v>
          </cell>
          <cell r="D1384" t="str">
            <v>Rodapé em  h=variável (de 60cm a 1,90m) -Emboço desempenado - Administração</v>
          </cell>
          <cell r="E1384">
            <v>25.15</v>
          </cell>
          <cell r="F1384" t="str">
            <v>m2</v>
          </cell>
          <cell r="G1384">
            <v>15.980516898608352</v>
          </cell>
          <cell r="H1384">
            <v>401.91</v>
          </cell>
        </row>
        <row r="1385">
          <cell r="C1385" t="str">
            <v>01.012.01.01.01.06</v>
          </cell>
          <cell r="D1385" t="str">
            <v>Friso para fachadas, pingadeira e terraço</v>
          </cell>
          <cell r="E1385">
            <v>17628.849999999999</v>
          </cell>
          <cell r="F1385" t="str">
            <v>m2</v>
          </cell>
          <cell r="G1385">
            <v>8.7684999305116342</v>
          </cell>
          <cell r="H1385">
            <v>154578.57</v>
          </cell>
        </row>
        <row r="1386">
          <cell r="C1386" t="str">
            <v>01.012.02</v>
          </cell>
          <cell r="D1386" t="str">
            <v>Revestimento em argamassa projetada</v>
          </cell>
          <cell r="H1386">
            <v>1880000.32</v>
          </cell>
        </row>
        <row r="1387">
          <cell r="C1387" t="str">
            <v>01.012.02.01</v>
          </cell>
          <cell r="D1387" t="str">
            <v>Revestimento em argamassa projetada</v>
          </cell>
          <cell r="H1387">
            <v>1880000.32</v>
          </cell>
        </row>
        <row r="1388">
          <cell r="C1388" t="str">
            <v>01.012.02.01.01</v>
          </cell>
          <cell r="D1388" t="str">
            <v>Sobre os Edifícios</v>
          </cell>
          <cell r="H1388">
            <v>1826150.49</v>
          </cell>
        </row>
        <row r="1389">
          <cell r="C1389" t="str">
            <v>01.012.02.01.01.05</v>
          </cell>
          <cell r="D1389" t="str">
            <v>Revestimento em argamassa projetada em panos (alvenaria e concreto)</v>
          </cell>
          <cell r="E1389">
            <v>42262.94</v>
          </cell>
          <cell r="F1389" t="str">
            <v>m2</v>
          </cell>
          <cell r="G1389">
            <v>15.38</v>
          </cell>
          <cell r="H1389">
            <v>797079.05</v>
          </cell>
        </row>
        <row r="1390">
          <cell r="C1390" t="str">
            <v>01.012.02.01.01.14</v>
          </cell>
          <cell r="D1390" t="str">
            <v>Revestimento em argamassa projetada em faixas até 40cm (alvenaria e concreto)</v>
          </cell>
          <cell r="E1390">
            <v>14838.36</v>
          </cell>
          <cell r="F1390" t="str">
            <v>m</v>
          </cell>
          <cell r="G1390">
            <v>7.69</v>
          </cell>
          <cell r="H1390">
            <v>139925.73000000001</v>
          </cell>
        </row>
        <row r="1391">
          <cell r="C1391" t="str">
            <v>01.012.02.01.01.06</v>
          </cell>
          <cell r="D1391" t="str">
            <v>Revestimento em argamassa projetada sobre a cornija tipo 1 - 4º e 23º pavimentos e Ático</v>
          </cell>
          <cell r="E1391">
            <v>1473.76</v>
          </cell>
          <cell r="F1391" t="str">
            <v>m</v>
          </cell>
          <cell r="G1391">
            <v>53.83</v>
          </cell>
          <cell r="H1391">
            <v>97282.9</v>
          </cell>
        </row>
        <row r="1392">
          <cell r="C1392" t="str">
            <v>01.012.02.01.01.07</v>
          </cell>
          <cell r="D1392" t="str">
            <v>Revestimento em argamassa projetada sobre a cornija tipo 2 - 5º e 24º pavimentos</v>
          </cell>
          <cell r="E1392">
            <v>2311.94</v>
          </cell>
          <cell r="F1392" t="str">
            <v>m</v>
          </cell>
          <cell r="G1392">
            <v>84.6</v>
          </cell>
          <cell r="H1392">
            <v>239817.54</v>
          </cell>
        </row>
        <row r="1393">
          <cell r="C1393" t="str">
            <v>01.012.02.01.01.09</v>
          </cell>
          <cell r="D1393" t="str">
            <v>Revestimento em argamassa projetada sobre Peitoril de janelas e Terraços 10x12cm (det. R10)</v>
          </cell>
          <cell r="E1393">
            <v>10053.5</v>
          </cell>
          <cell r="F1393" t="str">
            <v>m</v>
          </cell>
          <cell r="G1393">
            <v>15.38</v>
          </cell>
          <cell r="H1393">
            <v>189609.01</v>
          </cell>
        </row>
        <row r="1394">
          <cell r="C1394" t="str">
            <v>01.012.02.01.01.08</v>
          </cell>
          <cell r="D1394" t="str">
            <v>Revestimento em argamassa projetada sobre fechamento de Shaft do 4º pav. ao 25º pavimento</v>
          </cell>
          <cell r="E1394">
            <v>9747.81</v>
          </cell>
          <cell r="F1394" t="str">
            <v>m2</v>
          </cell>
          <cell r="G1394">
            <v>15.38</v>
          </cell>
          <cell r="H1394">
            <v>183843.7</v>
          </cell>
        </row>
        <row r="1395">
          <cell r="C1395" t="str">
            <v>01.012.02.01.01.10</v>
          </cell>
          <cell r="D1395" t="str">
            <v>Revestimento em argamassa projetada sobre Colunas caneladas do térreo ao 3º Pavimento</v>
          </cell>
          <cell r="E1395">
            <v>7510.25</v>
          </cell>
          <cell r="F1395" t="str">
            <v>m2</v>
          </cell>
          <cell r="G1395">
            <v>15.38</v>
          </cell>
          <cell r="H1395">
            <v>141643.32</v>
          </cell>
        </row>
        <row r="1396">
          <cell r="C1396" t="str">
            <v>01.012.02.01.01.11</v>
          </cell>
          <cell r="D1396" t="str">
            <v>Revestimento em argamassa projetada sobre Gravatas no 4º e 23º Pavimento 69x120cm</v>
          </cell>
          <cell r="E1396">
            <v>419.85</v>
          </cell>
          <cell r="F1396" t="str">
            <v>m2</v>
          </cell>
          <cell r="G1396">
            <v>15.38</v>
          </cell>
          <cell r="H1396">
            <v>7918.37</v>
          </cell>
        </row>
        <row r="1397">
          <cell r="C1397" t="str">
            <v>01.012.02.01.01.12</v>
          </cell>
          <cell r="D1397" t="str">
            <v>Revestimento em argamassa projetada sobre Cachorrros sob a cornija do 24º pavimento - 30x32x6cm</v>
          </cell>
          <cell r="E1397">
            <v>197.82</v>
          </cell>
          <cell r="F1397" t="str">
            <v>m2</v>
          </cell>
          <cell r="G1397">
            <v>15.38</v>
          </cell>
          <cell r="H1397">
            <v>3730.89</v>
          </cell>
        </row>
        <row r="1398">
          <cell r="C1398" t="str">
            <v>01.012.02.01.01.13</v>
          </cell>
          <cell r="D1398" t="str">
            <v>Andaime e instalação de canteiro para revestimento em argamassa projetada</v>
          </cell>
          <cell r="E1398">
            <v>1</v>
          </cell>
          <cell r="F1398" t="str">
            <v>vb</v>
          </cell>
          <cell r="G1398">
            <v>25300</v>
          </cell>
          <cell r="H1398">
            <v>25300</v>
          </cell>
        </row>
        <row r="1399">
          <cell r="C1399" t="str">
            <v>01.012.02.01.02</v>
          </cell>
          <cell r="D1399" t="str">
            <v>Sobre Áreas Sociais - Salão de Festas, Administração e Portarias</v>
          </cell>
          <cell r="H1399">
            <v>53849.83</v>
          </cell>
        </row>
        <row r="1400">
          <cell r="C1400" t="str">
            <v>01.012.02.01.02.01</v>
          </cell>
          <cell r="D1400" t="str">
            <v>Revestimento em argamassa projetada sobre Cornijas</v>
          </cell>
          <cell r="E1400">
            <v>254.7</v>
          </cell>
          <cell r="F1400" t="str">
            <v>m</v>
          </cell>
          <cell r="G1400">
            <v>138.43</v>
          </cell>
          <cell r="H1400">
            <v>43232.78</v>
          </cell>
        </row>
        <row r="1401">
          <cell r="C1401" t="str">
            <v>01.012.02.01.02.02</v>
          </cell>
          <cell r="D1401" t="str">
            <v>Revestimento em argamassa projetada sobre Apliques em pilares</v>
          </cell>
          <cell r="E1401">
            <v>241.94</v>
          </cell>
          <cell r="F1401" t="str">
            <v>m2</v>
          </cell>
          <cell r="G1401">
            <v>15.38</v>
          </cell>
          <cell r="H1401">
            <v>4562.99</v>
          </cell>
        </row>
        <row r="1402">
          <cell r="C1402" t="str">
            <v>01.012.02.01.02.03</v>
          </cell>
          <cell r="D1402" t="str">
            <v>Revestimento em argamassa projetada sobre Friso horizontal 5cm - Administração</v>
          </cell>
          <cell r="E1402">
            <v>85.2</v>
          </cell>
          <cell r="F1402" t="str">
            <v>m</v>
          </cell>
          <cell r="G1402">
            <v>23.07</v>
          </cell>
          <cell r="H1402">
            <v>2410.31</v>
          </cell>
        </row>
        <row r="1403">
          <cell r="C1403" t="str">
            <v>01.012.02.01.02.04</v>
          </cell>
          <cell r="D1403" t="str">
            <v>Revestimento em argamassa projetada sobre Molduras das janelas - Administração</v>
          </cell>
          <cell r="E1403">
            <v>55.2</v>
          </cell>
          <cell r="F1403" t="str">
            <v>m</v>
          </cell>
          <cell r="G1403">
            <v>53.83</v>
          </cell>
          <cell r="H1403">
            <v>3643.75</v>
          </cell>
        </row>
        <row r="1404">
          <cell r="C1404" t="str">
            <v>01.012.03</v>
          </cell>
          <cell r="D1404" t="str">
            <v>Fechamento de Shaft, Colunas Caneladas, Gravatas em pré-fabricado GRC e Peitoris em Micro concreto.</v>
          </cell>
          <cell r="H1404">
            <v>4049857.84</v>
          </cell>
        </row>
        <row r="1405">
          <cell r="C1405" t="str">
            <v>01.012.03.01</v>
          </cell>
          <cell r="D1405" t="str">
            <v>Fechamento de Shaft, Colunas Caneladas, Gravatas em pré-fabricado GRC e Peitoris em Micro concreto.</v>
          </cell>
          <cell r="H1405">
            <v>4049857.84</v>
          </cell>
        </row>
        <row r="1406">
          <cell r="C1406" t="str">
            <v>01.012.03.01.01A</v>
          </cell>
          <cell r="D1406" t="str">
            <v>Edifícios</v>
          </cell>
          <cell r="H1406">
            <v>3986276.12</v>
          </cell>
        </row>
        <row r="1407">
          <cell r="C1407" t="str">
            <v>01.012.03a.03</v>
          </cell>
          <cell r="D1407" t="str">
            <v>Fechamento de Shaft do 4º ao 25º pavimento</v>
          </cell>
          <cell r="E1407">
            <v>9747.81</v>
          </cell>
          <cell r="F1407" t="str">
            <v>m2</v>
          </cell>
          <cell r="G1407">
            <v>183.62803542539299</v>
          </cell>
          <cell r="H1407">
            <v>1789971.2</v>
          </cell>
        </row>
        <row r="1408">
          <cell r="C1408" t="str">
            <v>01.012.03a.04</v>
          </cell>
          <cell r="D1408" t="str">
            <v>Peitoril de janelas e terraços 10x12cm (det. R10)</v>
          </cell>
          <cell r="E1408">
            <v>2211.77</v>
          </cell>
          <cell r="F1408" t="str">
            <v>m</v>
          </cell>
          <cell r="G1408">
            <v>189.08233224973665</v>
          </cell>
          <cell r="H1408">
            <v>418206.63</v>
          </cell>
        </row>
        <row r="1409">
          <cell r="C1409" t="str">
            <v>01.012.03a.06</v>
          </cell>
          <cell r="D1409" t="str">
            <v>Colunas caneladas do térreo ao 3º Pavimento</v>
          </cell>
          <cell r="E1409">
            <v>9200.2199999999993</v>
          </cell>
          <cell r="F1409" t="str">
            <v>m2</v>
          </cell>
          <cell r="G1409">
            <v>179.99183715172029</v>
          </cell>
          <cell r="H1409">
            <v>1655964.5</v>
          </cell>
        </row>
        <row r="1410">
          <cell r="C1410" t="str">
            <v>01.012.03a.07</v>
          </cell>
          <cell r="D1410" t="str">
            <v>Gravatas no 4º e 23º Pavimento  69x120cm</v>
          </cell>
          <cell r="E1410">
            <v>419.85</v>
          </cell>
          <cell r="F1410" t="str">
            <v>m2</v>
          </cell>
          <cell r="G1410">
            <v>201.80902703346433</v>
          </cell>
          <cell r="H1410">
            <v>84729.52</v>
          </cell>
        </row>
        <row r="1411">
          <cell r="C1411" t="str">
            <v>01.012.03.08</v>
          </cell>
          <cell r="D1411" t="str">
            <v>Cachorrros sob a cornija do 24º pavimento - 30x32x6cm</v>
          </cell>
          <cell r="E1411">
            <v>197.82</v>
          </cell>
          <cell r="F1411" t="str">
            <v>m2</v>
          </cell>
          <cell r="G1411">
            <v>189.082347588717</v>
          </cell>
          <cell r="H1411">
            <v>37404.269999999997</v>
          </cell>
        </row>
        <row r="1412">
          <cell r="C1412" t="str">
            <v>01.012.03.01</v>
          </cell>
          <cell r="D1412" t="str">
            <v xml:space="preserve"> Areas Sociais - Salão de Festas, Administração e Portarias</v>
          </cell>
          <cell r="H1412">
            <v>63581.72</v>
          </cell>
        </row>
        <row r="1413">
          <cell r="C1413" t="str">
            <v>01.012.03.01.01</v>
          </cell>
          <cell r="D1413" t="str">
            <v>Cornijas</v>
          </cell>
          <cell r="E1413">
            <v>151.38999999999999</v>
          </cell>
          <cell r="G1413">
            <v>199.9909505251338</v>
          </cell>
          <cell r="H1413">
            <v>30276.63</v>
          </cell>
        </row>
        <row r="1414">
          <cell r="C1414" t="str">
            <v>01.012.03.01.02</v>
          </cell>
          <cell r="D1414" t="str">
            <v>Apliques em pilares</v>
          </cell>
          <cell r="E1414">
            <v>31</v>
          </cell>
          <cell r="G1414">
            <v>179.99193548387098</v>
          </cell>
          <cell r="H1414">
            <v>5579.75</v>
          </cell>
        </row>
        <row r="1415">
          <cell r="C1415" t="str">
            <v>01.012.03.01.03</v>
          </cell>
          <cell r="D1415" t="str">
            <v>Friso horizontal 5cm - Administração</v>
          </cell>
          <cell r="E1415">
            <v>82.56</v>
          </cell>
          <cell r="G1415">
            <v>188.10004844961242</v>
          </cell>
          <cell r="H1415">
            <v>15529.54</v>
          </cell>
        </row>
        <row r="1416">
          <cell r="C1416" t="str">
            <v>01.012.03.01.04</v>
          </cell>
          <cell r="D1416" t="str">
            <v>Molduras das janelas - Administração</v>
          </cell>
          <cell r="E1416">
            <v>64.5</v>
          </cell>
          <cell r="G1416">
            <v>189.08232558139534</v>
          </cell>
          <cell r="H1416">
            <v>12195.81</v>
          </cell>
        </row>
        <row r="1417">
          <cell r="C1417" t="str">
            <v>01.012.11</v>
          </cell>
          <cell r="D1417" t="str">
            <v>Equipamentos (Locação, mobilização, desmobilização, montagem, desmontagem, operação e manutenção)</v>
          </cell>
          <cell r="H1417">
            <v>1280000</v>
          </cell>
        </row>
        <row r="1418">
          <cell r="C1418" t="str">
            <v>01.012.11.01</v>
          </cell>
          <cell r="D1418" t="str">
            <v>Balancim elétrico com plataforma (9 un)</v>
          </cell>
          <cell r="E1418">
            <v>1</v>
          </cell>
          <cell r="F1418" t="str">
            <v>vb</v>
          </cell>
          <cell r="G1418">
            <v>1280000</v>
          </cell>
          <cell r="H1418">
            <v>1280000</v>
          </cell>
        </row>
        <row r="1419">
          <cell r="C1419" t="str">
            <v>01.012.12</v>
          </cell>
          <cell r="D1419" t="str">
            <v>Revestimento em Fulget Fachada</v>
          </cell>
          <cell r="H1419">
            <v>55547.33</v>
          </cell>
        </row>
        <row r="1420">
          <cell r="C1420" t="str">
            <v>01.012.12.01</v>
          </cell>
          <cell r="D1420" t="str">
            <v>Revestimento fulget nos pilares da fachada</v>
          </cell>
          <cell r="E1420">
            <v>1587.83</v>
          </cell>
          <cell r="F1420" t="str">
            <v>m2</v>
          </cell>
          <cell r="G1420">
            <v>29</v>
          </cell>
          <cell r="H1420">
            <v>46047.07</v>
          </cell>
        </row>
        <row r="1421">
          <cell r="C1421" t="str">
            <v>01.012.12.02</v>
          </cell>
          <cell r="D1421" t="str">
            <v>Revestimento fulget nos pilares da fachada- faixa preta</v>
          </cell>
          <cell r="E1421">
            <v>655.19000000000005</v>
          </cell>
          <cell r="F1421" t="str">
            <v>m</v>
          </cell>
          <cell r="G1421">
            <v>14.5</v>
          </cell>
          <cell r="H1421">
            <v>9500.26</v>
          </cell>
        </row>
        <row r="1422">
          <cell r="C1422">
            <v>1013</v>
          </cell>
          <cell r="D1422" t="str">
            <v>EQUIPAMENTOS E INSTALAÇÕES</v>
          </cell>
          <cell r="H1422">
            <v>28318516.84</v>
          </cell>
        </row>
        <row r="1423">
          <cell r="C1423" t="str">
            <v>01.013.01</v>
          </cell>
          <cell r="D1423" t="str">
            <v>Elevadores</v>
          </cell>
          <cell r="H1423">
            <v>4692986.16</v>
          </cell>
        </row>
        <row r="1424">
          <cell r="C1424" t="str">
            <v>01.013.01.01</v>
          </cell>
          <cell r="D1424" t="str">
            <v>Elevadores</v>
          </cell>
          <cell r="H1424">
            <v>4692986.16</v>
          </cell>
        </row>
        <row r="1425">
          <cell r="C1425" t="str">
            <v>01.013.01.01.01</v>
          </cell>
          <cell r="D1425" t="str">
            <v>Elevadores</v>
          </cell>
          <cell r="H1425">
            <v>4692986.16</v>
          </cell>
        </row>
        <row r="1426">
          <cell r="C1426" t="str">
            <v>01.013.01.01.01.01</v>
          </cell>
          <cell r="D1426" t="str">
            <v>Elevador Social - Torres</v>
          </cell>
          <cell r="E1426">
            <v>18</v>
          </cell>
          <cell r="F1426" t="str">
            <v>un</v>
          </cell>
          <cell r="G1426">
            <v>159328.57999999999</v>
          </cell>
          <cell r="H1426">
            <v>2867914.4</v>
          </cell>
        </row>
        <row r="1427">
          <cell r="C1427" t="str">
            <v>01.013.01.01.01.02</v>
          </cell>
          <cell r="D1427" t="str">
            <v>Elevador de Serviço - Torres</v>
          </cell>
          <cell r="E1427">
            <v>9</v>
          </cell>
          <cell r="F1427" t="str">
            <v>un</v>
          </cell>
          <cell r="G1427">
            <v>184580.26</v>
          </cell>
          <cell r="H1427">
            <v>1661222.3</v>
          </cell>
        </row>
        <row r="1428">
          <cell r="C1428" t="str">
            <v>01.013.01.01.01.03</v>
          </cell>
          <cell r="D1428" t="str">
            <v>Elevador 2 paradas - Clube</v>
          </cell>
          <cell r="E1428">
            <v>1</v>
          </cell>
          <cell r="F1428" t="str">
            <v>un</v>
          </cell>
          <cell r="G1428">
            <v>61808.5</v>
          </cell>
          <cell r="H1428">
            <v>61808.5</v>
          </cell>
        </row>
        <row r="1429">
          <cell r="C1429" t="str">
            <v>01.013.01.01.01.04</v>
          </cell>
          <cell r="D1429" t="str">
            <v>Escada marinheiro em ferro galvanizado larg. 30cm, compr. 1,30m</v>
          </cell>
          <cell r="E1429">
            <v>28</v>
          </cell>
          <cell r="F1429" t="str">
            <v>un</v>
          </cell>
          <cell r="G1429">
            <v>131.66999999999999</v>
          </cell>
          <cell r="H1429">
            <v>3686.76</v>
          </cell>
        </row>
        <row r="1430">
          <cell r="C1430" t="str">
            <v>01.013.01.01.01.05</v>
          </cell>
          <cell r="D1430" t="str">
            <v>Viga metálica l=1,65m (poço elevador)</v>
          </cell>
          <cell r="E1430">
            <v>260</v>
          </cell>
          <cell r="F1430" t="str">
            <v>un</v>
          </cell>
          <cell r="G1430">
            <v>132</v>
          </cell>
          <cell r="H1430">
            <v>34320</v>
          </cell>
        </row>
        <row r="1431">
          <cell r="C1431" t="str">
            <v>01.013.01.01.01.06</v>
          </cell>
          <cell r="D1431" t="str">
            <v>Ganchos capacidade 1500kg</v>
          </cell>
          <cell r="E1431">
            <v>9</v>
          </cell>
          <cell r="F1431" t="str">
            <v>un</v>
          </cell>
          <cell r="G1431">
            <v>5000</v>
          </cell>
          <cell r="H1431">
            <v>45000</v>
          </cell>
        </row>
        <row r="1432">
          <cell r="C1432" t="str">
            <v>01.013.01.01.01.07</v>
          </cell>
          <cell r="D1432" t="str">
            <v>Serviços civis de apoio aos elevadores</v>
          </cell>
          <cell r="E1432">
            <v>1</v>
          </cell>
          <cell r="F1432" t="str">
            <v>vb</v>
          </cell>
          <cell r="G1432">
            <v>19034.2</v>
          </cell>
          <cell r="H1432">
            <v>19034.2</v>
          </cell>
        </row>
        <row r="1433">
          <cell r="C1433" t="str">
            <v>01.013.02</v>
          </cell>
          <cell r="D1433" t="str">
            <v>Instalações</v>
          </cell>
          <cell r="H1433">
            <v>23501407.550000001</v>
          </cell>
        </row>
        <row r="1434">
          <cell r="C1434" t="str">
            <v>01.013.02.01</v>
          </cell>
          <cell r="D1434" t="str">
            <v>Instalações</v>
          </cell>
          <cell r="H1434">
            <v>23501407.550000001</v>
          </cell>
        </row>
        <row r="1435">
          <cell r="C1435" t="str">
            <v>01.013.02.01.01</v>
          </cell>
          <cell r="D1435" t="str">
            <v>Instalações</v>
          </cell>
          <cell r="H1435">
            <v>23501407.550000001</v>
          </cell>
        </row>
        <row r="1436">
          <cell r="C1436" t="str">
            <v>01.013.02.01.01.01</v>
          </cell>
          <cell r="D1436" t="str">
            <v>Instalações Elétricas - Prédios e Áreas Sociais</v>
          </cell>
          <cell r="E1436">
            <v>1</v>
          </cell>
          <cell r="F1436" t="str">
            <v>vb</v>
          </cell>
          <cell r="G1436">
            <v>10587606.09</v>
          </cell>
          <cell r="H1436">
            <v>10708195.66</v>
          </cell>
        </row>
        <row r="1437">
          <cell r="C1437" t="str">
            <v>01.013.02.01.01.02</v>
          </cell>
          <cell r="D1437" t="str">
            <v>Instalações Hidráulicas - Prédios e Áreas Sociais</v>
          </cell>
          <cell r="E1437">
            <v>1</v>
          </cell>
          <cell r="F1437" t="str">
            <v>vb</v>
          </cell>
          <cell r="G1437">
            <v>6049366.9100000001</v>
          </cell>
          <cell r="H1437">
            <v>6116429.3899999997</v>
          </cell>
        </row>
        <row r="1438">
          <cell r="C1438" t="str">
            <v>01.013.02.01.01.03</v>
          </cell>
          <cell r="D1438" t="str">
            <v>Ar Condicionado, Ventilação e Exaustão - Prédios e Áreas Sociais</v>
          </cell>
          <cell r="E1438">
            <v>1</v>
          </cell>
          <cell r="F1438" t="str">
            <v>vb</v>
          </cell>
          <cell r="G1438">
            <v>2673963.7200000002</v>
          </cell>
          <cell r="H1438">
            <v>2727551.81</v>
          </cell>
        </row>
        <row r="1439">
          <cell r="C1439" t="str">
            <v>01.013.02.01.01.04</v>
          </cell>
          <cell r="D1439" t="str">
            <v>Automação, Supervisão, Detecção e Segurança - Prédios e Áreas Sociais</v>
          </cell>
          <cell r="E1439">
            <v>1</v>
          </cell>
          <cell r="F1439" t="str">
            <v>vb</v>
          </cell>
          <cell r="G1439">
            <v>2030930.5</v>
          </cell>
          <cell r="H1439">
            <v>2414334.69</v>
          </cell>
        </row>
        <row r="1440">
          <cell r="C1440" t="str">
            <v>01.013.02.01.01.05</v>
          </cell>
          <cell r="D1440" t="str">
            <v>Aquecedores</v>
          </cell>
          <cell r="E1440">
            <v>1</v>
          </cell>
          <cell r="F1440" t="str">
            <v>vb</v>
          </cell>
          <cell r="G1440">
            <v>1534896</v>
          </cell>
          <cell r="H1440">
            <v>1534896</v>
          </cell>
        </row>
        <row r="1441">
          <cell r="C1441" t="str">
            <v>01.013.03</v>
          </cell>
          <cell r="D1441" t="str">
            <v>Serviços Civis de Instalações</v>
          </cell>
          <cell r="H1441">
            <v>124123.13</v>
          </cell>
        </row>
        <row r="1442">
          <cell r="C1442" t="str">
            <v>01.013.03.01</v>
          </cell>
          <cell r="D1442" t="str">
            <v>Serviços Civis de Instalações</v>
          </cell>
          <cell r="H1442">
            <v>124123.13</v>
          </cell>
        </row>
        <row r="1443">
          <cell r="C1443" t="str">
            <v>01.013.03.01.01</v>
          </cell>
          <cell r="D1443" t="str">
            <v>Serviços Civis de Instalações</v>
          </cell>
          <cell r="H1443">
            <v>124123.13</v>
          </cell>
        </row>
        <row r="1444">
          <cell r="C1444" t="str">
            <v>01.013.03.01.01.01</v>
          </cell>
          <cell r="D1444" t="str">
            <v>Serviço Civil para instalação elétrica e hidráulica</v>
          </cell>
          <cell r="E1444">
            <v>1</v>
          </cell>
          <cell r="F1444" t="str">
            <v>vb</v>
          </cell>
          <cell r="G1444">
            <v>83184.87</v>
          </cell>
          <cell r="H1444">
            <v>84123.13</v>
          </cell>
        </row>
        <row r="1445">
          <cell r="C1445" t="str">
            <v>01.013.03.01.01.02</v>
          </cell>
          <cell r="D1445" t="str">
            <v>Acessórios das Cabines de medição da Eletropaulo</v>
          </cell>
          <cell r="E1445">
            <v>10</v>
          </cell>
          <cell r="F1445" t="str">
            <v>vb</v>
          </cell>
          <cell r="G1445">
            <v>2500</v>
          </cell>
          <cell r="H1445">
            <v>25000</v>
          </cell>
        </row>
        <row r="1446">
          <cell r="C1446" t="str">
            <v>01.013.03.01.01.03</v>
          </cell>
          <cell r="D1446" t="str">
            <v>Obras civis dentro da área do Shopping</v>
          </cell>
          <cell r="E1446">
            <v>1</v>
          </cell>
          <cell r="F1446" t="str">
            <v>vb</v>
          </cell>
          <cell r="G1446">
            <v>15000</v>
          </cell>
          <cell r="H1446">
            <v>15000</v>
          </cell>
        </row>
        <row r="1447">
          <cell r="C1447">
            <v>1014</v>
          </cell>
          <cell r="D1447" t="str">
            <v>Diversos</v>
          </cell>
          <cell r="H1447">
            <v>459464.54</v>
          </cell>
        </row>
        <row r="1448">
          <cell r="C1448" t="str">
            <v>01.014.01</v>
          </cell>
          <cell r="D1448" t="str">
            <v>Diversos</v>
          </cell>
          <cell r="H1448">
            <v>459464.54</v>
          </cell>
        </row>
        <row r="1449">
          <cell r="C1449" t="str">
            <v>01.014.01.01</v>
          </cell>
          <cell r="D1449" t="str">
            <v>Decoração de Cabine de Elevador</v>
          </cell>
          <cell r="H1449">
            <v>459464.54</v>
          </cell>
        </row>
        <row r="1450">
          <cell r="C1450" t="str">
            <v>01.014.01.01.01</v>
          </cell>
          <cell r="D1450" t="str">
            <v>Piso da Cabine de Elevador Social</v>
          </cell>
          <cell r="H1450">
            <v>18783.52</v>
          </cell>
        </row>
        <row r="1451">
          <cell r="C1451" t="str">
            <v>01.014.01.01.01.01</v>
          </cell>
          <cell r="D1451" t="str">
            <v>Piso em mármore Travertino Navona, paginado, esp. 2cm</v>
          </cell>
          <cell r="E1451">
            <v>12.6</v>
          </cell>
          <cell r="F1451" t="str">
            <v>m2</v>
          </cell>
          <cell r="G1451">
            <v>355.5</v>
          </cell>
          <cell r="H1451">
            <v>4479.3</v>
          </cell>
        </row>
        <row r="1452">
          <cell r="C1452" t="str">
            <v>01.014.01.01.01.02</v>
          </cell>
          <cell r="D1452" t="str">
            <v>Faixa em Marmore Travertino Navona larg. 15cm</v>
          </cell>
          <cell r="E1452">
            <v>107.91</v>
          </cell>
          <cell r="F1452" t="str">
            <v>m</v>
          </cell>
          <cell r="G1452">
            <v>103.40997127235659</v>
          </cell>
          <cell r="H1452">
            <v>11158.97</v>
          </cell>
        </row>
        <row r="1453">
          <cell r="C1453" t="str">
            <v>01.014.01.01.01.03</v>
          </cell>
          <cell r="D1453" t="str">
            <v>Rodapé h=10cm em mármore Travertino Navona</v>
          </cell>
          <cell r="E1453">
            <v>52.16</v>
          </cell>
          <cell r="F1453" t="str">
            <v>m</v>
          </cell>
          <cell r="G1453">
            <v>60.300038343558285</v>
          </cell>
          <cell r="H1453">
            <v>3145.25</v>
          </cell>
        </row>
        <row r="1454">
          <cell r="C1454" t="str">
            <v>01.014.01.01.02</v>
          </cell>
          <cell r="D1454" t="str">
            <v>Piso da Cabine de Elevador de Serviço e Elevador do Clube</v>
          </cell>
          <cell r="H1454">
            <v>4195.7700000000004</v>
          </cell>
        </row>
        <row r="1455">
          <cell r="C1455" t="str">
            <v>01.014.01.01.02.01</v>
          </cell>
          <cell r="D1455" t="str">
            <v>Piso da Cabine de Elevador de Serviço em granito amendoa polido 40x40cm, esp. 2cm</v>
          </cell>
          <cell r="E1455">
            <v>20.49</v>
          </cell>
          <cell r="F1455" t="str">
            <v>m2</v>
          </cell>
          <cell r="G1455">
            <v>153.35675939482675</v>
          </cell>
          <cell r="H1455">
            <v>3142.28</v>
          </cell>
        </row>
        <row r="1456">
          <cell r="C1456" t="str">
            <v>01.014.01.01.02.02</v>
          </cell>
          <cell r="D1456" t="str">
            <v>Rodapé h=10cm em granito amendoa polido</v>
          </cell>
          <cell r="E1456">
            <v>34.86</v>
          </cell>
          <cell r="F1456" t="str">
            <v>m</v>
          </cell>
          <cell r="G1456">
            <v>30.220309810671257</v>
          </cell>
          <cell r="H1456">
            <v>1053.48</v>
          </cell>
        </row>
        <row r="1457">
          <cell r="C1457" t="str">
            <v>01.014.01.01.03</v>
          </cell>
          <cell r="D1457" t="str">
            <v>Sauna</v>
          </cell>
          <cell r="H1457">
            <v>12903.69</v>
          </cell>
        </row>
        <row r="1458">
          <cell r="C1458" t="str">
            <v>01.014.01.01.03.01</v>
          </cell>
          <cell r="D1458" t="str">
            <v>Sauna seca completa - Paredes, forro e bancos em madeira cedrinho</v>
          </cell>
          <cell r="E1458">
            <v>1</v>
          </cell>
          <cell r="F1458" t="str">
            <v>un</v>
          </cell>
          <cell r="G1458">
            <v>3635.89</v>
          </cell>
          <cell r="H1458">
            <v>3635.89</v>
          </cell>
        </row>
        <row r="1459">
          <cell r="C1459" t="str">
            <v>01.014.01.01.03.02</v>
          </cell>
          <cell r="D1459" t="str">
            <v>Equipamento para Sauna úmida</v>
          </cell>
          <cell r="E1459">
            <v>1</v>
          </cell>
          <cell r="F1459" t="str">
            <v>un</v>
          </cell>
          <cell r="G1459">
            <v>1354</v>
          </cell>
          <cell r="H1459">
            <v>1354</v>
          </cell>
        </row>
        <row r="1460">
          <cell r="C1460" t="str">
            <v>01.014.01.01.03.03</v>
          </cell>
          <cell r="D1460" t="str">
            <v>Equipamento para Sauna seca</v>
          </cell>
          <cell r="E1460">
            <v>1</v>
          </cell>
          <cell r="F1460" t="str">
            <v>un</v>
          </cell>
          <cell r="G1460">
            <v>1041</v>
          </cell>
          <cell r="H1460">
            <v>1041</v>
          </cell>
        </row>
        <row r="1461">
          <cell r="C1461" t="str">
            <v>01.014.01.01.03.04</v>
          </cell>
          <cell r="D1461" t="str">
            <v>Porta em aço inox escovado com visor retangular (sauna úmida)</v>
          </cell>
          <cell r="E1461">
            <v>1</v>
          </cell>
          <cell r="F1461" t="str">
            <v>un</v>
          </cell>
          <cell r="G1461">
            <v>739.8</v>
          </cell>
          <cell r="H1461">
            <v>739.8</v>
          </cell>
        </row>
        <row r="1462">
          <cell r="C1462" t="str">
            <v>01.014.01.01.03.05</v>
          </cell>
          <cell r="D1462" t="str">
            <v>Ducha circular com ducha cascata</v>
          </cell>
          <cell r="E1462">
            <v>2</v>
          </cell>
          <cell r="F1462" t="str">
            <v>un</v>
          </cell>
          <cell r="G1462">
            <v>1410</v>
          </cell>
          <cell r="H1462">
            <v>2820</v>
          </cell>
        </row>
        <row r="1463">
          <cell r="C1463" t="str">
            <v>01.014.01.01.03.06</v>
          </cell>
          <cell r="D1463" t="str">
            <v>Ducha escocesa</v>
          </cell>
          <cell r="E1463">
            <v>1</v>
          </cell>
          <cell r="F1463" t="str">
            <v>un</v>
          </cell>
          <cell r="G1463">
            <v>3313</v>
          </cell>
          <cell r="H1463">
            <v>3313</v>
          </cell>
        </row>
        <row r="1464">
          <cell r="C1464" t="str">
            <v>01.014.01.01.04</v>
          </cell>
          <cell r="D1464" t="str">
            <v>Equipamentos de Cozinha</v>
          </cell>
          <cell r="H1464">
            <v>5100</v>
          </cell>
        </row>
        <row r="1465">
          <cell r="C1465" t="str">
            <v>01.014.01.01.04.01</v>
          </cell>
          <cell r="D1465" t="str">
            <v>Lanchonete do Subsolo - Coifa lateral TAOC5490</v>
          </cell>
          <cell r="E1465">
            <v>1</v>
          </cell>
          <cell r="F1465" t="str">
            <v>un</v>
          </cell>
          <cell r="G1465">
            <v>5100</v>
          </cell>
          <cell r="H1465">
            <v>5100</v>
          </cell>
        </row>
        <row r="1466">
          <cell r="C1466" t="str">
            <v>01.014.01.01.05</v>
          </cell>
          <cell r="D1466" t="str">
            <v>Equipamentos para quadra esportiva</v>
          </cell>
          <cell r="H1466">
            <v>8900.1</v>
          </cell>
        </row>
        <row r="1467">
          <cell r="C1467" t="str">
            <v>01.014.01.01.05.01</v>
          </cell>
          <cell r="D1467" t="str">
            <v>Equipamento para futsal ( 2 traves de ferro com requadro e 2 redes )</v>
          </cell>
          <cell r="E1467">
            <v>1</v>
          </cell>
          <cell r="F1467" t="str">
            <v>cj</v>
          </cell>
          <cell r="G1467">
            <v>770</v>
          </cell>
          <cell r="H1467">
            <v>770</v>
          </cell>
        </row>
        <row r="1468">
          <cell r="C1468" t="str">
            <v>01.014.01.01.05.02</v>
          </cell>
          <cell r="D1468" t="str">
            <v>Equipamento para Basket ( Estrutura metalica fixa com avanço livre de 1,30m, com tabelas em laminado naval,  2 aros e 2 redes )</v>
          </cell>
          <cell r="E1468">
            <v>1</v>
          </cell>
          <cell r="F1468" t="str">
            <v>cj</v>
          </cell>
          <cell r="G1468">
            <v>390</v>
          </cell>
          <cell r="H1468">
            <v>390</v>
          </cell>
        </row>
        <row r="1469">
          <cell r="C1469" t="str">
            <v>01.014.01.01.05.03</v>
          </cell>
          <cell r="D1469" t="str">
            <v>Equipamento para Volei ( 2 postes de ferro, 2 buchas, 1 catraca, 1 cabo tensor plastificado e 1 rede )</v>
          </cell>
          <cell r="E1469">
            <v>1</v>
          </cell>
          <cell r="F1469" t="str">
            <v>cj</v>
          </cell>
          <cell r="G1469">
            <v>1490</v>
          </cell>
          <cell r="H1469">
            <v>1490</v>
          </cell>
        </row>
        <row r="1470">
          <cell r="C1470" t="str">
            <v>01.014.01.01.05.04</v>
          </cell>
          <cell r="D1470" t="str">
            <v>Pintura de demarcação da quadra</v>
          </cell>
          <cell r="E1470">
            <v>1</v>
          </cell>
          <cell r="F1470" t="str">
            <v>cj</v>
          </cell>
          <cell r="G1470">
            <v>1600</v>
          </cell>
          <cell r="H1470">
            <v>1600</v>
          </cell>
        </row>
        <row r="1471">
          <cell r="C1471" t="str">
            <v>01.014.01.01.05.05</v>
          </cell>
          <cell r="D1471" t="str">
            <v>Alambrado em tela 2" em fio 12 galvanizado e revestido em PVC verde, h=2,50m, com tubos galvanizados verticais pintados na cor verde, 2 barramentos em todo o perímetro e 3 portões de acesso (Det. Q19 Rev. 0 de 31/03/04)</v>
          </cell>
          <cell r="E1471">
            <v>1</v>
          </cell>
          <cell r="F1471" t="str">
            <v>cj</v>
          </cell>
          <cell r="G1471">
            <v>4650.1000000000004</v>
          </cell>
          <cell r="H1471">
            <v>4650.1000000000004</v>
          </cell>
        </row>
        <row r="1472">
          <cell r="C1472" t="str">
            <v>01.014.01.01.06</v>
          </cell>
          <cell r="D1472" t="str">
            <v>Equipamentos para Piscina</v>
          </cell>
          <cell r="H1472">
            <v>2194</v>
          </cell>
        </row>
        <row r="1473">
          <cell r="C1473" t="str">
            <v>01.014.01.01.06.01</v>
          </cell>
          <cell r="D1473" t="str">
            <v>Equipamentos para Piscina - Escada em aço inox com 3 degraus</v>
          </cell>
          <cell r="E1473">
            <v>2</v>
          </cell>
          <cell r="F1473" t="str">
            <v>un</v>
          </cell>
          <cell r="G1473">
            <v>1097</v>
          </cell>
          <cell r="H1473">
            <v>2194</v>
          </cell>
        </row>
        <row r="1474">
          <cell r="C1474" t="str">
            <v>01.014.01.01.07</v>
          </cell>
          <cell r="D1474" t="str">
            <v>Reservatórios metálicos revestido internamente com pintura a base de epoxi, com 1 escada marinheiro, boca de inspeção e indicador de nível</v>
          </cell>
          <cell r="H1474">
            <v>324000</v>
          </cell>
        </row>
        <row r="1475">
          <cell r="C1475" t="str">
            <v>01.014.01.01.07.01</v>
          </cell>
          <cell r="D1475" t="str">
            <v>Edifício A - 50m3, 2 células de 25m3, dimensões 4,35x4,55x2,89m</v>
          </cell>
          <cell r="E1475">
            <v>7</v>
          </cell>
          <cell r="F1475" t="str">
            <v>un</v>
          </cell>
          <cell r="G1475">
            <v>32400</v>
          </cell>
          <cell r="H1475">
            <v>226800</v>
          </cell>
        </row>
        <row r="1476">
          <cell r="C1476" t="str">
            <v>01.014.01.01.07.02</v>
          </cell>
          <cell r="D1476" t="str">
            <v>Edifícios B, C, D, G, H e I - 54m3, 2 células de 27m3, dimensões 3,00x4,00x4,75m</v>
          </cell>
          <cell r="E1476">
            <v>1</v>
          </cell>
          <cell r="F1476" t="str">
            <v>un</v>
          </cell>
          <cell r="G1476">
            <v>32400</v>
          </cell>
          <cell r="H1476">
            <v>32400</v>
          </cell>
        </row>
        <row r="1477">
          <cell r="C1477" t="str">
            <v>01.014.01.01.07.03</v>
          </cell>
          <cell r="D1477" t="str">
            <v>Edifício E - 54m3, 2 células de 27m3, dimensões 3,20x3,80x4,75m</v>
          </cell>
          <cell r="E1477">
            <v>1</v>
          </cell>
          <cell r="F1477" t="str">
            <v>un</v>
          </cell>
          <cell r="G1477">
            <v>32400</v>
          </cell>
          <cell r="H1477">
            <v>32400</v>
          </cell>
        </row>
        <row r="1478">
          <cell r="C1478" t="str">
            <v>01.014.01.01.07.04</v>
          </cell>
          <cell r="D1478" t="str">
            <v>Edifício F - 54m3, 2 células de 27m3, dimensões 2,80x4,30x4,75m</v>
          </cell>
          <cell r="E1478">
            <v>1</v>
          </cell>
          <cell r="F1478" t="str">
            <v>un</v>
          </cell>
          <cell r="G1478">
            <v>32400</v>
          </cell>
          <cell r="H1478">
            <v>32400</v>
          </cell>
        </row>
        <row r="1479">
          <cell r="C1479" t="str">
            <v>01.014.01.01.08</v>
          </cell>
          <cell r="D1479" t="str">
            <v>Acabamentos e Acessórios Elevador panorâmico do Clube</v>
          </cell>
          <cell r="H1479">
            <v>78303.72</v>
          </cell>
        </row>
        <row r="1480">
          <cell r="C1480" t="str">
            <v>01.014.01.01.08.01</v>
          </cell>
          <cell r="D1480" t="str">
            <v>Estrutura metálica do Elevador do Clube</v>
          </cell>
          <cell r="E1480">
            <v>4500</v>
          </cell>
          <cell r="F1480" t="str">
            <v>kg</v>
          </cell>
          <cell r="G1480">
            <v>6.9</v>
          </cell>
          <cell r="H1480">
            <v>31050</v>
          </cell>
        </row>
        <row r="1481">
          <cell r="C1481" t="str">
            <v>01.014.01.01.08.02</v>
          </cell>
          <cell r="D1481" t="str">
            <v>Vidro temperado laminado incolor 14mm, (6+8)</v>
          </cell>
          <cell r="E1481">
            <v>66</v>
          </cell>
          <cell r="F1481" t="str">
            <v>m2</v>
          </cell>
          <cell r="G1481">
            <v>320.53954545454548</v>
          </cell>
          <cell r="H1481">
            <v>21155.61</v>
          </cell>
        </row>
        <row r="1482">
          <cell r="C1482" t="str">
            <v>01.014.01.01.08.03</v>
          </cell>
          <cell r="D1482" t="str">
            <v>Porta externa em vidro temperado incolor 10mm para o elevador medindo 1,10x2,20m</v>
          </cell>
          <cell r="E1482">
            <v>2</v>
          </cell>
          <cell r="F1482" t="str">
            <v>un</v>
          </cell>
          <cell r="G1482">
            <v>1151.19</v>
          </cell>
          <cell r="H1482">
            <v>2302.38</v>
          </cell>
        </row>
        <row r="1483">
          <cell r="C1483" t="str">
            <v>01.014.01.01.08.04</v>
          </cell>
          <cell r="D1483" t="str">
            <v>Marquise de vidro temperado laminado incolor 14mm</v>
          </cell>
          <cell r="E1483">
            <v>1</v>
          </cell>
          <cell r="F1483" t="str">
            <v>vb</v>
          </cell>
          <cell r="G1483">
            <v>10000.01</v>
          </cell>
          <cell r="H1483">
            <v>10000.01</v>
          </cell>
        </row>
        <row r="1484">
          <cell r="C1484" t="str">
            <v>01.014.01.01.08.05</v>
          </cell>
          <cell r="D1484" t="str">
            <v xml:space="preserve">Perfil em aluminio anodizado para travamento e arremates do vidro </v>
          </cell>
          <cell r="E1484">
            <v>1</v>
          </cell>
          <cell r="F1484" t="str">
            <v>vb</v>
          </cell>
          <cell r="G1484">
            <v>12540</v>
          </cell>
          <cell r="H1484">
            <v>12540</v>
          </cell>
        </row>
        <row r="1485">
          <cell r="C1485" t="str">
            <v>01.014.01.01.08.06</v>
          </cell>
          <cell r="D1485" t="str">
            <v>Laje pré-moldada esp= 12cm, inclusive capeamento</v>
          </cell>
          <cell r="E1485">
            <v>4.83</v>
          </cell>
          <cell r="F1485" t="str">
            <v>m2</v>
          </cell>
          <cell r="G1485">
            <v>49.610766045548651</v>
          </cell>
          <cell r="H1485">
            <v>239.62</v>
          </cell>
        </row>
        <row r="1486">
          <cell r="C1486" t="str">
            <v>01.014.01.01.08.07</v>
          </cell>
          <cell r="D1486" t="str">
            <v>Alvenaria para platibanda de arremates da impermeabilização</v>
          </cell>
          <cell r="E1486">
            <v>4.4000000000000004</v>
          </cell>
          <cell r="F1486" t="str">
            <v>m2</v>
          </cell>
          <cell r="G1486">
            <v>36.790909090909089</v>
          </cell>
          <cell r="H1486">
            <v>161.88</v>
          </cell>
        </row>
        <row r="1487">
          <cell r="C1487" t="str">
            <v>01.014.01.01.08.08</v>
          </cell>
          <cell r="D1487" t="str">
            <v>Chapisco externo</v>
          </cell>
          <cell r="E1487">
            <v>14.08</v>
          </cell>
          <cell r="F1487" t="str">
            <v>m2</v>
          </cell>
          <cell r="G1487">
            <v>4.8096590909090908</v>
          </cell>
          <cell r="H1487">
            <v>67.72</v>
          </cell>
        </row>
        <row r="1488">
          <cell r="C1488" t="str">
            <v>01.014.01.01.08.09</v>
          </cell>
          <cell r="D1488" t="str">
            <v>Massa única</v>
          </cell>
          <cell r="E1488">
            <v>14.08</v>
          </cell>
          <cell r="F1488" t="str">
            <v>m2</v>
          </cell>
          <cell r="G1488">
            <v>15.9140625</v>
          </cell>
          <cell r="H1488">
            <v>224.07</v>
          </cell>
        </row>
        <row r="1489">
          <cell r="C1489" t="str">
            <v>01.014.01.01.08.10</v>
          </cell>
          <cell r="D1489" t="str">
            <v>Pintura neutrol</v>
          </cell>
          <cell r="E1489">
            <v>7.04</v>
          </cell>
          <cell r="F1489" t="str">
            <v>m2</v>
          </cell>
          <cell r="G1489">
            <v>4.4900568181818183</v>
          </cell>
          <cell r="H1489">
            <v>31.61</v>
          </cell>
        </row>
        <row r="1490">
          <cell r="C1490" t="str">
            <v>01.014.01.01.08.11</v>
          </cell>
          <cell r="D1490" t="str">
            <v>Rufo alwitra desenvolvimento 50cm, pré-pintado cor branca</v>
          </cell>
          <cell r="E1490">
            <v>8.8000000000000007</v>
          </cell>
          <cell r="F1490" t="str">
            <v>m</v>
          </cell>
          <cell r="G1490">
            <v>60.320454545454545</v>
          </cell>
          <cell r="H1490">
            <v>530.82000000000005</v>
          </cell>
        </row>
        <row r="1491">
          <cell r="C1491" t="str">
            <v>01.014.01.01.09</v>
          </cell>
          <cell r="D1491" t="str">
            <v>Laje de cobertura - Sistema "A4" Manta asfáltica 4mm aderida com asfalto elastomérico - Manta asf. Pre´-fabricada (SBS 13%), esp. 4mm, tipo IV, conf. Norma (ABNT) NBR 9952/98, aderida com 2,0kg/m2 de asfalto quente e camada de reforço com 2 kg/m2 de asfal</v>
          </cell>
          <cell r="H1491">
            <v>552.11</v>
          </cell>
        </row>
        <row r="1492">
          <cell r="C1492" t="str">
            <v>01.014.01.01.09.01</v>
          </cell>
          <cell r="D1492" t="str">
            <v>Regularização de superfície horizontal e vertical - esp. 5cm</v>
          </cell>
          <cell r="E1492">
            <v>4.83</v>
          </cell>
          <cell r="F1492" t="str">
            <v>m2</v>
          </cell>
          <cell r="G1492">
            <v>13.95031055900621</v>
          </cell>
          <cell r="H1492">
            <v>67.38</v>
          </cell>
        </row>
        <row r="1493">
          <cell r="C1493" t="str">
            <v>01.014.01.01.09.02</v>
          </cell>
          <cell r="D1493" t="str">
            <v>Impermeaabilização (primer, asfalto elastomérico e manta asfáltica SBS 13% 4mm tipo IV)</v>
          </cell>
          <cell r="E1493">
            <v>9.23</v>
          </cell>
          <cell r="F1493" t="str">
            <v>m2</v>
          </cell>
          <cell r="G1493">
            <v>41.983748645720475</v>
          </cell>
          <cell r="H1493">
            <v>387.51</v>
          </cell>
        </row>
        <row r="1494">
          <cell r="C1494" t="str">
            <v>01.014.01.01.09.03</v>
          </cell>
          <cell r="D1494" t="str">
            <v>Camada separadora (papel kraft)</v>
          </cell>
          <cell r="E1494">
            <v>4.83</v>
          </cell>
          <cell r="F1494" t="str">
            <v>m2</v>
          </cell>
          <cell r="G1494">
            <v>1.0331262939958592</v>
          </cell>
          <cell r="H1494">
            <v>4.99</v>
          </cell>
        </row>
        <row r="1495">
          <cell r="C1495" t="str">
            <v>01.014.01.01.09.04</v>
          </cell>
          <cell r="D1495" t="str">
            <v>Proteção mecânica acabada horizontal</v>
          </cell>
          <cell r="E1495">
            <v>4.83</v>
          </cell>
          <cell r="F1495" t="str">
            <v>m2</v>
          </cell>
          <cell r="G1495">
            <v>9.7971014492753614</v>
          </cell>
          <cell r="H1495">
            <v>47.32</v>
          </cell>
        </row>
        <row r="1496">
          <cell r="C1496" t="str">
            <v>01.014.01.01.09.05</v>
          </cell>
          <cell r="D1496" t="str">
            <v>Proteção mecânica acabada vertical com tela galvanizada, ou plástica fio 22 abertura 1"</v>
          </cell>
          <cell r="E1496">
            <v>4.4000000000000004</v>
          </cell>
          <cell r="F1496" t="str">
            <v>m2</v>
          </cell>
          <cell r="G1496">
            <v>10.204545454545453</v>
          </cell>
          <cell r="H1496">
            <v>44.9</v>
          </cell>
        </row>
        <row r="1497">
          <cell r="C1497" t="str">
            <v>01.014.01.01.09.06</v>
          </cell>
          <cell r="D1497" t="str">
            <v>Mastique de emulsão hidroasfáltica - incluso</v>
          </cell>
          <cell r="E1497">
            <v>8.8000000000000007</v>
          </cell>
          <cell r="F1497" t="str">
            <v>m</v>
          </cell>
        </row>
        <row r="1498">
          <cell r="C1498" t="str">
            <v>01.014.01.01.10</v>
          </cell>
          <cell r="D1498" t="str">
            <v>Impermeabilização do Poço do elevador panorâmico</v>
          </cell>
          <cell r="H1498">
            <v>603.89</v>
          </cell>
        </row>
        <row r="1499">
          <cell r="C1499" t="str">
            <v>01.014.01.01.10.01</v>
          </cell>
          <cell r="D1499" t="str">
            <v>Preparação de superfície - Limpeza, apicoamento e grouteamento dos locais necessários</v>
          </cell>
          <cell r="E1499">
            <v>18.03</v>
          </cell>
          <cell r="F1499" t="str">
            <v>m2</v>
          </cell>
          <cell r="G1499">
            <v>9.0116472545757063</v>
          </cell>
          <cell r="H1499">
            <v>162.47999999999999</v>
          </cell>
        </row>
        <row r="1500">
          <cell r="C1500" t="str">
            <v>01.014.01.01.10.02</v>
          </cell>
          <cell r="D1500" t="str">
            <v>Tamponamento: Aplicação de cimento hidráulico HY´DI Pó 2</v>
          </cell>
          <cell r="E1500">
            <v>18.03</v>
          </cell>
          <cell r="F1500" t="str">
            <v>m2</v>
          </cell>
          <cell r="G1500">
            <v>12.068774265113698</v>
          </cell>
          <cell r="H1500">
            <v>217.6</v>
          </cell>
        </row>
        <row r="1501">
          <cell r="C1501" t="str">
            <v>01.014.01.01.10.03</v>
          </cell>
          <cell r="D1501" t="str">
            <v xml:space="preserve">Impermeabilização do Poço do elevador </v>
          </cell>
          <cell r="E1501">
            <v>18.03</v>
          </cell>
          <cell r="F1501" t="str">
            <v>m2</v>
          </cell>
          <cell r="G1501">
            <v>12.413200221852467</v>
          </cell>
          <cell r="H1501">
            <v>223.81</v>
          </cell>
        </row>
        <row r="1502">
          <cell r="C1502" t="str">
            <v>01.014.01.01.11</v>
          </cell>
          <cell r="D1502" t="str">
            <v>Canaleta na porta de Entrada do Térreo dos Edifícios</v>
          </cell>
          <cell r="H1502">
            <v>3927.74</v>
          </cell>
        </row>
        <row r="1503">
          <cell r="C1503" t="str">
            <v>01.014.01.01.11.01</v>
          </cell>
          <cell r="D1503" t="str">
            <v>Canaleta de alumínio Sekapiso compr. 2,00m, larg. 30cm, com grelha fosca</v>
          </cell>
          <cell r="E1503">
            <v>9</v>
          </cell>
          <cell r="F1503" t="str">
            <v>un</v>
          </cell>
          <cell r="G1503">
            <v>436.41555555555556</v>
          </cell>
          <cell r="H1503">
            <v>3927.74</v>
          </cell>
        </row>
        <row r="1504">
          <cell r="C1504">
            <v>1015</v>
          </cell>
          <cell r="D1504" t="str">
            <v>Serviços Complementares</v>
          </cell>
          <cell r="H1504">
            <v>300000</v>
          </cell>
        </row>
        <row r="1505">
          <cell r="C1505" t="str">
            <v>01.015.01</v>
          </cell>
          <cell r="D1505" t="str">
            <v>Limpeza</v>
          </cell>
          <cell r="H1505">
            <v>300000</v>
          </cell>
        </row>
        <row r="1506">
          <cell r="C1506" t="str">
            <v>01.015.01.01</v>
          </cell>
          <cell r="D1506" t="str">
            <v>Limpeza</v>
          </cell>
          <cell r="H1506">
            <v>300000</v>
          </cell>
        </row>
        <row r="1507">
          <cell r="C1507" t="str">
            <v>01.015.01.01.01</v>
          </cell>
          <cell r="D1507" t="str">
            <v>Limpeza</v>
          </cell>
          <cell r="H1507">
            <v>300000</v>
          </cell>
        </row>
        <row r="1508">
          <cell r="C1508" t="str">
            <v>01.015.01.01.01.01</v>
          </cell>
          <cell r="D1508" t="str">
            <v>Limpeza final da obra</v>
          </cell>
          <cell r="E1508">
            <v>1</v>
          </cell>
          <cell r="F1508" t="str">
            <v>Vb</v>
          </cell>
          <cell r="G1508">
            <v>300000</v>
          </cell>
          <cell r="H1508">
            <v>300000</v>
          </cell>
        </row>
        <row r="1509">
          <cell r="C1509">
            <v>2</v>
          </cell>
          <cell r="D1509" t="str">
            <v>ÁREAS COMUNS</v>
          </cell>
          <cell r="H1509">
            <v>19829866.329999998</v>
          </cell>
        </row>
        <row r="1510">
          <cell r="C1510">
            <v>2001</v>
          </cell>
          <cell r="D1510" t="str">
            <v>SERVIÇOS PRELIMINARES</v>
          </cell>
          <cell r="H1510">
            <v>109686.13</v>
          </cell>
        </row>
        <row r="1511">
          <cell r="C1511" t="str">
            <v>02.001.02</v>
          </cell>
          <cell r="D1511" t="str">
            <v>Locação da Obra</v>
          </cell>
          <cell r="H1511">
            <v>6013.71</v>
          </cell>
        </row>
        <row r="1512">
          <cell r="C1512" t="str">
            <v>02.001.01.01.01.01</v>
          </cell>
          <cell r="D1512" t="str">
            <v>Locação da obra (circulação de serviços)</v>
          </cell>
          <cell r="E1512">
            <v>2903.42</v>
          </cell>
          <cell r="F1512" t="str">
            <v>m2</v>
          </cell>
          <cell r="G1512">
            <v>2.0712504563583636</v>
          </cell>
          <cell r="H1512">
            <v>6013.71</v>
          </cell>
        </row>
        <row r="1513">
          <cell r="C1513" t="str">
            <v>02.001.02</v>
          </cell>
          <cell r="D1513" t="str">
            <v>Retirada de elementos vazados da parede do shopping divisa com a obra, proximo ao Edificio "A"</v>
          </cell>
          <cell r="H1513">
            <v>53172.42</v>
          </cell>
        </row>
        <row r="1514">
          <cell r="C1514" t="str">
            <v>02.001.01.01.02.01</v>
          </cell>
          <cell r="D1514" t="str">
            <v>Retirada de elementos vazados</v>
          </cell>
          <cell r="E1514">
            <v>460.10199999999998</v>
          </cell>
          <cell r="F1514" t="str">
            <v>m2</v>
          </cell>
          <cell r="G1514">
            <v>16.65350291891798</v>
          </cell>
          <cell r="H1514">
            <v>7662.31</v>
          </cell>
        </row>
        <row r="1515">
          <cell r="C1515" t="str">
            <v>02.001.01.01.02.02</v>
          </cell>
          <cell r="D1515" t="str">
            <v>Alvenaria em bloco de concreto vedação 19x19x39cm</v>
          </cell>
          <cell r="E1515">
            <v>460.10199999999998</v>
          </cell>
          <cell r="F1515" t="str">
            <v>m2</v>
          </cell>
          <cell r="G1515">
            <v>25.878000965003416</v>
          </cell>
          <cell r="H1515">
            <v>11906.52</v>
          </cell>
        </row>
        <row r="1516">
          <cell r="C1516" t="str">
            <v>02.001.01.01.02.03</v>
          </cell>
          <cell r="D1516" t="str">
            <v>Chapisco</v>
          </cell>
          <cell r="E1516">
            <v>920.20399999999995</v>
          </cell>
          <cell r="F1516" t="str">
            <v>m2</v>
          </cell>
          <cell r="G1516">
            <v>4.8098030436729253</v>
          </cell>
          <cell r="H1516">
            <v>4426</v>
          </cell>
        </row>
        <row r="1517">
          <cell r="C1517" t="str">
            <v>02.001.01.01.02.04</v>
          </cell>
          <cell r="D1517" t="str">
            <v>Massa única feltrada</v>
          </cell>
          <cell r="E1517">
            <v>920.20399999999995</v>
          </cell>
          <cell r="F1517" t="str">
            <v>m2</v>
          </cell>
          <cell r="G1517">
            <v>15.914003851319924</v>
          </cell>
          <cell r="H1517">
            <v>14644.13</v>
          </cell>
        </row>
        <row r="1518">
          <cell r="C1518" t="str">
            <v>02.001.01.01.02.05</v>
          </cell>
          <cell r="D1518" t="str">
            <v>Pintura latex PVA</v>
          </cell>
          <cell r="E1518">
            <v>920.20399999999995</v>
          </cell>
          <cell r="F1518" t="str">
            <v>m2</v>
          </cell>
          <cell r="G1518">
            <v>15.793747908072557</v>
          </cell>
          <cell r="H1518">
            <v>14533.47</v>
          </cell>
        </row>
        <row r="1519">
          <cell r="C1519" t="str">
            <v>02.001.02</v>
          </cell>
          <cell r="D1519" t="str">
            <v>Demolição do Stand de Vendas / Apartamento Modelo</v>
          </cell>
          <cell r="H1519">
            <v>50500</v>
          </cell>
        </row>
        <row r="1520">
          <cell r="C1520" t="str">
            <v>02.001.02.01</v>
          </cell>
          <cell r="D1520" t="str">
            <v>Stand de Vendas</v>
          </cell>
          <cell r="H1520">
            <v>37500</v>
          </cell>
        </row>
        <row r="1521">
          <cell r="C1521" t="str">
            <v>02.001.02.01.01</v>
          </cell>
          <cell r="D1521" t="str">
            <v>Desmontagem da Estrutura metálica</v>
          </cell>
          <cell r="E1521">
            <v>1</v>
          </cell>
          <cell r="F1521" t="str">
            <v>vb</v>
          </cell>
          <cell r="G1521">
            <v>8000</v>
          </cell>
          <cell r="H1521">
            <v>8000</v>
          </cell>
        </row>
        <row r="1522">
          <cell r="C1522" t="str">
            <v>02.001.02.01.02</v>
          </cell>
          <cell r="D1522" t="str">
            <v>Retirada para reaproveitamento de mármores e granitos - tabeira do Salão de Festas e tampos</v>
          </cell>
          <cell r="E1522">
            <v>1</v>
          </cell>
          <cell r="F1522" t="str">
            <v>vb</v>
          </cell>
          <cell r="G1522">
            <v>4000</v>
          </cell>
          <cell r="H1522">
            <v>4000</v>
          </cell>
        </row>
        <row r="1523">
          <cell r="C1523" t="str">
            <v>02.001.02.01.03</v>
          </cell>
          <cell r="D1523" t="str">
            <v>Retirada para reaproveitamento de louças e metais</v>
          </cell>
          <cell r="E1523">
            <v>1</v>
          </cell>
          <cell r="F1523" t="str">
            <v>vb</v>
          </cell>
          <cell r="G1523">
            <v>4500</v>
          </cell>
          <cell r="H1523">
            <v>4500</v>
          </cell>
        </row>
        <row r="1524">
          <cell r="C1524" t="str">
            <v>02.001.02.01.04</v>
          </cell>
          <cell r="D1524" t="str">
            <v>Retirada para reaproveitamento de portas de madeira, divisórias e ferragens</v>
          </cell>
          <cell r="E1524">
            <v>1</v>
          </cell>
          <cell r="F1524" t="str">
            <v>vb</v>
          </cell>
          <cell r="G1524">
            <v>2000</v>
          </cell>
          <cell r="H1524">
            <v>2000</v>
          </cell>
        </row>
        <row r="1525">
          <cell r="C1525" t="str">
            <v>02.001.02.01.05</v>
          </cell>
          <cell r="D1525" t="str">
            <v>Retirada para reaproveitamento de caixilhos de alumínio</v>
          </cell>
          <cell r="E1525">
            <v>1</v>
          </cell>
          <cell r="F1525" t="str">
            <v>vb</v>
          </cell>
          <cell r="G1525">
            <v>3000</v>
          </cell>
          <cell r="H1525">
            <v>3000</v>
          </cell>
        </row>
        <row r="1526">
          <cell r="C1526" t="str">
            <v>02.001.02.01.06</v>
          </cell>
          <cell r="D1526" t="str">
            <v>Retirada para reaproveitamento de difusores, interruptores e tomadas</v>
          </cell>
          <cell r="E1526">
            <v>1</v>
          </cell>
          <cell r="F1526" t="str">
            <v>vb</v>
          </cell>
          <cell r="G1526">
            <v>1000</v>
          </cell>
          <cell r="H1526">
            <v>1000</v>
          </cell>
        </row>
        <row r="1527">
          <cell r="C1527" t="str">
            <v>02.001.02.01.07</v>
          </cell>
          <cell r="D1527" t="str">
            <v>Retirada para reaproveitamento de equipamentos de ar condiocionado</v>
          </cell>
          <cell r="E1527">
            <v>1</v>
          </cell>
          <cell r="F1527" t="str">
            <v>vb</v>
          </cell>
          <cell r="G1527">
            <v>3000</v>
          </cell>
          <cell r="H1527">
            <v>3000</v>
          </cell>
        </row>
        <row r="1528">
          <cell r="C1528" t="str">
            <v>02.001.02.01.08</v>
          </cell>
          <cell r="D1528" t="str">
            <v>Demolição com remoção de entulho</v>
          </cell>
          <cell r="E1528">
            <v>1</v>
          </cell>
          <cell r="F1528" t="str">
            <v>vb</v>
          </cell>
          <cell r="G1528">
            <v>12000</v>
          </cell>
          <cell r="H1528">
            <v>12000</v>
          </cell>
        </row>
        <row r="1529">
          <cell r="C1529" t="str">
            <v>02.001.02.02</v>
          </cell>
          <cell r="D1529" t="str">
            <v>Apartamento Modelo</v>
          </cell>
          <cell r="H1529">
            <v>13000</v>
          </cell>
        </row>
        <row r="1530">
          <cell r="C1530" t="str">
            <v>02.001.02.02.01</v>
          </cell>
          <cell r="D1530" t="str">
            <v>Demolição com remoção de entulho e dsemontagem dos itens emprestados</v>
          </cell>
          <cell r="E1530">
            <v>1</v>
          </cell>
          <cell r="F1530" t="str">
            <v>vb</v>
          </cell>
          <cell r="G1530">
            <v>13000</v>
          </cell>
          <cell r="H1530">
            <v>13000</v>
          </cell>
        </row>
        <row r="1531">
          <cell r="C1531">
            <v>2002</v>
          </cell>
          <cell r="D1531" t="str">
            <v>MOVIMENTO DE TERRA</v>
          </cell>
          <cell r="H1531">
            <v>1513415.59</v>
          </cell>
        </row>
        <row r="1532">
          <cell r="C1532" t="str">
            <v>02.002.01</v>
          </cell>
          <cell r="D1532" t="str">
            <v>MOVIMENTO DE TERRA</v>
          </cell>
          <cell r="H1532">
            <v>1513415.59</v>
          </cell>
        </row>
        <row r="1533">
          <cell r="C1533" t="str">
            <v>02.002.01.01</v>
          </cell>
          <cell r="D1533" t="str">
            <v>MOVIMENTO DE TERRA</v>
          </cell>
          <cell r="H1533">
            <v>1513415.59</v>
          </cell>
        </row>
        <row r="1534">
          <cell r="C1534" t="str">
            <v>02.002.01.01.01</v>
          </cell>
          <cell r="D1534" t="str">
            <v>MOVIMENTO DE TERRA</v>
          </cell>
          <cell r="H1534">
            <v>1513415.59</v>
          </cell>
        </row>
        <row r="1535">
          <cell r="C1535" t="str">
            <v>02.002.01.01.01.01</v>
          </cell>
          <cell r="D1535" t="str">
            <v>Escavação mecanica dos subsolos com bota-fora medido no corte</v>
          </cell>
          <cell r="E1535">
            <v>121399.85</v>
          </cell>
          <cell r="F1535" t="str">
            <v>m3</v>
          </cell>
          <cell r="G1535">
            <v>12.290000028830347</v>
          </cell>
          <cell r="H1535">
            <v>1492004.16</v>
          </cell>
        </row>
        <row r="1536">
          <cell r="C1536" t="str">
            <v>02.002.01.01.01.03</v>
          </cell>
          <cell r="D1536" t="str">
            <v>Aterro com terra Importada (complemento de cota na area de jardim h=40cm)</v>
          </cell>
          <cell r="E1536">
            <v>1499.4</v>
          </cell>
          <cell r="F1536" t="str">
            <v>m3</v>
          </cell>
          <cell r="G1536">
            <v>14.279998666133119</v>
          </cell>
          <cell r="H1536">
            <v>21411.43</v>
          </cell>
        </row>
        <row r="1537">
          <cell r="C1537">
            <v>2003</v>
          </cell>
          <cell r="D1537" t="str">
            <v>IMPERMEABILIZAÇÃO</v>
          </cell>
          <cell r="H1537">
            <v>2083335.06</v>
          </cell>
        </row>
        <row r="1538">
          <cell r="C1538" t="str">
            <v>02.003.01</v>
          </cell>
          <cell r="D1538" t="str">
            <v>Laje com tráfego de pedestre (Térreo - Piso pedestre)</v>
          </cell>
          <cell r="H1538">
            <v>336730.9</v>
          </cell>
        </row>
        <row r="1539">
          <cell r="C1539" t="str">
            <v>02.003.01.01</v>
          </cell>
          <cell r="D1539" t="str">
            <v>Laje com tráfego de pedestre (Térreo - Piso pedestre)</v>
          </cell>
          <cell r="H1539">
            <v>336730.9</v>
          </cell>
        </row>
        <row r="1540">
          <cell r="C1540" t="str">
            <v>02.003.01.01.01</v>
          </cell>
          <cell r="D1540" t="str">
            <v>Laje com tráfego de pedestre (Térreo - Piso pedestre) - Sistema "A4" Manta asfáltica 4mm aderida com asfalto elastomérico - Manta asf. Pre´-fabricada (SBS 13%), esp. 4mm, tipo IV, conf. Norma (ABNT) NBR 9952/98, aderida com 2,0kg/m2 de asfalto quente e ca</v>
          </cell>
          <cell r="H1540">
            <v>336730.9</v>
          </cell>
        </row>
        <row r="1541">
          <cell r="C1541" t="str">
            <v>02.003.01.01.01.01</v>
          </cell>
          <cell r="D1541" t="str">
            <v>Regularização de superfície horizontal e vertical</v>
          </cell>
          <cell r="E1541">
            <v>4837.18</v>
          </cell>
          <cell r="F1541" t="str">
            <v>m2</v>
          </cell>
          <cell r="G1541">
            <v>13.950464940316465</v>
          </cell>
          <cell r="H1541">
            <v>67480.91</v>
          </cell>
        </row>
        <row r="1542">
          <cell r="C1542" t="str">
            <v>02.003.01.01.01.02</v>
          </cell>
          <cell r="D1542" t="str">
            <v>Impermeabilização (primer, asfalto elastomérico e manta asfáltica SBS 13% 4mm tipo IV)</v>
          </cell>
          <cell r="E1542">
            <v>4837.18</v>
          </cell>
          <cell r="F1542" t="str">
            <v>m2</v>
          </cell>
          <cell r="G1542">
            <v>41.983920383363859</v>
          </cell>
          <cell r="H1542">
            <v>203083.78</v>
          </cell>
        </row>
        <row r="1543">
          <cell r="C1543" t="str">
            <v>02.003.01.01.01.03</v>
          </cell>
          <cell r="D1543" t="str">
            <v>Camada separadora (papel kraft)</v>
          </cell>
          <cell r="E1543">
            <v>4837.18</v>
          </cell>
          <cell r="F1543" t="str">
            <v>m2</v>
          </cell>
          <cell r="G1543">
            <v>1.033695252192393</v>
          </cell>
          <cell r="H1543">
            <v>5000.17</v>
          </cell>
        </row>
        <row r="1544">
          <cell r="C1544" t="str">
            <v>02.003.01.01.01.04</v>
          </cell>
          <cell r="D1544" t="str">
            <v>Proteção mecânica acabada horizontal</v>
          </cell>
          <cell r="E1544">
            <v>4837.18</v>
          </cell>
          <cell r="F1544" t="str">
            <v>m2</v>
          </cell>
          <cell r="G1544">
            <v>9.7980145456650369</v>
          </cell>
          <cell r="H1544">
            <v>47394.76</v>
          </cell>
        </row>
        <row r="1545">
          <cell r="C1545" t="str">
            <v>02.003.01.01.01.05</v>
          </cell>
          <cell r="D1545" t="str">
            <v>Proteção mecânica acabada vertical com tela galvanizada, ou plástica fio 22 abertura 1"</v>
          </cell>
          <cell r="E1545">
            <v>1349.54</v>
          </cell>
          <cell r="F1545" t="str">
            <v>m2</v>
          </cell>
          <cell r="G1545">
            <v>10.204425211553566</v>
          </cell>
          <cell r="H1545">
            <v>13771.28</v>
          </cell>
        </row>
        <row r="1546">
          <cell r="C1546" t="str">
            <v>02.003.01.01.01.06</v>
          </cell>
          <cell r="D1546" t="str">
            <v>Mastique de emulsão hidroasfáltica (incluso)</v>
          </cell>
          <cell r="E1546">
            <v>1009.35</v>
          </cell>
          <cell r="F1546" t="str">
            <v>m</v>
          </cell>
        </row>
        <row r="1547">
          <cell r="C1547" t="str">
            <v>02.003.02</v>
          </cell>
          <cell r="D1547" t="str">
            <v>Laje com tráfego de veículos e Rampas</v>
          </cell>
          <cell r="H1547">
            <v>572006.73</v>
          </cell>
        </row>
        <row r="1548">
          <cell r="C1548" t="str">
            <v>02.003.02.01</v>
          </cell>
          <cell r="D1548" t="str">
            <v>Laje com tráfego de veículos e Rampas</v>
          </cell>
          <cell r="H1548">
            <v>572006.73</v>
          </cell>
        </row>
        <row r="1549">
          <cell r="C1549" t="str">
            <v>02.003.02.01.01</v>
          </cell>
          <cell r="D1549" t="str">
            <v xml:space="preserve">Laje com tráfego de veículos e Rampas - Sistema "A4" Manta asfáltica 4mm aderida com asfalto elastomérico - Manta asf. Pre´-fabricada (SBS 13%), esp. 4mm, tipo IV, conf. Norma (ABNT) NBR 9952/98, aderida com 2,0kg/m2 de asfalto quente e camada de reforço </v>
          </cell>
          <cell r="H1549">
            <v>572006.73</v>
          </cell>
        </row>
        <row r="1550">
          <cell r="C1550" t="str">
            <v>02.003.02.01.01.01</v>
          </cell>
          <cell r="D1550" t="str">
            <v>Regularização de superfície horizontal e vertical</v>
          </cell>
          <cell r="E1550">
            <v>6729.02</v>
          </cell>
          <cell r="F1550" t="str">
            <v>m2</v>
          </cell>
          <cell r="G1550">
            <v>13.950465298067177</v>
          </cell>
          <cell r="H1550">
            <v>93872.960000000006</v>
          </cell>
        </row>
        <row r="1551">
          <cell r="C1551" t="str">
            <v>02.003.02.01.01.02</v>
          </cell>
          <cell r="D1551" t="str">
            <v>Impermeabilização (primer, asfalto elastomérico e manta asfáltica SBS 13% 4mm tipo IV)</v>
          </cell>
          <cell r="E1551">
            <v>6729.02</v>
          </cell>
          <cell r="F1551" t="str">
            <v>m2</v>
          </cell>
          <cell r="G1551">
            <v>41.983920392568308</v>
          </cell>
          <cell r="H1551">
            <v>282510.64</v>
          </cell>
        </row>
        <row r="1552">
          <cell r="C1552" t="str">
            <v>02.003.02.01.01.03</v>
          </cell>
          <cell r="D1552" t="str">
            <v>Camada separadora (papel kraft)</v>
          </cell>
          <cell r="E1552">
            <v>6729.02</v>
          </cell>
          <cell r="F1552" t="str">
            <v>m2</v>
          </cell>
          <cell r="G1552">
            <v>1.0336943566819536</v>
          </cell>
          <cell r="H1552">
            <v>6955.75</v>
          </cell>
        </row>
        <row r="1553">
          <cell r="C1553" t="str">
            <v>02.003.02.01.01.04</v>
          </cell>
          <cell r="D1553" t="str">
            <v>Camada anti-puncionante e drenante com mastique de emulsão hidroasfáltica</v>
          </cell>
          <cell r="E1553">
            <v>6729.02</v>
          </cell>
          <cell r="F1553" t="str">
            <v>m2</v>
          </cell>
          <cell r="G1553">
            <v>7.014990295763722</v>
          </cell>
          <cell r="H1553">
            <v>47204.01</v>
          </cell>
        </row>
        <row r="1554">
          <cell r="C1554" t="str">
            <v>02.003.02.01.01.05</v>
          </cell>
          <cell r="D1554" t="str">
            <v>Proteção mecânica acabada horizontal</v>
          </cell>
          <cell r="E1554">
            <v>6729.02</v>
          </cell>
          <cell r="F1554" t="str">
            <v>m2</v>
          </cell>
          <cell r="G1554">
            <v>9.7980151641695201</v>
          </cell>
          <cell r="H1554">
            <v>65931.039999999994</v>
          </cell>
        </row>
        <row r="1555">
          <cell r="C1555" t="str">
            <v>02.003.02.01.01.06</v>
          </cell>
          <cell r="D1555" t="str">
            <v>Proteção mecânica acabada vertical com tela galvanizada, ou plástica fio 22 abertura 1"</v>
          </cell>
          <cell r="E1555">
            <v>7401.92</v>
          </cell>
          <cell r="F1555" t="str">
            <v>m2</v>
          </cell>
          <cell r="G1555">
            <v>10.204425338290605</v>
          </cell>
          <cell r="H1555">
            <v>75532.34</v>
          </cell>
        </row>
        <row r="1556">
          <cell r="C1556" t="str">
            <v>02.003.02.01.01.07</v>
          </cell>
          <cell r="D1556" t="str">
            <v>Mastique de emulsão hidroasfáltica (incluso)</v>
          </cell>
          <cell r="E1556">
            <v>926.10299999999995</v>
          </cell>
          <cell r="F1556" t="str">
            <v>m</v>
          </cell>
        </row>
        <row r="1557">
          <cell r="C1557" t="str">
            <v>02.003.03</v>
          </cell>
          <cell r="D1557" t="str">
            <v>Térreo Áreas ajardinadas</v>
          </cell>
          <cell r="H1557">
            <v>836605.15</v>
          </cell>
        </row>
        <row r="1558">
          <cell r="C1558" t="str">
            <v>02.003.03.01</v>
          </cell>
          <cell r="D1558" t="str">
            <v>Térreo Áreas ajardinadas</v>
          </cell>
          <cell r="H1558">
            <v>836605.15</v>
          </cell>
        </row>
        <row r="1559">
          <cell r="C1559" t="str">
            <v>02.003.03.01.01</v>
          </cell>
          <cell r="D1559" t="str">
            <v>Térreo Áreas ajardinadas - Sistema "A4" Manta asfáltica 4mm aderida com asfalto elastomérico - Manta asf. Pre´-fabricada (SBS 13%), esp. 4mm, tipo IV, conf. Norma (ABNT) NBR 9952/98, aderida com 2,0kg/m2 de asfalto quente e camada de reforço com 2 kg/m2 d</v>
          </cell>
          <cell r="H1559">
            <v>836605.15</v>
          </cell>
        </row>
        <row r="1560">
          <cell r="C1560" t="str">
            <v>02.003.03.01.01.01</v>
          </cell>
          <cell r="D1560" t="str">
            <v>Regularização de superfície horizontal e vertical</v>
          </cell>
          <cell r="E1560">
            <v>11372.48</v>
          </cell>
          <cell r="F1560" t="str">
            <v>m2</v>
          </cell>
          <cell r="G1560">
            <v>13.950464630406033</v>
          </cell>
          <cell r="H1560">
            <v>158651.38</v>
          </cell>
        </row>
        <row r="1561">
          <cell r="C1561" t="str">
            <v>02.003.03.01.01.02</v>
          </cell>
          <cell r="D1561" t="str">
            <v>Impermeabilização (primer, asfalto elastomérico e manta asfáltica SBS 13% 4mm tipo IV)</v>
          </cell>
          <cell r="E1561">
            <v>11372.48</v>
          </cell>
          <cell r="F1561" t="str">
            <v>m2</v>
          </cell>
          <cell r="G1561">
            <v>41.98391995413489</v>
          </cell>
          <cell r="H1561">
            <v>477461.29</v>
          </cell>
        </row>
        <row r="1562">
          <cell r="C1562" t="str">
            <v>02.003.03.01.01.03</v>
          </cell>
          <cell r="D1562" t="str">
            <v>Camada separadora (papel kraft)</v>
          </cell>
          <cell r="E1562">
            <v>11372.48</v>
          </cell>
          <cell r="F1562" t="str">
            <v>m2</v>
          </cell>
          <cell r="G1562">
            <v>1.0336953769098738</v>
          </cell>
          <cell r="H1562">
            <v>11755.68</v>
          </cell>
        </row>
        <row r="1563">
          <cell r="C1563" t="str">
            <v>02.003.03.01.01.04</v>
          </cell>
          <cell r="D1563" t="str">
            <v>Proteção mecânica acabada horizontal</v>
          </cell>
          <cell r="E1563">
            <v>11372.48</v>
          </cell>
          <cell r="F1563" t="str">
            <v>m2</v>
          </cell>
          <cell r="G1563">
            <v>9.7980150327808886</v>
          </cell>
          <cell r="H1563">
            <v>111427.73</v>
          </cell>
        </row>
        <row r="1564">
          <cell r="C1564" t="str">
            <v>02.003.03.01.01.05</v>
          </cell>
          <cell r="D1564" t="str">
            <v>Proteção mecânica acabada vertical com tela galvanizada, ou plástica fio 22 abertura 1"</v>
          </cell>
          <cell r="E1564">
            <v>181.46</v>
          </cell>
          <cell r="F1564" t="str">
            <v>m2</v>
          </cell>
          <cell r="G1564">
            <v>10.204397663396891</v>
          </cell>
          <cell r="H1564">
            <v>1851.69</v>
          </cell>
        </row>
        <row r="1565">
          <cell r="C1565" t="str">
            <v>02.003.03.01.01.06</v>
          </cell>
          <cell r="D1565" t="str">
            <v>Mastique de emulsão hidroasfáltica (incluso)</v>
          </cell>
          <cell r="E1565">
            <v>568.62</v>
          </cell>
          <cell r="F1565" t="str">
            <v>m</v>
          </cell>
        </row>
        <row r="1566">
          <cell r="C1566" t="str">
            <v>02.003.03.01.01.07</v>
          </cell>
          <cell r="D1566" t="str">
            <v>Pintura anti-raiz - Solução de alcatrão</v>
          </cell>
          <cell r="E1566">
            <v>11372.48</v>
          </cell>
          <cell r="F1566" t="str">
            <v>m2</v>
          </cell>
          <cell r="G1566">
            <v>6.6350848715495649</v>
          </cell>
          <cell r="H1566">
            <v>75457.37</v>
          </cell>
        </row>
        <row r="1567">
          <cell r="C1567" t="str">
            <v>02.003.04</v>
          </cell>
          <cell r="D1567" t="str">
            <v>Tratamento de junta de dilatação no Térreo</v>
          </cell>
          <cell r="H1567">
            <v>111943.35</v>
          </cell>
        </row>
        <row r="1568">
          <cell r="C1568" t="str">
            <v>02.003.04.01</v>
          </cell>
          <cell r="D1568" t="str">
            <v>Tratamento de junta de dilatação no Térreo</v>
          </cell>
          <cell r="H1568">
            <v>111943.35</v>
          </cell>
        </row>
        <row r="1569">
          <cell r="C1569" t="str">
            <v>02.003.04.01.01</v>
          </cell>
          <cell r="D1569" t="str">
            <v>Tratamento de junta de dilatação no Térreo</v>
          </cell>
          <cell r="H1569">
            <v>111943.35</v>
          </cell>
        </row>
        <row r="1570">
          <cell r="C1570" t="str">
            <v>02.003.04.01.01.01</v>
          </cell>
          <cell r="D1570" t="str">
            <v>Preparação de superfície</v>
          </cell>
          <cell r="E1570">
            <v>1451.95</v>
          </cell>
          <cell r="F1570" t="str">
            <v>m</v>
          </cell>
          <cell r="G1570">
            <v>8.3667481662591694</v>
          </cell>
          <cell r="H1570">
            <v>12148.1</v>
          </cell>
        </row>
        <row r="1571">
          <cell r="C1571" t="str">
            <v>02.003.04.01.01.02</v>
          </cell>
          <cell r="D1571" t="str">
            <v>Tratamento das juntas com duas faixas sanfonadas (Primer, asfalto oxidado, 2 camadas de manta asfáltica SBS 4mm tipo 4 AA)</v>
          </cell>
          <cell r="E1571">
            <v>1451.95</v>
          </cell>
          <cell r="F1571" t="str">
            <v>m</v>
          </cell>
          <cell r="G1571">
            <v>63.832873032817929</v>
          </cell>
          <cell r="H1571">
            <v>92682.14</v>
          </cell>
        </row>
        <row r="1572">
          <cell r="C1572" t="str">
            <v>02.003.04.01.01.03</v>
          </cell>
          <cell r="D1572" t="str">
            <v>Proteção mecânica com tela galvanizada / plástica</v>
          </cell>
          <cell r="E1572">
            <v>725.97500000000002</v>
          </cell>
          <cell r="F1572" t="str">
            <v>m2</v>
          </cell>
          <cell r="G1572">
            <v>9.7980095733324148</v>
          </cell>
          <cell r="H1572">
            <v>7113.11</v>
          </cell>
        </row>
        <row r="1573">
          <cell r="C1573" t="str">
            <v>02.003.05</v>
          </cell>
          <cell r="D1573" t="str">
            <v>Cortina convencional</v>
          </cell>
          <cell r="H1573">
            <v>80006.03</v>
          </cell>
        </row>
        <row r="1574">
          <cell r="C1574" t="str">
            <v>02.003.05.01</v>
          </cell>
          <cell r="D1574" t="str">
            <v>Cortina convencional</v>
          </cell>
          <cell r="H1574">
            <v>80006.03</v>
          </cell>
        </row>
        <row r="1575">
          <cell r="C1575" t="str">
            <v>02.003.05.01.01</v>
          </cell>
          <cell r="D1575" t="str">
            <v>Cortina convencional - Face Externa - Sistema "A3" Manta asfáltica 3mm aderida com asfalto elastomérico - Manta asf. Pre´-fabricada (SBS 13%), esp. 3mm, tipo III, conf. Norma (ABNT) NBR 9952/98, aderida com 2,0kg/m2 de asfalto quente e camada de reforço c</v>
          </cell>
          <cell r="H1575">
            <v>80006.03</v>
          </cell>
        </row>
        <row r="1576">
          <cell r="C1576" t="str">
            <v>02.003.05.01.01.01</v>
          </cell>
          <cell r="D1576" t="str">
            <v>Preparação de superfície - Limpeza e acerto de superfície</v>
          </cell>
          <cell r="E1576">
            <v>1591.49</v>
          </cell>
          <cell r="F1576" t="str">
            <v>m2</v>
          </cell>
          <cell r="G1576">
            <v>9.3650981156023594</v>
          </cell>
          <cell r="H1576">
            <v>14904.46</v>
          </cell>
        </row>
        <row r="1577">
          <cell r="C1577" t="str">
            <v>02.003.05.01.01.02</v>
          </cell>
          <cell r="D1577" t="str">
            <v>Impermeabilização (primer, asfalto elastomérico e manta asfáltica SBS 13% 3mm tipo III)</v>
          </cell>
          <cell r="E1577">
            <v>1591.49</v>
          </cell>
          <cell r="F1577" t="str">
            <v>m2</v>
          </cell>
          <cell r="G1577">
            <v>36.329521391903185</v>
          </cell>
          <cell r="H1577">
            <v>57818.07</v>
          </cell>
        </row>
        <row r="1578">
          <cell r="C1578" t="str">
            <v>02.003.05.01.01.03</v>
          </cell>
          <cell r="D1578" t="str">
            <v>Camada anti-punsionante e drenante - Geotextil 600g/m2</v>
          </cell>
          <cell r="E1578">
            <v>1591.49</v>
          </cell>
          <cell r="F1578" t="str">
            <v>m2</v>
          </cell>
          <cell r="G1578">
            <v>4.576528913156853</v>
          </cell>
          <cell r="H1578">
            <v>7283.5</v>
          </cell>
        </row>
        <row r="1579">
          <cell r="C1579" t="str">
            <v>02.003.07</v>
          </cell>
          <cell r="D1579" t="str">
            <v>Canaletas perimetrais</v>
          </cell>
          <cell r="H1579">
            <v>62240.480000000003</v>
          </cell>
        </row>
        <row r="1580">
          <cell r="C1580" t="str">
            <v>02.003.07.01</v>
          </cell>
          <cell r="D1580" t="str">
            <v>Canaletas perimetrais</v>
          </cell>
          <cell r="H1580">
            <v>62240.480000000003</v>
          </cell>
        </row>
        <row r="1581">
          <cell r="C1581" t="str">
            <v>02.003.07.01.01</v>
          </cell>
          <cell r="D1581" t="str">
            <v>Canaletas perimetrais - Sistema "B" Membrana asfáltica elastomérica - Membrana moldada no local, compota de 3 demãos de asfalto elastomérico estruturado com 1 véu de poliester ou lã de vidro</v>
          </cell>
          <cell r="H1581">
            <v>62240.480000000003</v>
          </cell>
        </row>
        <row r="1582">
          <cell r="C1582" t="str">
            <v>02.003.07.01.01.01</v>
          </cell>
          <cell r="D1582" t="str">
            <v>Preparo de superfície com argamassa impermeável - Apicoamento, grouteamento e chapisco. Duas demãos de argamassa impermeável com aditivos hidrófugos minerais intercaladas de chapisco</v>
          </cell>
          <cell r="E1582">
            <v>1290.0999999999999</v>
          </cell>
          <cell r="F1582" t="str">
            <v>m2</v>
          </cell>
          <cell r="G1582">
            <v>19.675544531431672</v>
          </cell>
          <cell r="H1582">
            <v>25383.42</v>
          </cell>
        </row>
        <row r="1583">
          <cell r="C1583" t="str">
            <v>02.003.07.01.01.02</v>
          </cell>
          <cell r="D1583" t="str">
            <v>Impermeabilização (primer, asfalto elastomérico e véu de poliester / lã de vidro)</v>
          </cell>
          <cell r="E1583">
            <v>1290.0999999999999</v>
          </cell>
          <cell r="F1583" t="str">
            <v>m2</v>
          </cell>
          <cell r="G1583">
            <v>25.06489419424851</v>
          </cell>
          <cell r="H1583">
            <v>32336.22</v>
          </cell>
        </row>
        <row r="1584">
          <cell r="C1584" t="str">
            <v>02.003.07.01.01.03</v>
          </cell>
          <cell r="D1584" t="str">
            <v>Proteção mecânica acabada horizontal</v>
          </cell>
          <cell r="E1584">
            <v>149.66300000000001</v>
          </cell>
          <cell r="F1584" t="str">
            <v>m2</v>
          </cell>
          <cell r="G1584">
            <v>9.7980128689121564</v>
          </cell>
          <cell r="H1584">
            <v>1466.4</v>
          </cell>
        </row>
        <row r="1585">
          <cell r="C1585" t="str">
            <v>02.003.07.01.01.04</v>
          </cell>
          <cell r="D1585" t="str">
            <v>Proteção mecânica acabada vertical com tela galvanizada, ou plástica fio 22 abertura 1"</v>
          </cell>
          <cell r="E1585">
            <v>299.32499999999999</v>
          </cell>
          <cell r="F1585" t="str">
            <v>m2</v>
          </cell>
          <cell r="G1585">
            <v>10.204426626576465</v>
          </cell>
          <cell r="H1585">
            <v>3054.44</v>
          </cell>
        </row>
        <row r="1586">
          <cell r="C1586" t="str">
            <v>02.003.07.01.01.05</v>
          </cell>
          <cell r="D1586" t="str">
            <v>Mastique de emulsão hidroasfáltica (incluso)</v>
          </cell>
          <cell r="E1586">
            <v>399.1</v>
          </cell>
          <cell r="F1586" t="str">
            <v>m</v>
          </cell>
        </row>
        <row r="1587">
          <cell r="C1587" t="str">
            <v>02.003.08</v>
          </cell>
          <cell r="D1587" t="str">
            <v>Jardineira suspensa</v>
          </cell>
          <cell r="H1587">
            <v>66291.58</v>
          </cell>
        </row>
        <row r="1588">
          <cell r="C1588" t="str">
            <v>02.003.08.01</v>
          </cell>
          <cell r="D1588" t="str">
            <v>Jardineira suspensa</v>
          </cell>
          <cell r="H1588">
            <v>66291.58</v>
          </cell>
        </row>
        <row r="1589">
          <cell r="C1589" t="str">
            <v>02.003.08.01.01</v>
          </cell>
          <cell r="D1589" t="str">
            <v>Jardineira suspensa</v>
          </cell>
          <cell r="H1589">
            <v>42965.5</v>
          </cell>
        </row>
        <row r="1590">
          <cell r="C1590" t="str">
            <v>02.003.08.01.01.01</v>
          </cell>
          <cell r="D1590" t="str">
            <v>Regularização de superfície horizontal e vertical</v>
          </cell>
          <cell r="E1590">
            <v>583.22500000000002</v>
          </cell>
          <cell r="F1590" t="str">
            <v>m2</v>
          </cell>
          <cell r="G1590">
            <v>13.950465086373184</v>
          </cell>
          <cell r="H1590">
            <v>8136.26</v>
          </cell>
        </row>
        <row r="1591">
          <cell r="C1591" t="str">
            <v>02.003.08.01.01.02</v>
          </cell>
          <cell r="D1591" t="str">
            <v>Impermeabilização (primer, asfalto elastomérico e manta asfáltica SBS 13% 4mm tipo IV)</v>
          </cell>
          <cell r="E1591">
            <v>583.22500000000002</v>
          </cell>
          <cell r="F1591" t="str">
            <v>m2</v>
          </cell>
          <cell r="G1591">
            <v>41.983917013159584</v>
          </cell>
          <cell r="H1591">
            <v>24486.07</v>
          </cell>
        </row>
        <row r="1592">
          <cell r="C1592" t="str">
            <v>02.003.08.01.01.03</v>
          </cell>
          <cell r="D1592" t="str">
            <v>Camada separadora (papel kraft)</v>
          </cell>
          <cell r="E1592">
            <v>583.22500000000002</v>
          </cell>
          <cell r="F1592" t="str">
            <v>m2</v>
          </cell>
          <cell r="G1592">
            <v>1.0337005443868146</v>
          </cell>
          <cell r="H1592">
            <v>602.88</v>
          </cell>
        </row>
        <row r="1593">
          <cell r="C1593" t="str">
            <v>02.003.08.01.01.04</v>
          </cell>
          <cell r="D1593" t="str">
            <v>Proteção mecânica acabada horizontal</v>
          </cell>
          <cell r="E1593">
            <v>199.15</v>
          </cell>
          <cell r="F1593" t="str">
            <v>m2</v>
          </cell>
          <cell r="G1593">
            <v>9.7979914637208125</v>
          </cell>
          <cell r="H1593">
            <v>1951.27</v>
          </cell>
        </row>
        <row r="1594">
          <cell r="C1594" t="str">
            <v>02.003.08.01.01.05</v>
          </cell>
          <cell r="D1594" t="str">
            <v>Proteção mecânica acabada vertical com tela galvanizada, ou plástica fio 22 abertura 1"</v>
          </cell>
          <cell r="E1594">
            <v>384.07499999999999</v>
          </cell>
          <cell r="F1594" t="str">
            <v>m2</v>
          </cell>
          <cell r="G1594">
            <v>10.204413200546769</v>
          </cell>
          <cell r="H1594">
            <v>3919.26</v>
          </cell>
        </row>
        <row r="1595">
          <cell r="C1595" t="str">
            <v>02.003.08.01.01.06</v>
          </cell>
          <cell r="D1595" t="str">
            <v>Mastique de emulsão hidroasfáltica (incluso)</v>
          </cell>
          <cell r="E1595">
            <v>284.5</v>
          </cell>
          <cell r="F1595" t="str">
            <v>m</v>
          </cell>
        </row>
        <row r="1596">
          <cell r="C1596" t="str">
            <v>02.003.08.01.01.07</v>
          </cell>
          <cell r="D1596" t="str">
            <v>Pintura anti-raiz - Solução de alcatrão</v>
          </cell>
          <cell r="E1596">
            <v>583.22500000000002</v>
          </cell>
          <cell r="F1596" t="str">
            <v>m2</v>
          </cell>
          <cell r="G1596">
            <v>6.6350893737408372</v>
          </cell>
          <cell r="H1596">
            <v>3869.75</v>
          </cell>
        </row>
        <row r="1597">
          <cell r="C1597" t="str">
            <v>02.003.09.01.02</v>
          </cell>
          <cell r="D1597" t="str">
            <v>Selamento e cintamento metalico</v>
          </cell>
          <cell r="H1597">
            <v>23326.09</v>
          </cell>
        </row>
        <row r="1598">
          <cell r="C1598" t="str">
            <v>02.003.09.01.02.01</v>
          </cell>
          <cell r="D1598" t="str">
            <v>Cintamento metalico</v>
          </cell>
          <cell r="E1598">
            <v>723.34</v>
          </cell>
          <cell r="F1598" t="str">
            <v>m</v>
          </cell>
          <cell r="G1598">
            <v>18.571169850969117</v>
          </cell>
          <cell r="H1598">
            <v>13433.27</v>
          </cell>
        </row>
        <row r="1599">
          <cell r="C1599" t="str">
            <v>02.003.09.01.02.02</v>
          </cell>
          <cell r="D1599" t="str">
            <v>Selamento e aplicação de tiras de manta asfaltica SBS, 4 mm tipo IV - AA com 13% polimeros Aplicadas com asfalto elastomerico</v>
          </cell>
          <cell r="E1599">
            <v>723.34</v>
          </cell>
          <cell r="F1599" t="str">
            <v>m</v>
          </cell>
          <cell r="G1599">
            <v>13.676583625957363</v>
          </cell>
          <cell r="H1599">
            <v>9892.82</v>
          </cell>
        </row>
        <row r="1600">
          <cell r="C1600" t="str">
            <v>02.003.10</v>
          </cell>
          <cell r="D1600" t="str">
            <v>Impermeabilização da caixa de retardo</v>
          </cell>
          <cell r="H1600">
            <v>17510.830000000002</v>
          </cell>
        </row>
        <row r="1601">
          <cell r="C1601" t="str">
            <v>02.003.10.01</v>
          </cell>
          <cell r="D1601" t="str">
            <v>Impermeabilização da caixa de retardo</v>
          </cell>
          <cell r="H1601">
            <v>17510.830000000002</v>
          </cell>
        </row>
        <row r="1602">
          <cell r="C1602" t="str">
            <v>02.003.10.01.01</v>
          </cell>
          <cell r="D1602" t="str">
            <v>Impermeabilização da caixa de retardo junto a edificio "E" e acesso principal</v>
          </cell>
          <cell r="H1602">
            <v>17510.830000000002</v>
          </cell>
        </row>
        <row r="1603">
          <cell r="C1603" t="str">
            <v>02.003.10.01.01.01</v>
          </cell>
          <cell r="D1603" t="str">
            <v>Preparação de superfície - Limpeza, apicoamento e grouteamento dos locais necessários</v>
          </cell>
          <cell r="E1603">
            <v>270.3</v>
          </cell>
          <cell r="F1603" t="str">
            <v>m2</v>
          </cell>
          <cell r="G1603">
            <v>7.5097669256381803</v>
          </cell>
          <cell r="H1603">
            <v>2029.89</v>
          </cell>
        </row>
        <row r="1604">
          <cell r="C1604" t="str">
            <v>02.003.10.01.01.02</v>
          </cell>
          <cell r="D1604" t="str">
            <v>Regularização de superfície horizontal e vertical</v>
          </cell>
          <cell r="E1604">
            <v>270.3</v>
          </cell>
          <cell r="F1604" t="str">
            <v>m2</v>
          </cell>
          <cell r="G1604">
            <v>9.0116907140214586</v>
          </cell>
          <cell r="H1604">
            <v>2435.86</v>
          </cell>
        </row>
        <row r="1605">
          <cell r="C1605" t="str">
            <v>02.003.10.01.01.03</v>
          </cell>
          <cell r="D1605" t="str">
            <v>Impermeaabilização (primer, asfalto elastomérico e manta asfáltica SBS 13% 4mm tipo IV)</v>
          </cell>
          <cell r="E1605">
            <v>270.3</v>
          </cell>
          <cell r="F1605" t="str">
            <v>m2</v>
          </cell>
          <cell r="G1605">
            <v>41.983906770255267</v>
          </cell>
          <cell r="H1605">
            <v>11348.25</v>
          </cell>
        </row>
        <row r="1606">
          <cell r="C1606" t="str">
            <v>02.003.10.01.01.04</v>
          </cell>
          <cell r="D1606" t="str">
            <v>Tratamento de teto com solução asfáltica</v>
          </cell>
          <cell r="E1606">
            <v>109</v>
          </cell>
          <cell r="F1606" t="str">
            <v>m2</v>
          </cell>
          <cell r="G1606">
            <v>5.7692660550458719</v>
          </cell>
          <cell r="H1606">
            <v>628.85</v>
          </cell>
        </row>
        <row r="1607">
          <cell r="C1607" t="str">
            <v>02.003.10.01.01.05</v>
          </cell>
          <cell r="D1607" t="str">
            <v>Proteção mecânica de fundo</v>
          </cell>
          <cell r="E1607">
            <v>109</v>
          </cell>
          <cell r="F1607" t="str">
            <v>m2</v>
          </cell>
          <cell r="G1607">
            <v>9.7979816513761477</v>
          </cell>
          <cell r="H1607">
            <v>1067.98</v>
          </cell>
        </row>
        <row r="1608">
          <cell r="C1608">
            <v>2004</v>
          </cell>
          <cell r="D1608" t="str">
            <v>CORTINAS DE CONTENÇÃO</v>
          </cell>
          <cell r="H1608">
            <v>3570272.99</v>
          </cell>
        </row>
        <row r="1609">
          <cell r="C1609" t="str">
            <v>02.004.01</v>
          </cell>
          <cell r="D1609" t="str">
            <v>Parede diafragma - Limite com o Condonínio de Apartamentos</v>
          </cell>
          <cell r="H1609">
            <v>1271256.8700000001</v>
          </cell>
        </row>
        <row r="1610">
          <cell r="C1610" t="str">
            <v>02.004.01.01</v>
          </cell>
          <cell r="D1610" t="str">
            <v>Parede diafragma - Limite com o Condonínio de Apartamentos</v>
          </cell>
          <cell r="H1610">
            <v>1271256.8700000001</v>
          </cell>
        </row>
        <row r="1611">
          <cell r="C1611" t="str">
            <v>02.004.01.01.01</v>
          </cell>
          <cell r="D1611" t="str">
            <v>Execuçaõ da parede diafragma</v>
          </cell>
          <cell r="H1611">
            <v>1014799.14</v>
          </cell>
        </row>
        <row r="1612">
          <cell r="C1612" t="str">
            <v>02.004.01.01.01.01</v>
          </cell>
          <cell r="D1612" t="str">
            <v>Intalação, transporte e mobilização de equipamentos e pessoal</v>
          </cell>
          <cell r="E1612">
            <v>1</v>
          </cell>
          <cell r="F1612" t="str">
            <v>vb</v>
          </cell>
          <cell r="G1612">
            <v>16000</v>
          </cell>
          <cell r="H1612">
            <v>16000</v>
          </cell>
        </row>
        <row r="1613">
          <cell r="C1613" t="str">
            <v>02.004.01.01.01.02</v>
          </cell>
          <cell r="D1613" t="str">
            <v>Canteiro de obras</v>
          </cell>
          <cell r="E1613">
            <v>1</v>
          </cell>
          <cell r="F1613" t="str">
            <v>vb</v>
          </cell>
          <cell r="G1613">
            <v>11500</v>
          </cell>
          <cell r="H1613">
            <v>11500</v>
          </cell>
        </row>
        <row r="1614">
          <cell r="C1614" t="str">
            <v>02.004.01.01.01.03</v>
          </cell>
          <cell r="D1614" t="str">
            <v>Desmobilização</v>
          </cell>
          <cell r="E1614">
            <v>1</v>
          </cell>
          <cell r="F1614" t="str">
            <v>vb</v>
          </cell>
          <cell r="G1614">
            <v>10000</v>
          </cell>
          <cell r="H1614">
            <v>5600</v>
          </cell>
        </row>
        <row r="1615">
          <cell r="C1615" t="str">
            <v>02.004.01.01.01.04</v>
          </cell>
          <cell r="D1615" t="str">
            <v>Escavação de parede diafragma larg. 40 cm - SPT &lt; 50</v>
          </cell>
          <cell r="E1615">
            <v>3083.83</v>
          </cell>
          <cell r="F1615" t="str">
            <v>m2</v>
          </cell>
          <cell r="G1615">
            <v>58</v>
          </cell>
          <cell r="H1615">
            <v>217749.24</v>
          </cell>
        </row>
        <row r="1616">
          <cell r="C1616" t="str">
            <v>02.004.01.01.01.05</v>
          </cell>
          <cell r="D1616" t="str">
            <v>Escavação de parede diafragma larg. 40 cm - SPT &gt; 50</v>
          </cell>
          <cell r="E1616">
            <v>95.95</v>
          </cell>
          <cell r="F1616" t="str">
            <v>m2</v>
          </cell>
          <cell r="G1616">
            <v>80.8</v>
          </cell>
          <cell r="H1616">
            <v>8981.8799999999992</v>
          </cell>
        </row>
        <row r="1617">
          <cell r="C1617" t="str">
            <v>02.004.01.01.01.06</v>
          </cell>
          <cell r="D1617" t="str">
            <v>Montagem do aço da parede diafragma</v>
          </cell>
          <cell r="E1617">
            <v>122601.19</v>
          </cell>
          <cell r="F1617" t="str">
            <v>kg</v>
          </cell>
          <cell r="G1617">
            <v>0.45</v>
          </cell>
          <cell r="H1617">
            <v>46588.45</v>
          </cell>
        </row>
        <row r="1618">
          <cell r="C1618" t="str">
            <v>02.004.01.01.01.07</v>
          </cell>
          <cell r="D1618" t="str">
            <v>Fornecimento, corte e dobra do aço da parede diafragma</v>
          </cell>
          <cell r="E1618">
            <v>122601.19</v>
          </cell>
          <cell r="F1618" t="str">
            <v>kg</v>
          </cell>
          <cell r="G1618">
            <v>2.15</v>
          </cell>
          <cell r="H1618">
            <v>263004.07</v>
          </cell>
        </row>
        <row r="1619">
          <cell r="C1619" t="str">
            <v>02.004.01.01.01.08</v>
          </cell>
          <cell r="D1619" t="str">
            <v>Execução de mureta-guia</v>
          </cell>
          <cell r="E1619">
            <v>204</v>
          </cell>
          <cell r="F1619" t="str">
            <v>m</v>
          </cell>
          <cell r="G1619">
            <v>120</v>
          </cell>
          <cell r="H1619">
            <v>18360</v>
          </cell>
        </row>
        <row r="1620">
          <cell r="C1620" t="str">
            <v>02.004.01.01.01.09</v>
          </cell>
          <cell r="D1620" t="str">
            <v>Fornecimento, corte e dobra do aço da mureta-guia</v>
          </cell>
          <cell r="E1620">
            <v>3763.66</v>
          </cell>
          <cell r="F1620" t="str">
            <v>kg</v>
          </cell>
          <cell r="G1620">
            <v>2.15</v>
          </cell>
          <cell r="H1620">
            <v>8073.8</v>
          </cell>
        </row>
        <row r="1621">
          <cell r="C1621" t="str">
            <v>02.004.01.01.01.10</v>
          </cell>
          <cell r="D1621" t="str">
            <v>Remoção de lama bentonítica não reaproveitável até o bota-fora</v>
          </cell>
          <cell r="E1621">
            <v>971</v>
          </cell>
          <cell r="F1621" t="str">
            <v>m3</v>
          </cell>
          <cell r="G1621">
            <v>39</v>
          </cell>
          <cell r="H1621">
            <v>29130</v>
          </cell>
        </row>
        <row r="1622">
          <cell r="C1622" t="str">
            <v>02.004.01.01.01.11</v>
          </cell>
          <cell r="D1622" t="str">
            <v>Fornecimento de gerador com combustível incluso</v>
          </cell>
          <cell r="E1622">
            <v>2.5</v>
          </cell>
          <cell r="F1622" t="str">
            <v>mês</v>
          </cell>
          <cell r="G1622">
            <v>7500</v>
          </cell>
          <cell r="H1622">
            <v>18750</v>
          </cell>
        </row>
        <row r="1623">
          <cell r="C1623" t="str">
            <v>02.004.01.01.01.12</v>
          </cell>
          <cell r="D1623" t="str">
            <v>Retirada de material escavado (volume do corte + 40% perda de concreto + 30% empolamento)</v>
          </cell>
          <cell r="E1623">
            <v>2354.59</v>
          </cell>
          <cell r="F1623" t="str">
            <v>m3</v>
          </cell>
          <cell r="G1623">
            <v>22</v>
          </cell>
          <cell r="H1623">
            <v>51800.98</v>
          </cell>
        </row>
        <row r="1624">
          <cell r="C1624" t="str">
            <v>02.004.01.01.01.13</v>
          </cell>
          <cell r="D1624" t="str">
            <v>Fornecimento de água - incluso</v>
          </cell>
        </row>
        <row r="1625">
          <cell r="C1625" t="str">
            <v>02.004.01.01.01.14</v>
          </cell>
          <cell r="D1625" t="str">
            <v>Arrasamento da parede diafragma até o fundo da viga de coroamento - Incluso</v>
          </cell>
        </row>
        <row r="1626">
          <cell r="C1626" t="str">
            <v>02.004.01.01.01.15</v>
          </cell>
          <cell r="D1626" t="str">
            <v>Limpeza permanente das vias de acesso - Incluso</v>
          </cell>
        </row>
        <row r="1627">
          <cell r="C1627" t="str">
            <v>02.004.01.01.01.16</v>
          </cell>
          <cell r="D1627" t="str">
            <v>Concreto da parede diafragma -  fck 20 Mpa, consumo 400 kg de cimento / m3, brita 1, slump 18 a 22 cm (material)</v>
          </cell>
          <cell r="E1627">
            <v>1293.73</v>
          </cell>
          <cell r="F1627" t="str">
            <v>m3</v>
          </cell>
          <cell r="G1627">
            <v>242.81</v>
          </cell>
          <cell r="H1627">
            <v>314135.63</v>
          </cell>
        </row>
        <row r="1628">
          <cell r="C1628" t="str">
            <v>02.004.01.01.01.17</v>
          </cell>
          <cell r="D1628" t="str">
            <v>Concreto da mureta-guia - fck 15 Mpa (material)</v>
          </cell>
          <cell r="E1628">
            <v>40.29</v>
          </cell>
          <cell r="F1628" t="str">
            <v>m3</v>
          </cell>
          <cell r="G1628">
            <v>127.21</v>
          </cell>
          <cell r="H1628">
            <v>5125.09</v>
          </cell>
        </row>
        <row r="1630">
          <cell r="C1630" t="str">
            <v>02.004.01.01.03</v>
          </cell>
          <cell r="D1630" t="str">
            <v>Execução de viga de coroamento</v>
          </cell>
          <cell r="H1630">
            <v>46281.37</v>
          </cell>
        </row>
        <row r="1631">
          <cell r="C1631" t="str">
            <v>02.004.01.01.03.01</v>
          </cell>
          <cell r="D1631" t="str">
            <v>Forma</v>
          </cell>
          <cell r="E1631">
            <v>199.55</v>
          </cell>
          <cell r="F1631" t="str">
            <v>m2</v>
          </cell>
          <cell r="G1631">
            <v>30.989476321723878</v>
          </cell>
          <cell r="H1631">
            <v>6183.95</v>
          </cell>
        </row>
        <row r="1632">
          <cell r="C1632" t="str">
            <v>02.004.01.01.03.02</v>
          </cell>
          <cell r="D1632" t="str">
            <v>Armação aço CA-50</v>
          </cell>
          <cell r="E1632">
            <v>7982</v>
          </cell>
          <cell r="F1632" t="str">
            <v>kg</v>
          </cell>
          <cell r="G1632">
            <v>2.7817000751691303</v>
          </cell>
          <cell r="H1632">
            <v>22203.53</v>
          </cell>
        </row>
        <row r="1633">
          <cell r="C1633" t="str">
            <v>02.004.01.01.03.03</v>
          </cell>
          <cell r="D1633" t="str">
            <v>Concreto Fck 40 Mpa</v>
          </cell>
          <cell r="E1633">
            <v>79.819999999999993</v>
          </cell>
          <cell r="F1633" t="str">
            <v>m3</v>
          </cell>
          <cell r="G1633">
            <v>224.17790027562017</v>
          </cell>
          <cell r="H1633">
            <v>17893.88</v>
          </cell>
        </row>
        <row r="1634">
          <cell r="C1634" t="str">
            <v>02.004.01.01.04</v>
          </cell>
          <cell r="D1634" t="str">
            <v>Canaleta e Fechamento da parede diafragma em paineis horizontais de PVC  h= 4,85 cor branca, fixados sobre mureta de alvenaria h=1,00m</v>
          </cell>
          <cell r="H1634">
            <v>40878.81</v>
          </cell>
        </row>
        <row r="1635">
          <cell r="C1635" t="str">
            <v>02.004.01.01.04.01</v>
          </cell>
          <cell r="D1635" t="str">
            <v>Mureta de alvenaria h=1,00m, em bloco de concreto vedação 9x19x39cm</v>
          </cell>
          <cell r="E1635">
            <v>199.55</v>
          </cell>
          <cell r="F1635" t="str">
            <v>m2</v>
          </cell>
          <cell r="G1635">
            <v>24.450513655725384</v>
          </cell>
          <cell r="H1635">
            <v>4879.1000000000004</v>
          </cell>
        </row>
        <row r="1636">
          <cell r="C1636" t="str">
            <v>02.004.01.01.04.02</v>
          </cell>
          <cell r="D1636" t="str">
            <v>Chapisco</v>
          </cell>
          <cell r="E1636">
            <v>199.55</v>
          </cell>
          <cell r="F1636" t="str">
            <v>m2</v>
          </cell>
          <cell r="G1636">
            <v>4.8098220997243795</v>
          </cell>
          <cell r="H1636">
            <v>959.8</v>
          </cell>
        </row>
        <row r="1637">
          <cell r="C1637" t="str">
            <v>02.004.01.01.04.03</v>
          </cell>
          <cell r="D1637" t="str">
            <v>Massa única feltrada</v>
          </cell>
          <cell r="E1637">
            <v>199.55</v>
          </cell>
          <cell r="F1637" t="str">
            <v>m2</v>
          </cell>
          <cell r="G1637">
            <v>15.914006514657979</v>
          </cell>
          <cell r="H1637">
            <v>3175.64</v>
          </cell>
        </row>
        <row r="1638">
          <cell r="C1638" t="str">
            <v>02.004.01.01.04.04</v>
          </cell>
          <cell r="D1638" t="str">
            <v>Pintura PVA (sem massa) sobre massa única</v>
          </cell>
          <cell r="E1638">
            <v>199.55</v>
          </cell>
          <cell r="F1638" t="str">
            <v>m2</v>
          </cell>
          <cell r="G1638">
            <v>3.158757203708344</v>
          </cell>
          <cell r="H1638">
            <v>630.33000000000004</v>
          </cell>
        </row>
        <row r="1639">
          <cell r="C1639" t="str">
            <v>02.004.01.01.04.05</v>
          </cell>
          <cell r="D1639" t="str">
            <v>Fechamento da parede diafragma em paineis horizontais de PVC  h= 4,85 cor branca</v>
          </cell>
          <cell r="E1639">
            <v>1001.088</v>
          </cell>
          <cell r="F1639" t="str">
            <v>m2</v>
          </cell>
          <cell r="G1639">
            <v>31.200004395218006</v>
          </cell>
          <cell r="H1639">
            <v>31233.95</v>
          </cell>
        </row>
        <row r="1640">
          <cell r="C1640" t="str">
            <v>02.004.02</v>
          </cell>
          <cell r="D1640" t="str">
            <v>Cortinas</v>
          </cell>
          <cell r="H1640">
            <v>2299016.12</v>
          </cell>
        </row>
        <row r="1641">
          <cell r="C1641" t="str">
            <v>02.004.02.01</v>
          </cell>
          <cell r="D1641" t="str">
            <v>Cortinas</v>
          </cell>
          <cell r="H1641">
            <v>2299016.12</v>
          </cell>
        </row>
        <row r="1642">
          <cell r="C1642" t="str">
            <v>02.004.02.01.01</v>
          </cell>
          <cell r="D1642" t="str">
            <v>Movimento de Terra</v>
          </cell>
          <cell r="H1642">
            <v>2299016.12</v>
          </cell>
        </row>
        <row r="1643">
          <cell r="C1643" t="str">
            <v>02.004.02.01.01.01</v>
          </cell>
          <cell r="D1643" t="str">
            <v>Escavação mecanica de talude e bermas para execução das cortinas</v>
          </cell>
          <cell r="E1643">
            <v>6132.75</v>
          </cell>
          <cell r="F1643" t="str">
            <v>m3</v>
          </cell>
          <cell r="G1643">
            <v>11.67549957197016</v>
          </cell>
          <cell r="H1643">
            <v>71602.92</v>
          </cell>
        </row>
        <row r="1644">
          <cell r="C1644" t="str">
            <v>02.004.02.01.01.02</v>
          </cell>
          <cell r="D1644" t="str">
            <v>Reaterro Compactado com solo de 1ºcategoria</v>
          </cell>
          <cell r="E1644">
            <v>6132.75</v>
          </cell>
          <cell r="F1644" t="str">
            <v>m3</v>
          </cell>
          <cell r="G1644">
            <v>13.566000570706453</v>
          </cell>
          <cell r="H1644">
            <v>83196.89</v>
          </cell>
        </row>
        <row r="1645">
          <cell r="C1645" t="str">
            <v>02.004.02.01.01.03</v>
          </cell>
          <cell r="D1645" t="str">
            <v>Escavação confinada nos subsolos, inclusive bota-fora</v>
          </cell>
          <cell r="E1645">
            <v>4873.5</v>
          </cell>
          <cell r="F1645" t="str">
            <v>m3</v>
          </cell>
          <cell r="G1645">
            <v>18.239999999999998</v>
          </cell>
          <cell r="H1645">
            <v>88892.64</v>
          </cell>
        </row>
        <row r="1646">
          <cell r="C1646" t="str">
            <v>02.004.02.01.01.04</v>
          </cell>
          <cell r="D1646" t="str">
            <v>Escavação confinada circulação de serviços dos subsolos, inclusive bota-fora</v>
          </cell>
          <cell r="E1646">
            <v>9100</v>
          </cell>
          <cell r="F1646" t="str">
            <v>m3</v>
          </cell>
          <cell r="G1646">
            <v>18.239999999999998</v>
          </cell>
          <cell r="H1646">
            <v>165984</v>
          </cell>
        </row>
        <row r="1647">
          <cell r="C1647" t="str">
            <v>02.004.02.01.02</v>
          </cell>
          <cell r="D1647" t="str">
            <v>Concreto projetado nos taludes</v>
          </cell>
        </row>
        <row r="1648">
          <cell r="C1648" t="str">
            <v>02.004.02.01.02.01</v>
          </cell>
          <cell r="D1648" t="str">
            <v>Concreto projetado nos taludes</v>
          </cell>
          <cell r="E1648">
            <v>5038.1000000000004</v>
          </cell>
          <cell r="F1648" t="str">
            <v>m2</v>
          </cell>
          <cell r="G1648">
            <v>53.790655207320221</v>
          </cell>
          <cell r="H1648">
            <v>271002.7</v>
          </cell>
        </row>
        <row r="1649">
          <cell r="C1649" t="str">
            <v>02.004.02.01.02.02</v>
          </cell>
          <cell r="D1649" t="str">
            <v xml:space="preserve">Dreno sub horizontal ø4 nos taludes </v>
          </cell>
          <cell r="E1649">
            <v>130</v>
          </cell>
          <cell r="F1649" t="str">
            <v>un</v>
          </cell>
          <cell r="G1649">
            <v>304.98284615384614</v>
          </cell>
          <cell r="H1649">
            <v>39647.769999999997</v>
          </cell>
        </row>
        <row r="1650">
          <cell r="C1650" t="str">
            <v>02.004.02.01.03</v>
          </cell>
          <cell r="D1650" t="str">
            <v>Cravação de Perfis Metálicos</v>
          </cell>
        </row>
        <row r="1651">
          <cell r="C1651" t="str">
            <v>02.004.02.01.03.01</v>
          </cell>
          <cell r="D1651" t="str">
            <v>Mobilização e desmobilização de equipamento de cravação de perfis</v>
          </cell>
          <cell r="E1651">
            <v>0.75</v>
          </cell>
          <cell r="F1651" t="str">
            <v>vb</v>
          </cell>
          <cell r="G1651">
            <v>28100</v>
          </cell>
          <cell r="H1651">
            <v>21075</v>
          </cell>
        </row>
        <row r="1652">
          <cell r="C1652" t="str">
            <v>02.004.02.01.03.02</v>
          </cell>
          <cell r="D1652" t="str">
            <v>Fornecimento e cravação de perfis metálicos I 10x4 5/8 ou W 250x38,5kg/m</v>
          </cell>
          <cell r="E1652">
            <v>1980</v>
          </cell>
          <cell r="F1652" t="str">
            <v>m</v>
          </cell>
          <cell r="G1652">
            <v>87.527000000000001</v>
          </cell>
          <cell r="H1652">
            <v>173303.46</v>
          </cell>
        </row>
        <row r="1653">
          <cell r="C1653" t="str">
            <v>02.004.02.01.03.03</v>
          </cell>
          <cell r="D1653" t="str">
            <v>Fornecimento e cravação de perfis metálicos  W 250x38,5kg/m</v>
          </cell>
          <cell r="E1653">
            <v>525</v>
          </cell>
          <cell r="F1653" t="str">
            <v>m</v>
          </cell>
          <cell r="G1653">
            <v>87.527009523809525</v>
          </cell>
          <cell r="H1653">
            <v>45951.68</v>
          </cell>
        </row>
        <row r="1654">
          <cell r="C1654" t="str">
            <v>02.004.02.01.03.04</v>
          </cell>
          <cell r="D1654" t="str">
            <v>Fornecimento e cravação de perfis metálicos  HP 310 x 93 kg/m</v>
          </cell>
          <cell r="E1654">
            <v>3318</v>
          </cell>
          <cell r="F1654" t="str">
            <v>m</v>
          </cell>
          <cell r="G1654">
            <v>192.67600060277275</v>
          </cell>
          <cell r="H1654">
            <v>639298.97</v>
          </cell>
        </row>
        <row r="1655">
          <cell r="C1655" t="str">
            <v>02.004.02.01.03.05</v>
          </cell>
          <cell r="D1655" t="str">
            <v>Fornecimento e cravação de perfis metálicos  HP 310 x 125 kg/m</v>
          </cell>
          <cell r="E1655">
            <v>168</v>
          </cell>
          <cell r="F1655" t="str">
            <v>m</v>
          </cell>
          <cell r="G1655">
            <v>253</v>
          </cell>
          <cell r="H1655">
            <v>42504</v>
          </cell>
        </row>
        <row r="1656">
          <cell r="C1656" t="str">
            <v>02.004.02.01.03.06</v>
          </cell>
          <cell r="D1656" t="str">
            <v>Emendas soldadas ( Incluso )</v>
          </cell>
          <cell r="F1656" t="str">
            <v>un</v>
          </cell>
        </row>
        <row r="1657">
          <cell r="C1657" t="str">
            <v>02.004.02.01.03.07</v>
          </cell>
          <cell r="D1657" t="str">
            <v>Corte em perfis metálicos ( Incluso )</v>
          </cell>
          <cell r="F1657" t="str">
            <v>un</v>
          </cell>
        </row>
        <row r="1658">
          <cell r="C1658" t="str">
            <v>02.004.02.01.04</v>
          </cell>
          <cell r="D1658" t="str">
            <v>Execução da Cortina de concreto</v>
          </cell>
        </row>
        <row r="1659">
          <cell r="C1659" t="str">
            <v>02.004.02.01.04.01</v>
          </cell>
          <cell r="D1659" t="str">
            <v>Prancheamento com madeira de lei</v>
          </cell>
          <cell r="E1659">
            <v>1766.86</v>
          </cell>
          <cell r="F1659" t="str">
            <v>m2</v>
          </cell>
          <cell r="G1659">
            <v>49.424102645370887</v>
          </cell>
          <cell r="H1659">
            <v>87325.47</v>
          </cell>
        </row>
        <row r="1660">
          <cell r="C1660" t="str">
            <v>02.004.02.01.04.02</v>
          </cell>
          <cell r="D1660" t="str">
            <v>Concreto FCK 30 Mpa</v>
          </cell>
          <cell r="E1660">
            <v>795</v>
          </cell>
          <cell r="F1660" t="str">
            <v>m3</v>
          </cell>
          <cell r="G1660">
            <v>204.24591194968554</v>
          </cell>
          <cell r="H1660">
            <v>162375.5</v>
          </cell>
        </row>
        <row r="1661">
          <cell r="C1661" t="str">
            <v>02.004.02.01.04.03</v>
          </cell>
          <cell r="D1661" t="str">
            <v>Forma das cortinas Prancheadas</v>
          </cell>
          <cell r="E1661">
            <v>1766.86</v>
          </cell>
          <cell r="F1661" t="str">
            <v>m2</v>
          </cell>
          <cell r="G1661">
            <v>36.974502790260686</v>
          </cell>
          <cell r="H1661">
            <v>65328.77</v>
          </cell>
        </row>
        <row r="1662">
          <cell r="C1662" t="str">
            <v>02.004.02.01.04.04</v>
          </cell>
          <cell r="D1662" t="str">
            <v>Forma das cortinas convencional</v>
          </cell>
          <cell r="E1662">
            <v>2845.91</v>
          </cell>
          <cell r="F1662" t="str">
            <v>m2</v>
          </cell>
          <cell r="G1662">
            <v>24.587734678890055</v>
          </cell>
          <cell r="H1662">
            <v>69974.48</v>
          </cell>
        </row>
        <row r="1663">
          <cell r="C1663" t="str">
            <v>02.004.02.01.04.05</v>
          </cell>
          <cell r="D1663" t="str">
            <v>Aço CA-50</v>
          </cell>
          <cell r="E1663">
            <v>63599.78</v>
          </cell>
          <cell r="F1663" t="str">
            <v>kg</v>
          </cell>
          <cell r="G1663">
            <v>2.7817000310378432</v>
          </cell>
          <cell r="H1663">
            <v>176915.51</v>
          </cell>
        </row>
        <row r="1664">
          <cell r="C1664" t="str">
            <v>02.004.02.01.04.06</v>
          </cell>
          <cell r="D1664" t="str">
            <v>Furação de 16mm para chumbamento de arranque na cortinas com ferro de 1/2" com o comprimento de  65cm</v>
          </cell>
          <cell r="E1664">
            <v>9000</v>
          </cell>
          <cell r="F1664" t="str">
            <v>un</v>
          </cell>
          <cell r="G1664">
            <v>4.248575555555556</v>
          </cell>
          <cell r="H1664">
            <v>38237.18</v>
          </cell>
        </row>
        <row r="1665">
          <cell r="C1665" t="str">
            <v>02.004.02.01.05</v>
          </cell>
          <cell r="D1665" t="str">
            <v xml:space="preserve">Muros, Muretas e fechamentos, frente as  cortinas prancheadas </v>
          </cell>
        </row>
        <row r="1666">
          <cell r="C1666" t="str">
            <v>02.004.02.01.05.01</v>
          </cell>
          <cell r="D1666" t="str">
            <v>Mureta de alvenaria h=1,00m em bloco de concreto vedação 9x19x39cm, frente as cortinas prancheadas</v>
          </cell>
          <cell r="E1666">
            <v>231.9</v>
          </cell>
          <cell r="F1666" t="str">
            <v>m2</v>
          </cell>
          <cell r="G1666">
            <v>24.888486416558862</v>
          </cell>
          <cell r="H1666">
            <v>5771.64</v>
          </cell>
        </row>
        <row r="1667">
          <cell r="C1667" t="str">
            <v>02.004.02.01.05.02</v>
          </cell>
          <cell r="D1667" t="str">
            <v>Fechamento das cortinas prancheadas em  alvenaria bloco de concreto vedação 9x19x39cm - Clube 1ºSs</v>
          </cell>
          <cell r="E1667">
            <v>233.31</v>
          </cell>
          <cell r="F1667" t="str">
            <v>m2</v>
          </cell>
          <cell r="G1667">
            <v>24.888517423170889</v>
          </cell>
          <cell r="H1667">
            <v>5806.74</v>
          </cell>
        </row>
        <row r="1668">
          <cell r="C1668" t="str">
            <v>02.004.02.01.05.03</v>
          </cell>
          <cell r="D1668" t="str">
            <v>Chapisco</v>
          </cell>
          <cell r="E1668">
            <v>465.21</v>
          </cell>
          <cell r="F1668" t="str">
            <v>m2</v>
          </cell>
          <cell r="G1668">
            <v>4.8098063240257094</v>
          </cell>
          <cell r="H1668">
            <v>2237.5700000000002</v>
          </cell>
        </row>
        <row r="1669">
          <cell r="C1669" t="str">
            <v>02.004.02.01.05.04</v>
          </cell>
          <cell r="D1669" t="str">
            <v>Massa única</v>
          </cell>
          <cell r="E1669">
            <v>465.21</v>
          </cell>
          <cell r="F1669" t="str">
            <v>m2</v>
          </cell>
          <cell r="G1669">
            <v>15.913995829840289</v>
          </cell>
          <cell r="H1669">
            <v>7403.35</v>
          </cell>
        </row>
        <row r="1670">
          <cell r="C1670" t="str">
            <v>02.004.02.01.05.05</v>
          </cell>
          <cell r="D1670" t="str">
            <v>Pintura Acrilica com massa sobre massa única</v>
          </cell>
          <cell r="E1670">
            <v>233.31</v>
          </cell>
          <cell r="F1670" t="str">
            <v>m2</v>
          </cell>
          <cell r="G1670">
            <v>12.634992070635635</v>
          </cell>
          <cell r="H1670">
            <v>2947.87</v>
          </cell>
        </row>
        <row r="1671">
          <cell r="C1671" t="str">
            <v>02.004.02.01.05.06</v>
          </cell>
          <cell r="D1671" t="str">
            <v>Pintura PVA sem massa sobre massa única</v>
          </cell>
          <cell r="E1671">
            <v>231.9</v>
          </cell>
          <cell r="F1671" t="str">
            <v>m2</v>
          </cell>
          <cell r="G1671">
            <v>3.1587322121604138</v>
          </cell>
          <cell r="H1671">
            <v>732.51</v>
          </cell>
        </row>
        <row r="1672">
          <cell r="C1672" t="str">
            <v>02.004.02.01.05.07</v>
          </cell>
          <cell r="D1672" t="str">
            <v>Fechamento das cortinas prancheadas em painéis horizontais de PVC cor branca</v>
          </cell>
          <cell r="E1672">
            <v>1009.6</v>
          </cell>
          <cell r="F1672" t="str">
            <v>m2</v>
          </cell>
          <cell r="G1672">
            <v>31.2</v>
          </cell>
          <cell r="H1672">
            <v>31499.52</v>
          </cell>
        </row>
        <row r="1673">
          <cell r="C1673">
            <v>2005</v>
          </cell>
          <cell r="D1673" t="str">
            <v>Perfis metalicos para travamento da parede diafragma e viga da rampa de acesso ao subsolo</v>
          </cell>
          <cell r="H1673">
            <v>21102.2</v>
          </cell>
        </row>
        <row r="1674">
          <cell r="C1674" t="str">
            <v>02.005.01</v>
          </cell>
          <cell r="D1674" t="str">
            <v>Perfis metalicos para travamento da parede diafragma e viga da rampa de acesso ao subsolo</v>
          </cell>
          <cell r="H1674">
            <v>21102.2</v>
          </cell>
        </row>
        <row r="1675">
          <cell r="C1675" t="str">
            <v>02.005.01.01</v>
          </cell>
          <cell r="D1675" t="str">
            <v>Perfis metalicos para travamento da parede diafragma e viga da rampa de acesso ao subsolo</v>
          </cell>
          <cell r="H1675">
            <v>21102.2</v>
          </cell>
        </row>
        <row r="1676">
          <cell r="C1676" t="str">
            <v>02.005.01.01.01</v>
          </cell>
          <cell r="D1676" t="str">
            <v>Perfis metalicos para travamento da parede diafragma e viga da rampa de acesso ao subsolo</v>
          </cell>
          <cell r="H1676">
            <v>16592.2</v>
          </cell>
        </row>
        <row r="1677">
          <cell r="C1677" t="str">
            <v>02.005.01.01.01.01</v>
          </cell>
          <cell r="D1677" t="str">
            <v>Fornecimento de perfil metalico "I" 12</v>
          </cell>
          <cell r="E1677">
            <v>50</v>
          </cell>
          <cell r="F1677" t="str">
            <v>m</v>
          </cell>
          <cell r="G1677">
            <v>120.78</v>
          </cell>
          <cell r="H1677">
            <v>6039</v>
          </cell>
        </row>
        <row r="1678">
          <cell r="C1678" t="str">
            <v>02.005.01.01.01.02</v>
          </cell>
          <cell r="D1678" t="str">
            <v>Fornecimento de perfil metalico "I" 10</v>
          </cell>
          <cell r="E1678">
            <v>36</v>
          </cell>
          <cell r="F1678" t="str">
            <v>m</v>
          </cell>
          <cell r="G1678">
            <v>79.2</v>
          </cell>
          <cell r="H1678">
            <v>2851.2</v>
          </cell>
        </row>
        <row r="1679">
          <cell r="C1679" t="str">
            <v>02.005.01.01.01.03</v>
          </cell>
          <cell r="D1679" t="str">
            <v>Base dos perfis metalicos em chapa metalica 40cmx40cmx1"</v>
          </cell>
          <cell r="E1679">
            <v>20</v>
          </cell>
          <cell r="F1679" t="str">
            <v>un</v>
          </cell>
          <cell r="G1679">
            <v>57.6</v>
          </cell>
          <cell r="H1679">
            <v>1152</v>
          </cell>
        </row>
        <row r="1680">
          <cell r="C1680" t="str">
            <v>02.005.01.01.01.04</v>
          </cell>
          <cell r="D1680" t="str">
            <v>Emendas dos perfis com chapa metalica de 1,00mx25cmx1 1/2"</v>
          </cell>
          <cell r="E1680">
            <v>20</v>
          </cell>
          <cell r="F1680" t="str">
            <v>m</v>
          </cell>
          <cell r="G1680">
            <v>130</v>
          </cell>
          <cell r="H1680">
            <v>2600</v>
          </cell>
        </row>
        <row r="1681">
          <cell r="C1681" t="str">
            <v>02.005.01.01.01.05</v>
          </cell>
          <cell r="D1681" t="str">
            <v>Mão de obra de aplicação e retirada de perfis metalicos</v>
          </cell>
          <cell r="E1681">
            <v>86</v>
          </cell>
          <cell r="F1681" t="str">
            <v>m</v>
          </cell>
          <cell r="G1681">
            <v>45.93</v>
          </cell>
          <cell r="H1681">
            <v>3950</v>
          </cell>
        </row>
        <row r="1682">
          <cell r="C1682" t="str">
            <v>02.005.01.01.02</v>
          </cell>
          <cell r="D1682" t="str">
            <v>Corte de perfis implantados nas estacas escavadas do clube</v>
          </cell>
          <cell r="H1682">
            <v>4510</v>
          </cell>
        </row>
        <row r="1683">
          <cell r="C1683" t="str">
            <v>02.005.01.01.02.09</v>
          </cell>
          <cell r="D1683" t="str">
            <v>Corte e retirada de perfis metalicos em caminhão munck na laje  do clube h=~3,00</v>
          </cell>
          <cell r="E1683">
            <v>41</v>
          </cell>
          <cell r="F1683" t="str">
            <v>un</v>
          </cell>
          <cell r="G1683">
            <v>110</v>
          </cell>
          <cell r="H1683">
            <v>4510</v>
          </cell>
        </row>
        <row r="1684">
          <cell r="C1684">
            <v>2006</v>
          </cell>
          <cell r="D1684" t="str">
            <v>ÁREAS EXTERNAS</v>
          </cell>
          <cell r="H1684">
            <v>886431.96</v>
          </cell>
        </row>
        <row r="1685">
          <cell r="C1685" t="str">
            <v>02.006.01</v>
          </cell>
          <cell r="D1685" t="str">
            <v>Pavimentação interna do condominio</v>
          </cell>
          <cell r="H1685">
            <v>55864.1</v>
          </cell>
        </row>
        <row r="1686">
          <cell r="C1686" t="str">
            <v>02.006.01.01</v>
          </cell>
          <cell r="D1686" t="str">
            <v>Pavimentação interna do condominio</v>
          </cell>
          <cell r="H1686">
            <v>55864.1</v>
          </cell>
        </row>
        <row r="1687">
          <cell r="C1687" t="str">
            <v>02.006.01.01.01</v>
          </cell>
          <cell r="D1687" t="str">
            <v>Pavimentação interna do condominio</v>
          </cell>
          <cell r="H1687">
            <v>55864.1</v>
          </cell>
        </row>
        <row r="1688">
          <cell r="C1688" t="str">
            <v>02.006.01.01.01.01</v>
          </cell>
          <cell r="D1688" t="str">
            <v>Guias, padrão PMSP</v>
          </cell>
          <cell r="E1688">
            <v>1021.47</v>
          </cell>
          <cell r="F1688" t="str">
            <v>m</v>
          </cell>
          <cell r="G1688">
            <v>21.48</v>
          </cell>
          <cell r="H1688">
            <v>21940.66</v>
          </cell>
        </row>
        <row r="1689">
          <cell r="C1689" t="str">
            <v>02.006.01.01.01.02</v>
          </cell>
          <cell r="D1689" t="str">
            <v>Sarjeta</v>
          </cell>
          <cell r="E1689">
            <v>1021.47</v>
          </cell>
          <cell r="F1689" t="str">
            <v>m</v>
          </cell>
          <cell r="G1689">
            <v>18.68</v>
          </cell>
          <cell r="H1689">
            <v>19082.849999999999</v>
          </cell>
        </row>
        <row r="1690">
          <cell r="C1690" t="str">
            <v>02.006.01.01.01.03</v>
          </cell>
          <cell r="D1690" t="str">
            <v>Piso cimentado ranhurado tipo "espinha de peixe" rampa de serviço</v>
          </cell>
          <cell r="E1690">
            <v>646.86</v>
          </cell>
          <cell r="F1690" t="str">
            <v>m2</v>
          </cell>
          <cell r="G1690">
            <v>22.94</v>
          </cell>
          <cell r="H1690">
            <v>14840.59</v>
          </cell>
        </row>
        <row r="1691">
          <cell r="C1691" t="str">
            <v>02.006.02</v>
          </cell>
          <cell r="D1691" t="str">
            <v>Patamar e rampas de acesso de acesso aos edifícios</v>
          </cell>
          <cell r="H1691">
            <v>336822.67</v>
          </cell>
        </row>
        <row r="1692">
          <cell r="C1692" t="str">
            <v>02.006.02.01</v>
          </cell>
          <cell r="D1692" t="str">
            <v>Patamar e rampas de acesso de acesso aos edifícios</v>
          </cell>
          <cell r="H1692">
            <v>336822.67</v>
          </cell>
        </row>
        <row r="1693">
          <cell r="C1693" t="str">
            <v>02.006.02.01.01</v>
          </cell>
          <cell r="D1693" t="str">
            <v>Patamar e rampas de acesso de acesso aos edifícios</v>
          </cell>
          <cell r="H1693">
            <v>336822.67</v>
          </cell>
        </row>
        <row r="1694">
          <cell r="C1694" t="str">
            <v>02.006.02.01.01.01</v>
          </cell>
          <cell r="D1694" t="str">
            <v>Alvenaria bloco 14x19x39cm, assentado sobre a proteção mecanica</v>
          </cell>
          <cell r="E1694">
            <v>680.55</v>
          </cell>
          <cell r="F1694" t="str">
            <v>m2</v>
          </cell>
          <cell r="G1694">
            <v>27.36</v>
          </cell>
          <cell r="H1694">
            <v>18618.830000000002</v>
          </cell>
        </row>
        <row r="1695">
          <cell r="C1695" t="str">
            <v>02.006.02.01.01.02</v>
          </cell>
          <cell r="D1695" t="str">
            <v>Enchimento de concreto celular h=70cm</v>
          </cell>
          <cell r="E1695">
            <v>585.35</v>
          </cell>
          <cell r="F1695" t="str">
            <v>m3</v>
          </cell>
          <cell r="G1695">
            <v>215.5</v>
          </cell>
          <cell r="H1695">
            <v>126141.75</v>
          </cell>
        </row>
        <row r="1696">
          <cell r="C1696" t="str">
            <v>02.006.02.01.01.03</v>
          </cell>
          <cell r="D1696" t="str">
            <v>Regularização de piso esp=5cm</v>
          </cell>
          <cell r="E1696">
            <v>620.92999999999995</v>
          </cell>
          <cell r="F1696" t="str">
            <v>m2</v>
          </cell>
          <cell r="G1696">
            <v>18.62</v>
          </cell>
          <cell r="H1696">
            <v>11560.79</v>
          </cell>
        </row>
        <row r="1697">
          <cell r="C1697" t="str">
            <v>02.006.02.01.01.04</v>
          </cell>
          <cell r="D1697" t="str">
            <v>Piso em placas de granito apicoado amêndoa, em placas de 40x40cm, esp. 2cm</v>
          </cell>
          <cell r="E1697">
            <v>620.92999999999995</v>
          </cell>
          <cell r="F1697" t="str">
            <v>m2</v>
          </cell>
          <cell r="G1697">
            <v>153.36000000000001</v>
          </cell>
          <cell r="H1697">
            <v>95223.96</v>
          </cell>
        </row>
        <row r="1698">
          <cell r="C1698" t="str">
            <v>02.006.02.01.01.05</v>
          </cell>
          <cell r="D1698" t="str">
            <v>Junta para piso em pedras nivelado, tipo cataldo</v>
          </cell>
          <cell r="E1698">
            <v>168.4</v>
          </cell>
          <cell r="F1698" t="str">
            <v>m</v>
          </cell>
          <cell r="G1698">
            <v>299.85000000000002</v>
          </cell>
          <cell r="H1698">
            <v>50494.74</v>
          </cell>
        </row>
        <row r="1699">
          <cell r="C1699" t="str">
            <v>02.006.02.01.01.06</v>
          </cell>
          <cell r="D1699" t="str">
            <v>Junta para piso em pedras na rampa, tipo cataldo</v>
          </cell>
          <cell r="E1699">
            <v>116</v>
          </cell>
          <cell r="F1699" t="str">
            <v>m</v>
          </cell>
          <cell r="G1699">
            <v>299.85000000000002</v>
          </cell>
          <cell r="H1699">
            <v>34782.6</v>
          </cell>
        </row>
        <row r="1700">
          <cell r="C1700" t="str">
            <v>02.006.03</v>
          </cell>
          <cell r="D1700" t="str">
            <v>Calçadas de pedestre interna ao condominio em mosaico de pedra miracema com borda de concreto</v>
          </cell>
          <cell r="H1700">
            <v>102519.44</v>
          </cell>
        </row>
        <row r="1701">
          <cell r="C1701" t="str">
            <v>02.006.03.01</v>
          </cell>
          <cell r="D1701" t="str">
            <v>Calçadas de pedestre interna ao condominio em mosaico de pedra miracema com borda de concreto</v>
          </cell>
          <cell r="H1701">
            <v>102519.44</v>
          </cell>
        </row>
        <row r="1702">
          <cell r="C1702" t="str">
            <v>02.006.03.01.01</v>
          </cell>
          <cell r="D1702" t="str">
            <v>Calçadas de pedestre interna ao condominio em mosaico de pedra miracema com borda de concreto</v>
          </cell>
          <cell r="H1702">
            <v>102519.44</v>
          </cell>
        </row>
        <row r="1703">
          <cell r="C1703" t="str">
            <v>02.006.03.01.01.01</v>
          </cell>
          <cell r="D1703" t="str">
            <v>Enchimento em concreto celular h=20cm</v>
          </cell>
          <cell r="E1703">
            <v>318.68299999999999</v>
          </cell>
          <cell r="F1703" t="str">
            <v>m3</v>
          </cell>
          <cell r="G1703">
            <v>215.5</v>
          </cell>
          <cell r="H1703">
            <v>68675.44</v>
          </cell>
        </row>
        <row r="1704">
          <cell r="C1704" t="str">
            <v>02.006.03.01.01.02</v>
          </cell>
          <cell r="D1704" t="str">
            <v>Regualrização de piso esp=5cm</v>
          </cell>
          <cell r="E1704">
            <v>1274.73</v>
          </cell>
          <cell r="F1704" t="str">
            <v>m2</v>
          </cell>
          <cell r="G1704">
            <v>18.62</v>
          </cell>
          <cell r="H1704">
            <v>23733.56</v>
          </cell>
        </row>
        <row r="1705">
          <cell r="C1705" t="str">
            <v>02.006.03.01.01.03</v>
          </cell>
          <cell r="D1705" t="str">
            <v>Isopor 20mm junto ao predio dilatação</v>
          </cell>
          <cell r="E1705">
            <v>75</v>
          </cell>
          <cell r="F1705" t="str">
            <v>m2</v>
          </cell>
          <cell r="G1705">
            <v>11.65</v>
          </cell>
          <cell r="H1705">
            <v>874.01</v>
          </cell>
        </row>
        <row r="1706">
          <cell r="C1706" t="str">
            <v>02.006.03.01.01.04</v>
          </cell>
          <cell r="D1706" t="str">
            <v>Mastique 20x20mm</v>
          </cell>
          <cell r="E1706">
            <v>250</v>
          </cell>
          <cell r="F1706" t="str">
            <v>m</v>
          </cell>
          <cell r="G1706">
            <v>25.09</v>
          </cell>
          <cell r="H1706">
            <v>6272.25</v>
          </cell>
        </row>
        <row r="1707">
          <cell r="C1707" t="str">
            <v>02.006.03.01.01.05</v>
          </cell>
          <cell r="D1707" t="str">
            <v>Borda de concreto (Guia pré-moldada ou estrudada) de concreto 10cm</v>
          </cell>
          <cell r="E1707">
            <v>138</v>
          </cell>
          <cell r="F1707" t="str">
            <v>m</v>
          </cell>
          <cell r="G1707">
            <v>21.48</v>
          </cell>
          <cell r="H1707">
            <v>2964.17</v>
          </cell>
        </row>
        <row r="1708">
          <cell r="C1708" t="str">
            <v>02.006.04</v>
          </cell>
          <cell r="D1708" t="str">
            <v>Base de concreto para apoio dos transformadores (proximo as vagas de automóveis no térreo)</v>
          </cell>
          <cell r="H1708">
            <v>7614.87</v>
          </cell>
        </row>
        <row r="1709">
          <cell r="C1709" t="str">
            <v>02.006.04.01</v>
          </cell>
          <cell r="D1709" t="str">
            <v>Base de concreto para apoio dos transformadores (proximo as vagas de automóveis no térreo)</v>
          </cell>
          <cell r="H1709">
            <v>7614.87</v>
          </cell>
        </row>
        <row r="1710">
          <cell r="C1710" t="str">
            <v>02.006.04.01.01</v>
          </cell>
          <cell r="D1710" t="str">
            <v>Base de concreto para apoio dos transformadores (proximo as vagas de automóveis no térreo)</v>
          </cell>
          <cell r="H1710">
            <v>7614.87</v>
          </cell>
        </row>
        <row r="1711">
          <cell r="C1711" t="str">
            <v>02.006.04.01.01.01</v>
          </cell>
          <cell r="D1711" t="str">
            <v>Concreto FCK 20MPa esp. 15cm</v>
          </cell>
          <cell r="E1711">
            <v>13.365</v>
          </cell>
          <cell r="F1711" t="str">
            <v>m3</v>
          </cell>
          <cell r="G1711">
            <v>160.03</v>
          </cell>
          <cell r="H1711">
            <v>2138.77</v>
          </cell>
        </row>
        <row r="1712">
          <cell r="C1712" t="str">
            <v>02.006.04.01.01.02</v>
          </cell>
          <cell r="D1712" t="str">
            <v>Tela eletrosoldada</v>
          </cell>
          <cell r="E1712">
            <v>554.20000000000005</v>
          </cell>
          <cell r="F1712" t="str">
            <v>kg</v>
          </cell>
          <cell r="G1712">
            <v>4.12</v>
          </cell>
          <cell r="H1712">
            <v>2285.7399999999998</v>
          </cell>
        </row>
        <row r="1713">
          <cell r="C1713" t="str">
            <v>02.006.04.01.01.03</v>
          </cell>
          <cell r="D1713" t="str">
            <v>Forma comum</v>
          </cell>
          <cell r="E1713">
            <v>22.68</v>
          </cell>
          <cell r="F1713" t="str">
            <v>m2</v>
          </cell>
          <cell r="G1713">
            <v>127.47</v>
          </cell>
          <cell r="H1713">
            <v>2891.01</v>
          </cell>
        </row>
        <row r="1714">
          <cell r="C1714" t="str">
            <v>02.006.04.01.01.04</v>
          </cell>
          <cell r="D1714" t="str">
            <v>Pintura látex em piso (tipo nova cor)</v>
          </cell>
          <cell r="E1714">
            <v>94.77</v>
          </cell>
          <cell r="F1714" t="str">
            <v>m2</v>
          </cell>
          <cell r="G1714">
            <v>3.16</v>
          </cell>
          <cell r="H1714">
            <v>299.35000000000002</v>
          </cell>
        </row>
        <row r="1715">
          <cell r="C1715" t="str">
            <v>02.006.05</v>
          </cell>
          <cell r="D1715" t="str">
            <v>Drenagem e caixas - Térreo</v>
          </cell>
          <cell r="H1715">
            <v>249639.82</v>
          </cell>
        </row>
        <row r="1716">
          <cell r="C1716" t="str">
            <v>02.006.05.01</v>
          </cell>
          <cell r="D1716" t="str">
            <v>Drenagem e caixas - Térreo</v>
          </cell>
          <cell r="H1716">
            <v>249639.82</v>
          </cell>
        </row>
        <row r="1717">
          <cell r="C1717" t="str">
            <v>02.006.05.01.01</v>
          </cell>
          <cell r="D1717" t="str">
            <v>Laje do Térreo</v>
          </cell>
          <cell r="H1717">
            <v>81902.42</v>
          </cell>
        </row>
        <row r="1718">
          <cell r="C1718" t="str">
            <v>02.006.05.01.01.01</v>
          </cell>
          <cell r="D1718" t="str">
            <v>Camada de brita nº3, h=10cm sobre lajes das areas ajardinadas</v>
          </cell>
          <cell r="E1718">
            <v>1098.057</v>
          </cell>
          <cell r="F1718" t="str">
            <v>m3</v>
          </cell>
          <cell r="G1718">
            <v>58.1</v>
          </cell>
          <cell r="H1718">
            <v>63800.95</v>
          </cell>
        </row>
        <row r="1719">
          <cell r="C1719" t="str">
            <v>02.006.05.01.01.02</v>
          </cell>
          <cell r="D1719" t="str">
            <v>Manta bidim OP=20</v>
          </cell>
          <cell r="E1719">
            <v>10980.57</v>
          </cell>
          <cell r="F1719" t="str">
            <v>m2</v>
          </cell>
          <cell r="G1719">
            <v>1.65</v>
          </cell>
          <cell r="H1719">
            <v>18101.47</v>
          </cell>
        </row>
        <row r="1720">
          <cell r="C1720" t="str">
            <v>02.006.05.01.02</v>
          </cell>
          <cell r="D1720" t="str">
            <v>Caixa para dreno da via de pedestre, medindo 30x30x30cm</v>
          </cell>
          <cell r="H1720">
            <v>43266.59</v>
          </cell>
        </row>
        <row r="1721">
          <cell r="C1721" t="str">
            <v>02.006.05.01.02.01</v>
          </cell>
          <cell r="D1721" t="str">
            <v>Apiloamento de fundo de cavas</v>
          </cell>
          <cell r="E1721">
            <v>40</v>
          </cell>
          <cell r="F1721" t="str">
            <v>m2</v>
          </cell>
          <cell r="G1721">
            <v>8.7100000000000009</v>
          </cell>
          <cell r="H1721">
            <v>348.46</v>
          </cell>
        </row>
        <row r="1722">
          <cell r="C1722" t="str">
            <v>02.006.05.01.02.02</v>
          </cell>
          <cell r="D1722" t="str">
            <v>Lastro de concreto magro esp. 10cm</v>
          </cell>
          <cell r="E1722">
            <v>4</v>
          </cell>
          <cell r="F1722" t="str">
            <v>m3</v>
          </cell>
          <cell r="G1722">
            <v>148.27000000000001</v>
          </cell>
          <cell r="H1722">
            <v>593.07000000000005</v>
          </cell>
        </row>
        <row r="1723">
          <cell r="C1723" t="str">
            <v>02.006.05.01.02.03</v>
          </cell>
          <cell r="D1723" t="str">
            <v>Alvenaria em tijolo comum 1/2 vez</v>
          </cell>
          <cell r="E1723">
            <v>90</v>
          </cell>
          <cell r="F1723" t="str">
            <v>m2</v>
          </cell>
          <cell r="G1723">
            <v>31.15</v>
          </cell>
          <cell r="H1723">
            <v>2803.14</v>
          </cell>
        </row>
        <row r="1724">
          <cell r="C1724" t="str">
            <v>02.006.05.01.02.04</v>
          </cell>
          <cell r="D1724" t="str">
            <v>Chapisco</v>
          </cell>
          <cell r="E1724">
            <v>180</v>
          </cell>
          <cell r="F1724" t="str">
            <v>m2</v>
          </cell>
          <cell r="G1724">
            <v>4.8099999999999996</v>
          </cell>
          <cell r="H1724">
            <v>865.76</v>
          </cell>
        </row>
        <row r="1725">
          <cell r="C1725" t="str">
            <v>02.006.05.01.02.05</v>
          </cell>
          <cell r="D1725" t="str">
            <v>Massa única</v>
          </cell>
          <cell r="E1725">
            <v>180</v>
          </cell>
          <cell r="F1725" t="str">
            <v>m2</v>
          </cell>
          <cell r="G1725">
            <v>15.91</v>
          </cell>
          <cell r="H1725">
            <v>2864.52</v>
          </cell>
        </row>
        <row r="1726">
          <cell r="C1726" t="str">
            <v>02.006.05.01.02.06</v>
          </cell>
          <cell r="D1726" t="str">
            <v>Grelha de ferro fundido 30x30cm</v>
          </cell>
          <cell r="E1726">
            <v>250</v>
          </cell>
          <cell r="F1726" t="str">
            <v>un</v>
          </cell>
          <cell r="G1726">
            <v>85.05</v>
          </cell>
          <cell r="H1726">
            <v>21263.58</v>
          </cell>
        </row>
        <row r="1727">
          <cell r="C1727" t="str">
            <v>02.006.05.01.02.07</v>
          </cell>
          <cell r="D1727" t="str">
            <v xml:space="preserve">Furo 8" na laje do térreo para passegem de tubulação de drenagem </v>
          </cell>
          <cell r="E1727">
            <v>250</v>
          </cell>
          <cell r="F1727" t="str">
            <v>un</v>
          </cell>
          <cell r="G1727">
            <v>56.25</v>
          </cell>
          <cell r="H1727">
            <v>14062.5</v>
          </cell>
        </row>
        <row r="1728">
          <cell r="C1728" t="str">
            <v>02.006.05.01.02.08</v>
          </cell>
          <cell r="D1728" t="str">
            <v>Manta bidim OP20</v>
          </cell>
          <cell r="E1728">
            <v>40</v>
          </cell>
          <cell r="F1728" t="str">
            <v>m2</v>
          </cell>
          <cell r="G1728">
            <v>1.65</v>
          </cell>
          <cell r="H1728">
            <v>65.94</v>
          </cell>
        </row>
        <row r="1729">
          <cell r="C1729" t="str">
            <v>02.006.05.01.02.09</v>
          </cell>
          <cell r="D1729" t="str">
            <v>Lastro de brita 2</v>
          </cell>
          <cell r="E1729">
            <v>6.75</v>
          </cell>
          <cell r="F1729" t="str">
            <v>m3</v>
          </cell>
          <cell r="G1729">
            <v>59.2</v>
          </cell>
          <cell r="H1729">
            <v>399.62</v>
          </cell>
        </row>
        <row r="1730">
          <cell r="C1730" t="str">
            <v>02.006.05.01.03</v>
          </cell>
          <cell r="D1730" t="str">
            <v>Caixa de inspeção de drenagem, medindo 1,10x1,10x0,70m (4 Unid.)</v>
          </cell>
          <cell r="H1730">
            <v>4072.22</v>
          </cell>
        </row>
        <row r="1731">
          <cell r="C1731" t="str">
            <v>02.006.05.01.03.01</v>
          </cell>
          <cell r="D1731" t="str">
            <v>Escavação Manual</v>
          </cell>
          <cell r="E1731">
            <v>18.225000000000001</v>
          </cell>
          <cell r="F1731" t="str">
            <v>m3</v>
          </cell>
          <cell r="G1731">
            <v>28.7</v>
          </cell>
          <cell r="H1731">
            <v>523.04999999999995</v>
          </cell>
        </row>
        <row r="1732">
          <cell r="C1732" t="str">
            <v>02.006.05.01.03.02</v>
          </cell>
          <cell r="D1732" t="str">
            <v>Reaterro compactado</v>
          </cell>
          <cell r="E1732">
            <v>8.4239999999999995</v>
          </cell>
          <cell r="F1732" t="str">
            <v>m3</v>
          </cell>
          <cell r="G1732">
            <v>20.14</v>
          </cell>
          <cell r="H1732">
            <v>169.66</v>
          </cell>
        </row>
        <row r="1733">
          <cell r="C1733" t="str">
            <v>02.006.05.01.03.03</v>
          </cell>
          <cell r="D1733" t="str">
            <v>Bota Fora  interno</v>
          </cell>
          <cell r="E1733">
            <v>9.6880000000000006</v>
          </cell>
          <cell r="F1733" t="str">
            <v>m3</v>
          </cell>
          <cell r="G1733">
            <v>55.17</v>
          </cell>
          <cell r="H1733">
            <v>534.42999999999995</v>
          </cell>
        </row>
        <row r="1734">
          <cell r="C1734" t="str">
            <v>02.006.05.01.03.04</v>
          </cell>
          <cell r="D1734" t="str">
            <v>Apiloamento de fundo de cavas</v>
          </cell>
          <cell r="E1734">
            <v>12.96</v>
          </cell>
          <cell r="F1734" t="str">
            <v>m2</v>
          </cell>
          <cell r="G1734">
            <v>8.7100000000000009</v>
          </cell>
          <cell r="H1734">
            <v>112.9</v>
          </cell>
        </row>
        <row r="1735">
          <cell r="C1735" t="str">
            <v>02.006.05.01.03.05</v>
          </cell>
          <cell r="D1735" t="str">
            <v>Lastro de brita h=5cm</v>
          </cell>
          <cell r="E1735">
            <v>0.64800000000000002</v>
          </cell>
          <cell r="F1735" t="str">
            <v>m3</v>
          </cell>
          <cell r="G1735">
            <v>59.2</v>
          </cell>
          <cell r="H1735">
            <v>38.36</v>
          </cell>
        </row>
        <row r="1736">
          <cell r="C1736" t="str">
            <v>02.006.05.01.03.06</v>
          </cell>
          <cell r="D1736" t="str">
            <v>Lastro de concreto magro esp. 10cm</v>
          </cell>
          <cell r="E1736">
            <v>1.296</v>
          </cell>
          <cell r="F1736" t="str">
            <v>m3</v>
          </cell>
          <cell r="G1736">
            <v>148.27000000000001</v>
          </cell>
          <cell r="H1736">
            <v>192.15</v>
          </cell>
        </row>
        <row r="1737">
          <cell r="C1737" t="str">
            <v>02.006.05.01.03.07</v>
          </cell>
          <cell r="D1737" t="str">
            <v>Alvenaria em tijolo comum 1/2 vez</v>
          </cell>
          <cell r="E1737">
            <v>30.24</v>
          </cell>
          <cell r="F1737" t="str">
            <v>m2</v>
          </cell>
          <cell r="G1737">
            <v>31.15</v>
          </cell>
          <cell r="H1737">
            <v>941.86</v>
          </cell>
        </row>
        <row r="1738">
          <cell r="C1738" t="str">
            <v>02.006.05.01.03.08</v>
          </cell>
          <cell r="D1738" t="str">
            <v>Chapisco</v>
          </cell>
          <cell r="E1738">
            <v>60.48</v>
          </cell>
          <cell r="F1738" t="str">
            <v>m2</v>
          </cell>
          <cell r="G1738">
            <v>4.8099999999999996</v>
          </cell>
          <cell r="H1738">
            <v>290.89999999999998</v>
          </cell>
        </row>
        <row r="1739">
          <cell r="C1739" t="str">
            <v>02.006.05.01.03.09</v>
          </cell>
          <cell r="D1739" t="str">
            <v>Massa única</v>
          </cell>
          <cell r="E1739">
            <v>60.48</v>
          </cell>
          <cell r="F1739" t="str">
            <v>m2</v>
          </cell>
          <cell r="G1739">
            <v>14.93</v>
          </cell>
          <cell r="H1739">
            <v>902.8</v>
          </cell>
        </row>
        <row r="1740">
          <cell r="C1740" t="str">
            <v>02.006.05.01.03.10</v>
          </cell>
          <cell r="D1740" t="str">
            <v>Concreto Fck 20Mpa para Tampa da caixa, medindo 90x90x10cm</v>
          </cell>
          <cell r="E1740">
            <v>0.9</v>
          </cell>
          <cell r="F1740" t="str">
            <v>m3</v>
          </cell>
          <cell r="G1740">
            <v>160.03</v>
          </cell>
          <cell r="H1740">
            <v>144.02000000000001</v>
          </cell>
        </row>
        <row r="1741">
          <cell r="C1741" t="str">
            <v>02.006.05.01.03.11</v>
          </cell>
          <cell r="D1741" t="str">
            <v>Forma comum</v>
          </cell>
          <cell r="E1741">
            <v>5.4</v>
          </cell>
          <cell r="F1741" t="str">
            <v>m2</v>
          </cell>
          <cell r="G1741">
            <v>27.22</v>
          </cell>
          <cell r="H1741">
            <v>146.97999999999999</v>
          </cell>
        </row>
        <row r="1742">
          <cell r="C1742" t="str">
            <v>02.006.05.01.03.12</v>
          </cell>
          <cell r="D1742" t="str">
            <v>Aço CA-50</v>
          </cell>
          <cell r="E1742">
            <v>27</v>
          </cell>
          <cell r="F1742" t="str">
            <v>kg</v>
          </cell>
          <cell r="G1742">
            <v>2.78</v>
          </cell>
          <cell r="H1742">
            <v>75.11</v>
          </cell>
        </row>
        <row r="1743">
          <cell r="C1743" t="str">
            <v>02.006.05.01.04</v>
          </cell>
          <cell r="D1743" t="str">
            <v>Caixa de filtro do espelho d´água, medindo 2,50x2,50x1,50m</v>
          </cell>
          <cell r="H1743">
            <v>3019.8</v>
          </cell>
        </row>
        <row r="1744">
          <cell r="C1744" t="str">
            <v>02.006.05.01.04.01</v>
          </cell>
          <cell r="D1744" t="str">
            <v>Escavação Manual</v>
          </cell>
          <cell r="E1744">
            <v>14.85</v>
          </cell>
          <cell r="F1744" t="str">
            <v>m3</v>
          </cell>
          <cell r="G1744">
            <v>28.7</v>
          </cell>
          <cell r="H1744">
            <v>426.19</v>
          </cell>
        </row>
        <row r="1745">
          <cell r="C1745" t="str">
            <v>02.006.05.01.04.02</v>
          </cell>
          <cell r="D1745" t="str">
            <v>Reaterro compactado</v>
          </cell>
          <cell r="E1745">
            <v>4.5380000000000003</v>
          </cell>
          <cell r="F1745" t="str">
            <v>m3</v>
          </cell>
          <cell r="G1745">
            <v>20.14</v>
          </cell>
          <cell r="H1745">
            <v>91.39</v>
          </cell>
        </row>
        <row r="1746">
          <cell r="C1746" t="str">
            <v>02.006.05.01.04.03</v>
          </cell>
          <cell r="D1746" t="str">
            <v>Bota Fora  interno</v>
          </cell>
          <cell r="E1746">
            <v>13.406000000000001</v>
          </cell>
          <cell r="F1746" t="str">
            <v>m3</v>
          </cell>
          <cell r="G1746">
            <v>55.17</v>
          </cell>
          <cell r="H1746">
            <v>739.58</v>
          </cell>
        </row>
        <row r="1747">
          <cell r="C1747" t="str">
            <v>02.006.05.01.04.04</v>
          </cell>
          <cell r="D1747" t="str">
            <v>Apiloamento de fundo de cavas</v>
          </cell>
          <cell r="E1747">
            <v>6.76</v>
          </cell>
          <cell r="F1747" t="str">
            <v>m2</v>
          </cell>
          <cell r="G1747">
            <v>8.7100000000000009</v>
          </cell>
          <cell r="H1747">
            <v>58.89</v>
          </cell>
        </row>
        <row r="1748">
          <cell r="C1748" t="str">
            <v>02.006.05.01.04.05</v>
          </cell>
          <cell r="D1748" t="str">
            <v>Rachão h=30cm</v>
          </cell>
          <cell r="E1748">
            <v>2.7</v>
          </cell>
          <cell r="F1748" t="str">
            <v>m3</v>
          </cell>
          <cell r="G1748">
            <v>46.61</v>
          </cell>
          <cell r="H1748">
            <v>125.83</v>
          </cell>
        </row>
        <row r="1749">
          <cell r="C1749" t="str">
            <v>02.006.05.01.04.06</v>
          </cell>
          <cell r="D1749" t="str">
            <v>Lastro de brita h=5cm</v>
          </cell>
          <cell r="E1749">
            <v>0.45</v>
          </cell>
          <cell r="F1749" t="str">
            <v>m3</v>
          </cell>
          <cell r="G1749">
            <v>59.2</v>
          </cell>
          <cell r="H1749">
            <v>26.64</v>
          </cell>
        </row>
        <row r="1750">
          <cell r="C1750" t="str">
            <v>02.006.05.01.04.07</v>
          </cell>
          <cell r="D1750" t="str">
            <v>Lastro de concreto magro esp. 10cm</v>
          </cell>
          <cell r="E1750">
            <v>0.9</v>
          </cell>
          <cell r="F1750" t="str">
            <v>m3</v>
          </cell>
          <cell r="G1750">
            <v>148.27000000000001</v>
          </cell>
          <cell r="H1750">
            <v>133.44</v>
          </cell>
        </row>
        <row r="1751">
          <cell r="C1751" t="str">
            <v>02.006.05.01.04.08</v>
          </cell>
          <cell r="D1751" t="str">
            <v>Tela telcon Q196 dupla</v>
          </cell>
          <cell r="E1751">
            <v>55.98</v>
          </cell>
          <cell r="F1751" t="str">
            <v>kg</v>
          </cell>
          <cell r="G1751">
            <v>4.12</v>
          </cell>
          <cell r="H1751">
            <v>230.88</v>
          </cell>
        </row>
        <row r="1752">
          <cell r="C1752" t="str">
            <v>02.006.05.01.04.09</v>
          </cell>
          <cell r="D1752" t="str">
            <v>Alvenaria em tijolo comum 1/2 vez</v>
          </cell>
          <cell r="E1752">
            <v>15</v>
          </cell>
          <cell r="F1752" t="str">
            <v>m2</v>
          </cell>
          <cell r="G1752">
            <v>31.15</v>
          </cell>
          <cell r="H1752">
            <v>467.19</v>
          </cell>
        </row>
        <row r="1753">
          <cell r="C1753" t="str">
            <v>02.006.05.01.04.10</v>
          </cell>
          <cell r="D1753" t="str">
            <v>Chapisco</v>
          </cell>
          <cell r="E1753">
            <v>30</v>
          </cell>
          <cell r="F1753" t="str">
            <v>m2</v>
          </cell>
          <cell r="G1753">
            <v>4.8099999999999996</v>
          </cell>
          <cell r="H1753">
            <v>144.29</v>
          </cell>
        </row>
        <row r="1754">
          <cell r="C1754" t="str">
            <v>02.006.05.01.04.11</v>
          </cell>
          <cell r="D1754" t="str">
            <v>Massa única</v>
          </cell>
          <cell r="E1754">
            <v>30</v>
          </cell>
          <cell r="F1754" t="str">
            <v>m2</v>
          </cell>
          <cell r="G1754">
            <v>15.91</v>
          </cell>
          <cell r="H1754">
            <v>477.42</v>
          </cell>
        </row>
        <row r="1755">
          <cell r="C1755" t="str">
            <v>02.006.05.01.04.12</v>
          </cell>
          <cell r="D1755" t="str">
            <v>Concreto Fck 20Mpa para Tampa da caixa, medindo 1,50x1,50x10cm</v>
          </cell>
          <cell r="E1755">
            <v>0.22500000000000001</v>
          </cell>
          <cell r="F1755" t="str">
            <v>m3</v>
          </cell>
          <cell r="G1755">
            <v>160.03</v>
          </cell>
          <cell r="H1755">
            <v>36.01</v>
          </cell>
        </row>
        <row r="1756">
          <cell r="C1756" t="str">
            <v>02.006.05.01.04.13</v>
          </cell>
          <cell r="D1756" t="str">
            <v>Forma comum</v>
          </cell>
          <cell r="E1756">
            <v>0.9</v>
          </cell>
          <cell r="F1756" t="str">
            <v>m2</v>
          </cell>
          <cell r="G1756">
            <v>27.22</v>
          </cell>
          <cell r="H1756">
            <v>24.5</v>
          </cell>
        </row>
        <row r="1757">
          <cell r="C1757" t="str">
            <v>02.006.05.01.04.14</v>
          </cell>
          <cell r="D1757" t="str">
            <v>Aço CA-50</v>
          </cell>
          <cell r="E1757">
            <v>13.5</v>
          </cell>
          <cell r="F1757" t="str">
            <v>kg</v>
          </cell>
          <cell r="G1757">
            <v>2.78</v>
          </cell>
          <cell r="H1757">
            <v>37.549999999999997</v>
          </cell>
        </row>
        <row r="1758">
          <cell r="C1758" t="str">
            <v>02.006.05.01.05</v>
          </cell>
          <cell r="D1758" t="str">
            <v>Drenagem vertical das cortinas</v>
          </cell>
          <cell r="H1758">
            <v>80149.98</v>
          </cell>
        </row>
        <row r="1759">
          <cell r="C1759" t="str">
            <v>02.006.05.01.05.01</v>
          </cell>
          <cell r="D1759" t="str">
            <v>Manta Bidim OP=20</v>
          </cell>
          <cell r="E1759">
            <v>2811.93</v>
          </cell>
          <cell r="F1759" t="str">
            <v>m2</v>
          </cell>
          <cell r="G1759">
            <v>1.65</v>
          </cell>
          <cell r="H1759">
            <v>4635.47</v>
          </cell>
        </row>
        <row r="1760">
          <cell r="C1760" t="str">
            <v>02.006.05.01.05.02</v>
          </cell>
          <cell r="D1760" t="str">
            <v>Brita nº1</v>
          </cell>
          <cell r="E1760">
            <v>345.08</v>
          </cell>
          <cell r="F1760" t="str">
            <v>m3</v>
          </cell>
          <cell r="G1760">
            <v>59.2</v>
          </cell>
          <cell r="H1760">
            <v>20429.939999999999</v>
          </cell>
        </row>
        <row r="1761">
          <cell r="C1761" t="str">
            <v>02.006.05.01.05.03</v>
          </cell>
          <cell r="D1761" t="str">
            <v>Multidren nas cortinas prancheadas ( sistema bidim)</v>
          </cell>
          <cell r="E1761">
            <v>2584.31</v>
          </cell>
          <cell r="F1761" t="str">
            <v>m2</v>
          </cell>
          <cell r="G1761">
            <v>21.32</v>
          </cell>
          <cell r="H1761">
            <v>55084.57</v>
          </cell>
        </row>
        <row r="1762">
          <cell r="C1762" t="str">
            <v>02.006.05.01.06</v>
          </cell>
          <cell r="D1762" t="str">
            <v>Drenagem horizontal da area não escavada ( Jardim central )</v>
          </cell>
          <cell r="H1762">
            <v>37228.81</v>
          </cell>
        </row>
        <row r="1763">
          <cell r="C1763" t="str">
            <v>02.006.05.01.06.01</v>
          </cell>
          <cell r="D1763" t="str">
            <v>Lona plastica</v>
          </cell>
          <cell r="E1763">
            <v>3709.96</v>
          </cell>
          <cell r="F1763" t="str">
            <v>m2</v>
          </cell>
          <cell r="G1763">
            <v>0.69</v>
          </cell>
          <cell r="H1763">
            <v>2561.73</v>
          </cell>
        </row>
        <row r="1764">
          <cell r="C1764" t="str">
            <v>02.006.05.01.06.02</v>
          </cell>
          <cell r="D1764" t="str">
            <v>Lastro de  brita h= 10cm</v>
          </cell>
          <cell r="E1764">
            <v>371</v>
          </cell>
          <cell r="F1764" t="str">
            <v>m3</v>
          </cell>
          <cell r="G1764">
            <v>59.2</v>
          </cell>
          <cell r="H1764">
            <v>21964.5</v>
          </cell>
        </row>
        <row r="1765">
          <cell r="C1765" t="str">
            <v>02.006.05.01.06.03</v>
          </cell>
          <cell r="D1765" t="str">
            <v>Manta bidim</v>
          </cell>
          <cell r="E1765">
            <v>3709.96</v>
          </cell>
          <cell r="F1765" t="str">
            <v>m2</v>
          </cell>
          <cell r="G1765">
            <v>1.65</v>
          </cell>
          <cell r="H1765">
            <v>6115.87</v>
          </cell>
        </row>
        <row r="1766">
          <cell r="C1766" t="str">
            <v>02.006.05.01.06.04</v>
          </cell>
          <cell r="D1766" t="str">
            <v>Tubo dreno em valeta de brita envolvida com manta bidim</v>
          </cell>
          <cell r="E1766">
            <v>509</v>
          </cell>
          <cell r="F1766" t="str">
            <v>m</v>
          </cell>
          <cell r="G1766">
            <v>12.94</v>
          </cell>
          <cell r="H1766">
            <v>6586.71</v>
          </cell>
        </row>
        <row r="1767">
          <cell r="C1767" t="str">
            <v>02.006.06</v>
          </cell>
          <cell r="D1767" t="str">
            <v>Piso em granito Amendoa flameado</v>
          </cell>
          <cell r="H1767">
            <v>10835.1</v>
          </cell>
        </row>
        <row r="1768">
          <cell r="C1768" t="str">
            <v>02.006.06.01</v>
          </cell>
          <cell r="D1768" t="str">
            <v>Regularização de piso esp=5cm</v>
          </cell>
          <cell r="E1768">
            <v>589</v>
          </cell>
          <cell r="F1768" t="str">
            <v>m2</v>
          </cell>
          <cell r="G1768">
            <v>18.399999999999999</v>
          </cell>
          <cell r="H1768">
            <v>10835.1</v>
          </cell>
        </row>
        <row r="1769">
          <cell r="C1769" t="str">
            <v>02.006.07</v>
          </cell>
          <cell r="D1769" t="str">
            <v>Escada de entrada dos edifícios em granito amendoa apicoado</v>
          </cell>
          <cell r="H1769">
            <v>418.63</v>
          </cell>
        </row>
        <row r="1770">
          <cell r="C1770" t="str">
            <v>02.006.07.01</v>
          </cell>
          <cell r="D1770" t="str">
            <v xml:space="preserve">Regularização de piso e espelho </v>
          </cell>
          <cell r="E1770">
            <v>27.72</v>
          </cell>
          <cell r="F1770" t="str">
            <v>m2</v>
          </cell>
          <cell r="G1770">
            <v>15.1</v>
          </cell>
          <cell r="H1770">
            <v>418.63</v>
          </cell>
        </row>
        <row r="1771">
          <cell r="C1771" t="str">
            <v>02.006.08</v>
          </cell>
          <cell r="D1771" t="str">
            <v>Revestimento nas laterais da escada</v>
          </cell>
          <cell r="H1771">
            <v>268.58</v>
          </cell>
        </row>
        <row r="1772">
          <cell r="C1772" t="str">
            <v>02.006.08.01</v>
          </cell>
          <cell r="D1772" t="str">
            <v>Chapisco</v>
          </cell>
          <cell r="E1772">
            <v>12.96</v>
          </cell>
          <cell r="F1772" t="str">
            <v>m2</v>
          </cell>
          <cell r="G1772">
            <v>4.8099999999999996</v>
          </cell>
          <cell r="H1772">
            <v>62.34</v>
          </cell>
        </row>
        <row r="1773">
          <cell r="C1773" t="str">
            <v>02.006.08.02</v>
          </cell>
          <cell r="D1773" t="str">
            <v>Massa única</v>
          </cell>
          <cell r="E1773">
            <v>12.96</v>
          </cell>
          <cell r="F1773" t="str">
            <v>m2</v>
          </cell>
          <cell r="G1773">
            <v>15.91</v>
          </cell>
          <cell r="H1773">
            <v>206.25</v>
          </cell>
        </row>
        <row r="1774">
          <cell r="C1774" t="str">
            <v>02.006.09</v>
          </cell>
          <cell r="D1774" t="str">
            <v xml:space="preserve">Junta para piso em pedras na escada, tipo cataldo </v>
          </cell>
          <cell r="H1774">
            <v>3778.11</v>
          </cell>
        </row>
        <row r="1775">
          <cell r="C1775" t="str">
            <v>02.006.09.01</v>
          </cell>
          <cell r="D1775" t="str">
            <v xml:space="preserve">Junta para piso em pedras na escada, tipo cataldo </v>
          </cell>
          <cell r="E1775">
            <v>12.6</v>
          </cell>
          <cell r="F1775" t="str">
            <v>m</v>
          </cell>
          <cell r="G1775">
            <v>299.85000000000002</v>
          </cell>
          <cell r="H1775">
            <v>3778.11</v>
          </cell>
        </row>
        <row r="1776">
          <cell r="C1776" t="str">
            <v>02.006.10</v>
          </cell>
          <cell r="D1776" t="str">
            <v xml:space="preserve">Enchimento da laje do Clube em concreto celular </v>
          </cell>
          <cell r="H1776">
            <v>118670.64</v>
          </cell>
        </row>
        <row r="1777">
          <cell r="C1777" t="str">
            <v>02.006.10.01</v>
          </cell>
          <cell r="D1777" t="str">
            <v xml:space="preserve">Concreto celular </v>
          </cell>
          <cell r="E1777">
            <v>525.29</v>
          </cell>
          <cell r="F1777" t="str">
            <v>m3</v>
          </cell>
          <cell r="G1777">
            <v>215.5</v>
          </cell>
          <cell r="H1777">
            <v>113198.94</v>
          </cell>
        </row>
        <row r="1778">
          <cell r="C1778" t="str">
            <v>02.006.10.02</v>
          </cell>
          <cell r="D1778" t="str">
            <v>Mureta de alvenaria esp= 14cm, para contenção dos enchimentos</v>
          </cell>
          <cell r="E1778">
            <v>200</v>
          </cell>
          <cell r="F1778" t="str">
            <v>m2</v>
          </cell>
          <cell r="G1778">
            <v>27.36</v>
          </cell>
          <cell r="H1778">
            <v>5471.7</v>
          </cell>
        </row>
        <row r="1779">
          <cell r="C1779">
            <v>2007</v>
          </cell>
          <cell r="D1779" t="str">
            <v>MUROS, MURETAS E GRADIS INTERNO AO CONDOMÍNIO</v>
          </cell>
          <cell r="H1779">
            <v>733155.68</v>
          </cell>
        </row>
        <row r="1780">
          <cell r="C1780" t="str">
            <v>02.007.01</v>
          </cell>
          <cell r="D1780" t="str">
            <v>MUROS, MURETAS E GRADIS INTERNO AO CONDOMÍNIO</v>
          </cell>
          <cell r="H1780">
            <v>505929.28</v>
          </cell>
        </row>
        <row r="1781">
          <cell r="C1781" t="str">
            <v>02.007.01.01</v>
          </cell>
          <cell r="D1781" t="str">
            <v>MUROS, MURETAS E GRADIS INTERNO AO CONDOMÍNIO</v>
          </cell>
          <cell r="H1781">
            <v>505929.28</v>
          </cell>
        </row>
        <row r="1782">
          <cell r="C1782" t="str">
            <v>02.007.01.01.01</v>
          </cell>
          <cell r="D1782" t="str">
            <v>Muro de divisa com o Condomínio de Apartamentos h=4,00m - Sobre cortina</v>
          </cell>
          <cell r="H1782">
            <v>93101.33</v>
          </cell>
        </row>
        <row r="1783">
          <cell r="C1783" t="str">
            <v>02.007.01.01.01.01</v>
          </cell>
          <cell r="D1783" t="str">
            <v>Alvenaria armada (com pilaretes a cada 2,50m e cintas a cada 2,00m) em bloco de concreto 19x19x39cm</v>
          </cell>
          <cell r="E1783">
            <v>850.73599999999999</v>
          </cell>
          <cell r="F1783" t="str">
            <v>m2</v>
          </cell>
          <cell r="G1783">
            <v>61.19</v>
          </cell>
          <cell r="H1783">
            <v>52057.49</v>
          </cell>
        </row>
        <row r="1784">
          <cell r="C1784" t="str">
            <v>02.007.01.01.01.02</v>
          </cell>
          <cell r="D1784" t="str">
            <v>Chapisco</v>
          </cell>
          <cell r="E1784">
            <v>850.73599999999999</v>
          </cell>
          <cell r="F1784" t="str">
            <v>m2</v>
          </cell>
          <cell r="G1784">
            <v>4.8099999999999996</v>
          </cell>
          <cell r="H1784">
            <v>4091.87</v>
          </cell>
        </row>
        <row r="1785">
          <cell r="C1785" t="str">
            <v>02.007.01.01.01.03</v>
          </cell>
          <cell r="D1785" t="str">
            <v>Massa Única feltrada</v>
          </cell>
          <cell r="E1785">
            <v>850.73599999999999</v>
          </cell>
          <cell r="F1785" t="str">
            <v>m2</v>
          </cell>
          <cell r="G1785">
            <v>15.91</v>
          </cell>
          <cell r="H1785">
            <v>13538.61</v>
          </cell>
        </row>
        <row r="1786">
          <cell r="C1786" t="str">
            <v>02.007.01.01.01.04</v>
          </cell>
          <cell r="D1786" t="str">
            <v>Revestimento em argamassa projetada</v>
          </cell>
          <cell r="E1786">
            <v>850.73599999999999</v>
          </cell>
          <cell r="F1786" t="str">
            <v>m2</v>
          </cell>
          <cell r="G1786">
            <v>15.38</v>
          </cell>
          <cell r="H1786">
            <v>16044.88</v>
          </cell>
        </row>
        <row r="1787">
          <cell r="C1787" t="str">
            <v>02.007.01.01.01.05</v>
          </cell>
          <cell r="D1787" t="str">
            <v>Capeamento de muro em chapuz de concreto  larg. 30cm esp. 6cm</v>
          </cell>
          <cell r="E1787">
            <v>212.684</v>
          </cell>
          <cell r="F1787" t="str">
            <v>m</v>
          </cell>
          <cell r="G1787">
            <v>34.65</v>
          </cell>
          <cell r="H1787">
            <v>7368.48</v>
          </cell>
        </row>
        <row r="1788">
          <cell r="C1788" t="str">
            <v>02.007.01.01.02</v>
          </cell>
          <cell r="D1788" t="str">
            <v>Muro de divisa com o Parque Villa Lobos h=4,00m - sobre cortina</v>
          </cell>
          <cell r="H1788">
            <v>137128.82</v>
          </cell>
        </row>
        <row r="1789">
          <cell r="C1789" t="str">
            <v>02.007.01.01.02.01</v>
          </cell>
          <cell r="D1789" t="str">
            <v>Alvenaria armada (com pilaretes a cada 2,50m e cintas a cada 2,00m) em bloco de concreto 19x19x39cm</v>
          </cell>
          <cell r="E1789">
            <v>920.20399999999995</v>
          </cell>
          <cell r="F1789" t="str">
            <v>m2</v>
          </cell>
          <cell r="G1789">
            <v>61.19</v>
          </cell>
          <cell r="H1789">
            <v>56308.32</v>
          </cell>
        </row>
        <row r="1790">
          <cell r="C1790" t="str">
            <v>02.007.01.01.02.02</v>
          </cell>
          <cell r="D1790" t="str">
            <v>Chapisco</v>
          </cell>
          <cell r="E1790">
            <v>1840.4079999999999</v>
          </cell>
          <cell r="F1790" t="str">
            <v>m2</v>
          </cell>
          <cell r="G1790">
            <v>4.8099999999999996</v>
          </cell>
          <cell r="H1790">
            <v>8851.99</v>
          </cell>
        </row>
        <row r="1791">
          <cell r="C1791" t="str">
            <v>02.007.01.01.02.03</v>
          </cell>
          <cell r="D1791" t="str">
            <v>Massa Única feltrada</v>
          </cell>
          <cell r="E1791">
            <v>1840.4079999999999</v>
          </cell>
          <cell r="F1791" t="str">
            <v>m2</v>
          </cell>
          <cell r="G1791">
            <v>15.91</v>
          </cell>
          <cell r="H1791">
            <v>29288.25</v>
          </cell>
        </row>
        <row r="1792">
          <cell r="C1792" t="str">
            <v>02.007.01.01.02.04</v>
          </cell>
          <cell r="D1792" t="str">
            <v>Revestimento em argamassa projetada</v>
          </cell>
          <cell r="E1792">
            <v>1840.4079999999999</v>
          </cell>
          <cell r="F1792" t="str">
            <v>m2</v>
          </cell>
          <cell r="G1792">
            <v>15.38</v>
          </cell>
          <cell r="H1792">
            <v>34710.089999999997</v>
          </cell>
        </row>
        <row r="1793">
          <cell r="C1793" t="str">
            <v>02.007.01.01.02.05</v>
          </cell>
          <cell r="D1793" t="str">
            <v>Capeamento de muro em chapuz de concreto larg. 30cm esp. 2cm</v>
          </cell>
          <cell r="E1793">
            <v>230.05099999999999</v>
          </cell>
          <cell r="F1793" t="str">
            <v>m</v>
          </cell>
          <cell r="G1793">
            <v>34.65</v>
          </cell>
          <cell r="H1793">
            <v>7970.16</v>
          </cell>
        </row>
        <row r="1794">
          <cell r="C1794" t="str">
            <v>02.007.01.01.03</v>
          </cell>
          <cell r="D1794" t="str">
            <v>Muro de divisa com o Shopping Villa Lobos  h=4,00m - sobre cortina</v>
          </cell>
          <cell r="H1794">
            <v>141986.28</v>
          </cell>
        </row>
        <row r="1795">
          <cell r="C1795" t="str">
            <v>02.007.01.01.03.01</v>
          </cell>
          <cell r="D1795" t="str">
            <v>Alvenaria armada (com pilaretes a cada 2,50m e cintas a cada 2,00m) em bloco de concreto 19x19x39cm</v>
          </cell>
          <cell r="E1795">
            <v>952.8</v>
          </cell>
          <cell r="F1795" t="str">
            <v>m2</v>
          </cell>
          <cell r="G1795">
            <v>61.19</v>
          </cell>
          <cell r="H1795">
            <v>58302.9</v>
          </cell>
        </row>
        <row r="1796">
          <cell r="C1796" t="str">
            <v>02.007.01.01.03.02</v>
          </cell>
          <cell r="D1796" t="str">
            <v>Chapisco</v>
          </cell>
          <cell r="E1796">
            <v>1905.6</v>
          </cell>
          <cell r="F1796" t="str">
            <v>m2</v>
          </cell>
          <cell r="G1796">
            <v>4.8099999999999996</v>
          </cell>
          <cell r="H1796">
            <v>9165.5499999999993</v>
          </cell>
        </row>
        <row r="1797">
          <cell r="C1797" t="str">
            <v>02.007.01.01.03.03</v>
          </cell>
          <cell r="D1797" t="str">
            <v>Massa Única feltrada</v>
          </cell>
          <cell r="E1797">
            <v>1905.6</v>
          </cell>
          <cell r="F1797" t="str">
            <v>m2</v>
          </cell>
          <cell r="G1797">
            <v>15.91</v>
          </cell>
          <cell r="H1797">
            <v>30325.72</v>
          </cell>
        </row>
        <row r="1798">
          <cell r="C1798" t="str">
            <v>02.007.01.01.03.04</v>
          </cell>
          <cell r="D1798" t="str">
            <v>Revestimento em argamassa projetada</v>
          </cell>
          <cell r="E1798">
            <v>1905.6</v>
          </cell>
          <cell r="F1798" t="str">
            <v>m2</v>
          </cell>
          <cell r="G1798">
            <v>15.38</v>
          </cell>
          <cell r="H1798">
            <v>35939.620000000003</v>
          </cell>
        </row>
        <row r="1799">
          <cell r="C1799" t="str">
            <v>02.007.01.01.03.05</v>
          </cell>
          <cell r="D1799" t="str">
            <v>Capeamento de muro em chapuz de concreto larg. 30cm esp. 2cm</v>
          </cell>
          <cell r="E1799">
            <v>238.2</v>
          </cell>
          <cell r="F1799" t="str">
            <v>m</v>
          </cell>
          <cell r="G1799">
            <v>34.65</v>
          </cell>
          <cell r="H1799">
            <v>8252.49</v>
          </cell>
        </row>
        <row r="1800">
          <cell r="C1800" t="str">
            <v>02.007.01.01.04</v>
          </cell>
          <cell r="D1800" t="str">
            <v>Muro Frontal  - sobre cortina</v>
          </cell>
          <cell r="H1800">
            <v>8440.8799999999992</v>
          </cell>
        </row>
        <row r="1801">
          <cell r="C1801" t="str">
            <v>02.007.01.01.04.01</v>
          </cell>
          <cell r="D1801" t="str">
            <v>Mureta de bloco de concreto 19x19x39cm h=40cm para receber gradil</v>
          </cell>
          <cell r="E1801">
            <v>24</v>
          </cell>
          <cell r="F1801" t="str">
            <v>m2</v>
          </cell>
          <cell r="G1801">
            <v>146.34</v>
          </cell>
          <cell r="H1801">
            <v>3512.14</v>
          </cell>
        </row>
        <row r="1802">
          <cell r="C1802" t="str">
            <v>02.007.01.01.04.02</v>
          </cell>
          <cell r="D1802" t="str">
            <v>Chapisco</v>
          </cell>
          <cell r="E1802">
            <v>72</v>
          </cell>
          <cell r="F1802" t="str">
            <v>m2</v>
          </cell>
          <cell r="G1802">
            <v>4.8099999999999996</v>
          </cell>
          <cell r="H1802">
            <v>346.31</v>
          </cell>
        </row>
        <row r="1803">
          <cell r="C1803" t="str">
            <v>02.007.01.01.04.03</v>
          </cell>
          <cell r="D1803" t="str">
            <v>Massa Única feltrada</v>
          </cell>
          <cell r="E1803">
            <v>72</v>
          </cell>
          <cell r="F1803" t="str">
            <v>m2</v>
          </cell>
          <cell r="G1803">
            <v>15.91</v>
          </cell>
          <cell r="H1803">
            <v>1145.81</v>
          </cell>
        </row>
        <row r="1804">
          <cell r="C1804" t="str">
            <v>02.007.01.01.04.04</v>
          </cell>
          <cell r="D1804" t="str">
            <v>Revestimento em argamassa projetada</v>
          </cell>
          <cell r="E1804">
            <v>72</v>
          </cell>
          <cell r="F1804" t="str">
            <v>m2</v>
          </cell>
          <cell r="G1804">
            <v>15.38</v>
          </cell>
          <cell r="H1804">
            <v>1357.92</v>
          </cell>
        </row>
        <row r="1805">
          <cell r="C1805" t="str">
            <v>02.007.01.01.04.05</v>
          </cell>
          <cell r="D1805" t="str">
            <v>Capeamento de muro em chapuz de concreto larg. 30cm esp. 2cm</v>
          </cell>
          <cell r="E1805">
            <v>60</v>
          </cell>
          <cell r="F1805" t="str">
            <v>m</v>
          </cell>
          <cell r="G1805">
            <v>34.65</v>
          </cell>
          <cell r="H1805">
            <v>2078.71</v>
          </cell>
        </row>
        <row r="1806">
          <cell r="C1806" t="str">
            <v>02.007.01.01.05</v>
          </cell>
          <cell r="D1806" t="str">
            <v>Muro de alvenaria h=2,65m frente a entrada do salão de festas</v>
          </cell>
          <cell r="H1806">
            <v>5846.22</v>
          </cell>
        </row>
        <row r="1807">
          <cell r="C1807" t="str">
            <v>02.007.01.01.05.01</v>
          </cell>
          <cell r="D1807" t="str">
            <v>Alvenaria armada (com pilaretes a cada 2,50m e cintas a cada 2,00m) em bloco de concreto 19x19x39cm</v>
          </cell>
          <cell r="E1807">
            <v>34.450000000000003</v>
          </cell>
          <cell r="F1807" t="str">
            <v>m2</v>
          </cell>
          <cell r="G1807">
            <v>68.83</v>
          </cell>
          <cell r="H1807">
            <v>2371.2800000000002</v>
          </cell>
        </row>
        <row r="1808">
          <cell r="C1808" t="str">
            <v>02.007.01.01.05.02</v>
          </cell>
          <cell r="D1808" t="str">
            <v>Chapisco</v>
          </cell>
          <cell r="E1808">
            <v>68.900000000000006</v>
          </cell>
          <cell r="F1808" t="str">
            <v>m2</v>
          </cell>
          <cell r="G1808">
            <v>4.8099999999999996</v>
          </cell>
          <cell r="H1808">
            <v>331.4</v>
          </cell>
        </row>
        <row r="1809">
          <cell r="C1809" t="str">
            <v>02.007.01.01.05.03</v>
          </cell>
          <cell r="D1809" t="str">
            <v>Massa Única feltrada</v>
          </cell>
          <cell r="E1809">
            <v>68.900000000000006</v>
          </cell>
          <cell r="F1809" t="str">
            <v>m2</v>
          </cell>
          <cell r="G1809">
            <v>15.91</v>
          </cell>
          <cell r="H1809">
            <v>1096.47</v>
          </cell>
        </row>
        <row r="1810">
          <cell r="C1810" t="str">
            <v>02.007.01.01.05.04</v>
          </cell>
          <cell r="D1810" t="str">
            <v>Revestimento em argamassa projetada</v>
          </cell>
          <cell r="E1810">
            <v>68.900000000000006</v>
          </cell>
          <cell r="F1810" t="str">
            <v>m2</v>
          </cell>
          <cell r="G1810">
            <v>15.38</v>
          </cell>
          <cell r="H1810">
            <v>1299.45</v>
          </cell>
        </row>
        <row r="1811">
          <cell r="C1811" t="str">
            <v>02.007.01.01.05.05</v>
          </cell>
          <cell r="D1811" t="str">
            <v>Capeamento de muro em granito amendoa apicoado larg. 30cm esp. 2cm</v>
          </cell>
          <cell r="E1811">
            <v>13</v>
          </cell>
          <cell r="F1811" t="str">
            <v>m</v>
          </cell>
          <cell r="G1811">
            <v>57.51</v>
          </cell>
          <cell r="H1811">
            <v>747.62</v>
          </cell>
        </row>
        <row r="1812">
          <cell r="C1812" t="str">
            <v>02.007.01.01.06</v>
          </cell>
          <cell r="D1812" t="str">
            <v>Muretas de proteção paras rampas h=1,00m</v>
          </cell>
          <cell r="H1812">
            <v>76038.17</v>
          </cell>
        </row>
        <row r="1813">
          <cell r="C1813" t="str">
            <v>02.007.01.01.06.02</v>
          </cell>
          <cell r="D1813" t="str">
            <v>Chapisco</v>
          </cell>
          <cell r="E1813">
            <v>1286</v>
          </cell>
          <cell r="F1813" t="str">
            <v>m2</v>
          </cell>
          <cell r="G1813">
            <v>4.8099999999999996</v>
          </cell>
          <cell r="H1813">
            <v>6185.4</v>
          </cell>
        </row>
        <row r="1814">
          <cell r="C1814" t="str">
            <v>02.007.01.01.06.03</v>
          </cell>
          <cell r="D1814" t="str">
            <v>Massa Única feltrada</v>
          </cell>
          <cell r="E1814">
            <v>1286</v>
          </cell>
          <cell r="F1814" t="str">
            <v>m2</v>
          </cell>
          <cell r="G1814">
            <v>15.91</v>
          </cell>
          <cell r="H1814">
            <v>20465.400000000001</v>
          </cell>
        </row>
        <row r="1815">
          <cell r="C1815" t="str">
            <v>02.007.01.01.06.04</v>
          </cell>
          <cell r="D1815" t="str">
            <v>Revestimento em argamassa projetada</v>
          </cell>
          <cell r="E1815">
            <v>1286</v>
          </cell>
          <cell r="F1815" t="str">
            <v>m2</v>
          </cell>
          <cell r="G1815">
            <v>15.38</v>
          </cell>
          <cell r="H1815">
            <v>24253.96</v>
          </cell>
        </row>
        <row r="1816">
          <cell r="C1816" t="str">
            <v>02.007.01.01.06.05</v>
          </cell>
          <cell r="D1816" t="str">
            <v>Capeamento da mureta em granito amendoa apicoado larg= 25cm esp. 2cm</v>
          </cell>
          <cell r="E1816">
            <v>502</v>
          </cell>
          <cell r="F1816" t="str">
            <v>m</v>
          </cell>
          <cell r="G1816">
            <v>50.07</v>
          </cell>
          <cell r="H1816">
            <v>25133.41</v>
          </cell>
        </row>
        <row r="1817">
          <cell r="C1817" t="str">
            <v>02.007.01.01.07</v>
          </cell>
          <cell r="D1817" t="str">
            <v>Jardineiras laterais</v>
          </cell>
          <cell r="H1817">
            <v>41087.57</v>
          </cell>
        </row>
        <row r="1818">
          <cell r="C1818" t="str">
            <v>02.007.01.01.07.01</v>
          </cell>
          <cell r="D1818" t="str">
            <v>Elemento vazado</v>
          </cell>
          <cell r="E1818">
            <v>199.15</v>
          </cell>
          <cell r="F1818" t="str">
            <v>m2</v>
          </cell>
          <cell r="G1818">
            <v>65.34</v>
          </cell>
          <cell r="H1818">
            <v>13011.86</v>
          </cell>
        </row>
        <row r="1819">
          <cell r="C1819" t="str">
            <v>02.007.01.01.07.02</v>
          </cell>
          <cell r="D1819" t="str">
            <v>Chapisco</v>
          </cell>
          <cell r="E1819">
            <v>170.7</v>
          </cell>
          <cell r="F1819" t="str">
            <v>m2</v>
          </cell>
          <cell r="G1819">
            <v>4.8099999999999996</v>
          </cell>
          <cell r="H1819">
            <v>821.03</v>
          </cell>
        </row>
        <row r="1820">
          <cell r="C1820" t="str">
            <v>02.007.01.01.07.03</v>
          </cell>
          <cell r="D1820" t="str">
            <v>Massa Única feltrada</v>
          </cell>
          <cell r="E1820">
            <v>170.7</v>
          </cell>
          <cell r="F1820" t="str">
            <v>m2</v>
          </cell>
          <cell r="G1820">
            <v>15.91</v>
          </cell>
          <cell r="H1820">
            <v>2716.52</v>
          </cell>
        </row>
        <row r="1821">
          <cell r="C1821" t="str">
            <v>02.007.01.01.07.04</v>
          </cell>
          <cell r="D1821" t="str">
            <v>Revestimento em argamassa projetada</v>
          </cell>
          <cell r="E1821">
            <v>170.7</v>
          </cell>
          <cell r="F1821" t="str">
            <v>m2</v>
          </cell>
          <cell r="G1821">
            <v>15.38</v>
          </cell>
          <cell r="H1821">
            <v>3219.4</v>
          </cell>
        </row>
        <row r="1822">
          <cell r="C1822" t="str">
            <v>02.007.01.01.07.05</v>
          </cell>
          <cell r="D1822" t="str">
            <v>Pintura do elemento vazado</v>
          </cell>
          <cell r="E1822">
            <v>995.75</v>
          </cell>
          <cell r="F1822" t="str">
            <v>m2</v>
          </cell>
          <cell r="G1822">
            <v>3.61</v>
          </cell>
          <cell r="H1822">
            <v>3594.66</v>
          </cell>
        </row>
        <row r="1823">
          <cell r="C1823" t="str">
            <v>02.007.01.01.07.06</v>
          </cell>
          <cell r="D1823" t="str">
            <v>Capeamento da mureta em granito apicoado larg= 15cm</v>
          </cell>
          <cell r="E1823">
            <v>284.5</v>
          </cell>
          <cell r="F1823" t="str">
            <v>m</v>
          </cell>
          <cell r="G1823">
            <v>38.79</v>
          </cell>
          <cell r="H1823">
            <v>11035.84</v>
          </cell>
        </row>
        <row r="1824">
          <cell r="C1824" t="str">
            <v>02.007.01.01.07.07</v>
          </cell>
          <cell r="D1824" t="str">
            <v>Terra Vegetal</v>
          </cell>
          <cell r="E1824">
            <v>119.49</v>
          </cell>
          <cell r="F1824" t="str">
            <v>m3</v>
          </cell>
          <cell r="G1824">
            <v>48.14</v>
          </cell>
          <cell r="H1824">
            <v>5752.25</v>
          </cell>
        </row>
        <row r="1825">
          <cell r="C1825" t="str">
            <v>02.007.01.01.07.08</v>
          </cell>
          <cell r="D1825" t="str">
            <v>Grama Esmeralda</v>
          </cell>
          <cell r="E1825">
            <v>199.15</v>
          </cell>
          <cell r="F1825" t="str">
            <v>m2</v>
          </cell>
          <cell r="G1825">
            <v>4.7</v>
          </cell>
          <cell r="H1825">
            <v>936.01</v>
          </cell>
        </row>
        <row r="1826">
          <cell r="C1826" t="str">
            <v>02.007.01.01.08</v>
          </cell>
          <cell r="D1826" t="str">
            <v>Andaimes para revestimento em argamassa projetada</v>
          </cell>
          <cell r="H1826">
            <v>2300</v>
          </cell>
        </row>
        <row r="1827">
          <cell r="C1827" t="str">
            <v>02.007.01.01.08.01</v>
          </cell>
          <cell r="D1827" t="str">
            <v>Andaimes para revestimento em argamassa projetada</v>
          </cell>
          <cell r="E1827">
            <v>1</v>
          </cell>
          <cell r="F1827" t="str">
            <v>vb</v>
          </cell>
          <cell r="G1827">
            <v>2300</v>
          </cell>
          <cell r="H1827">
            <v>2300</v>
          </cell>
        </row>
        <row r="1828">
          <cell r="C1828" t="str">
            <v>02.007.02</v>
          </cell>
          <cell r="D1828" t="str">
            <v>Esquadrias de Ferro</v>
          </cell>
          <cell r="H1828">
            <v>227226.4</v>
          </cell>
        </row>
        <row r="1829">
          <cell r="C1829" t="str">
            <v>02.007.02.01</v>
          </cell>
          <cell r="D1829" t="str">
            <v>Esquadrias de Ferro</v>
          </cell>
          <cell r="H1829">
            <v>184496.56</v>
          </cell>
        </row>
        <row r="1830">
          <cell r="C1830" t="str">
            <v>02.007.02.01.01</v>
          </cell>
          <cell r="D1830" t="str">
            <v>Esquadrias de Ferro</v>
          </cell>
          <cell r="H1830">
            <v>142459.56</v>
          </cell>
        </row>
        <row r="1831">
          <cell r="C1831" t="str">
            <v>02.007.02.01.01.02</v>
          </cell>
          <cell r="D1831" t="str">
            <v>Gradil de ferro galvanizado h=2,50m, em barras de secção quadrada 1" 1/4 x 1" 1/4 espaçadas a cada 10cm, travadas em poste de 15x15cm e  8x8cm, chumabado no chão e com peças decorativa tipo bola em latão, com pintura anticorrosiva.</v>
          </cell>
          <cell r="E1831">
            <v>201.4</v>
          </cell>
          <cell r="F1831" t="str">
            <v>m2</v>
          </cell>
          <cell r="G1831">
            <v>416.18</v>
          </cell>
          <cell r="H1831">
            <v>83819.56</v>
          </cell>
        </row>
        <row r="1832">
          <cell r="C1832" t="str">
            <v>02.007.02.01.01.03</v>
          </cell>
          <cell r="D1832" t="str">
            <v>Portão de ferro galvanizado com duas folhas de abrir, mesmo modelo do gradil , medindo 4,17x2,50m</v>
          </cell>
          <cell r="E1832">
            <v>2</v>
          </cell>
          <cell r="F1832" t="str">
            <v>un</v>
          </cell>
          <cell r="G1832">
            <v>5430</v>
          </cell>
          <cell r="H1832">
            <v>10860</v>
          </cell>
        </row>
        <row r="1833">
          <cell r="C1833" t="str">
            <v>02.007.02.01.01.04</v>
          </cell>
          <cell r="D1833" t="str">
            <v>Portão de ferro galvanizado com duas folhas de abrir, mesmo modelo do gradil , medindo 3,40x2,50m</v>
          </cell>
          <cell r="E1833">
            <v>8</v>
          </cell>
          <cell r="F1833" t="str">
            <v>un</v>
          </cell>
          <cell r="G1833">
            <v>4690</v>
          </cell>
          <cell r="H1833">
            <v>37520</v>
          </cell>
        </row>
        <row r="1834">
          <cell r="C1834" t="str">
            <v>02.007.02.01.01.05</v>
          </cell>
          <cell r="D1834" t="str">
            <v>Portão de ferro galvanizado com duas folhas de abrir, mesmo modelo do gradil , medindo 2,00x2,50m</v>
          </cell>
          <cell r="E1834">
            <v>2</v>
          </cell>
          <cell r="F1834" t="str">
            <v>un</v>
          </cell>
          <cell r="G1834">
            <v>3420</v>
          </cell>
          <cell r="H1834">
            <v>6840</v>
          </cell>
        </row>
        <row r="1835">
          <cell r="C1835" t="str">
            <v>02.007.02.01.01.06</v>
          </cell>
          <cell r="D1835" t="str">
            <v>Portão de ferro galvanizado de correr, mesmo modelo do gradil , medindo 2,00x2,50m</v>
          </cell>
          <cell r="E1835">
            <v>1</v>
          </cell>
          <cell r="F1835" t="str">
            <v>un</v>
          </cell>
          <cell r="G1835">
            <v>3420</v>
          </cell>
          <cell r="H1835">
            <v>3420</v>
          </cell>
        </row>
        <row r="1836">
          <cell r="C1836" t="str">
            <v>02.007.02.01.02</v>
          </cell>
          <cell r="D1836" t="str">
            <v>Conjunto de abertura de portão elétrico</v>
          </cell>
          <cell r="H1836">
            <v>42037</v>
          </cell>
        </row>
        <row r="1837">
          <cell r="C1837" t="str">
            <v>02.007.02.01.02.01</v>
          </cell>
          <cell r="D1837" t="str">
            <v>Automatização de portão de ferro galvanizado com duas folha de abrir, mesmo modelo do gradil , medindo 4,17x2,50m</v>
          </cell>
          <cell r="E1837">
            <v>2</v>
          </cell>
          <cell r="F1837" t="str">
            <v>un</v>
          </cell>
          <cell r="G1837">
            <v>1290</v>
          </cell>
          <cell r="H1837">
            <v>2580</v>
          </cell>
        </row>
        <row r="1838">
          <cell r="C1838" t="str">
            <v>02.007.02.01.02.02</v>
          </cell>
          <cell r="D1838" t="str">
            <v>Automatização de portão de ferro galvanizado com duas folha de abrir, mesmo modelo do gradil , medindo 3,40x2,50m</v>
          </cell>
          <cell r="E1838">
            <v>8</v>
          </cell>
          <cell r="F1838" t="str">
            <v>un</v>
          </cell>
          <cell r="G1838">
            <v>1290</v>
          </cell>
          <cell r="H1838">
            <v>10320</v>
          </cell>
        </row>
        <row r="1839">
          <cell r="C1839" t="str">
            <v>02.007.02.01.02.03</v>
          </cell>
          <cell r="D1839" t="str">
            <v>Automatização de portão de ferro galvanizado com duas folha de abrir, mesmo modelo do gradil , medindo 2,00x2,50m</v>
          </cell>
          <cell r="E1839">
            <v>2</v>
          </cell>
          <cell r="F1839" t="str">
            <v>un</v>
          </cell>
          <cell r="G1839">
            <v>1290</v>
          </cell>
          <cell r="H1839">
            <v>2580</v>
          </cell>
        </row>
        <row r="1840">
          <cell r="C1840" t="str">
            <v>02.007.02.01.02.05</v>
          </cell>
          <cell r="D1840" t="str">
            <v>Fechamento em gradil orsometal h=2,50m - Pad Moutand</v>
          </cell>
          <cell r="E1840">
            <v>283.5</v>
          </cell>
          <cell r="F1840" t="str">
            <v>m2</v>
          </cell>
          <cell r="G1840">
            <v>93.68</v>
          </cell>
          <cell r="H1840">
            <v>26557</v>
          </cell>
        </row>
        <row r="1841">
          <cell r="C1841" t="str">
            <v>02.007.02.02</v>
          </cell>
          <cell r="D1841" t="str">
            <v>Portões externos da Administração</v>
          </cell>
          <cell r="H1841">
            <v>35655.71</v>
          </cell>
        </row>
        <row r="1842">
          <cell r="C1842" t="str">
            <v>02.007.02.02.01</v>
          </cell>
          <cell r="D1842" t="str">
            <v>Portões externos da Administração</v>
          </cell>
          <cell r="H1842">
            <v>35655.71</v>
          </cell>
        </row>
        <row r="1843">
          <cell r="C1843" t="str">
            <v>02.007.02.02.01.01</v>
          </cell>
          <cell r="D1843" t="str">
            <v>Gradil de ferro galvanizado h=2,50m, em barras de secção quadrada 1" 1/4 x 1" 1/4 espaçadas a cada 10cm, travadas em poste de 15x15cm e  8x8cm, chumabado no chão e com peças decorativa tipo bola em latão, com pintura anticorrosiva.</v>
          </cell>
          <cell r="E1843">
            <v>9.25</v>
          </cell>
          <cell r="F1843" t="str">
            <v>m2</v>
          </cell>
          <cell r="G1843">
            <v>416.18</v>
          </cell>
          <cell r="H1843">
            <v>3849.71</v>
          </cell>
        </row>
        <row r="1844">
          <cell r="C1844" t="str">
            <v>02.007.02.02.01.02</v>
          </cell>
          <cell r="D1844" t="str">
            <v>Portão de ferro galvanizado com duas folhas de abrir, mesmo modelo do gradil , medindo 1,60x2,50m</v>
          </cell>
          <cell r="E1844">
            <v>1</v>
          </cell>
          <cell r="F1844" t="str">
            <v>un</v>
          </cell>
          <cell r="G1844">
            <v>2736</v>
          </cell>
          <cell r="H1844">
            <v>2736</v>
          </cell>
        </row>
        <row r="1845">
          <cell r="C1845" t="str">
            <v>02.007.02.02.01.03</v>
          </cell>
          <cell r="D1845" t="str">
            <v>Portão de ferro galvanizado com duas folhas de abrir, mesmo modelo do gradil , medindo 2,00x2,50m</v>
          </cell>
          <cell r="E1845">
            <v>8</v>
          </cell>
          <cell r="F1845" t="str">
            <v>un</v>
          </cell>
          <cell r="G1845">
            <v>3420</v>
          </cell>
          <cell r="H1845">
            <v>27360</v>
          </cell>
        </row>
        <row r="1846">
          <cell r="C1846" t="str">
            <v>02.007.02.02.01.04</v>
          </cell>
          <cell r="D1846" t="str">
            <v>Portão de ferro galvanizado com uma folha de abrir, mesmo modelo do gradil , medindo 1,00x2,50m</v>
          </cell>
          <cell r="E1846">
            <v>1</v>
          </cell>
          <cell r="F1846" t="str">
            <v>un</v>
          </cell>
          <cell r="G1846">
            <v>1710</v>
          </cell>
          <cell r="H1846">
            <v>1710</v>
          </cell>
        </row>
        <row r="1847">
          <cell r="C1847" t="str">
            <v>02.007.02.03</v>
          </cell>
          <cell r="D1847" t="str">
            <v>Mureta divisoria, entorno da cúpula de iluminação da piscina h=60cm</v>
          </cell>
          <cell r="H1847">
            <v>7074.13</v>
          </cell>
        </row>
        <row r="1848">
          <cell r="C1848" t="str">
            <v>02.007.02.03.01</v>
          </cell>
          <cell r="D1848" t="str">
            <v>Mureta divisoria, entorno da cúpula de iluminação da piscina h=60cm</v>
          </cell>
          <cell r="H1848">
            <v>7074.13</v>
          </cell>
        </row>
        <row r="1849">
          <cell r="C1849" t="str">
            <v>02.007.02.03.01.01</v>
          </cell>
          <cell r="D1849" t="str">
            <v xml:space="preserve">Alvenaria bloco 14x19x39cm </v>
          </cell>
          <cell r="E1849">
            <v>36</v>
          </cell>
          <cell r="F1849" t="str">
            <v>m2</v>
          </cell>
          <cell r="G1849">
            <v>52.69</v>
          </cell>
          <cell r="H1849">
            <v>1896.68</v>
          </cell>
        </row>
        <row r="1850">
          <cell r="C1850" t="str">
            <v>02.007.02.03.01.02</v>
          </cell>
          <cell r="D1850" t="str">
            <v>Chapisco</v>
          </cell>
          <cell r="E1850">
            <v>72</v>
          </cell>
          <cell r="F1850" t="str">
            <v>m2</v>
          </cell>
          <cell r="G1850">
            <v>4.8099999999999996</v>
          </cell>
          <cell r="H1850">
            <v>346.31</v>
          </cell>
        </row>
        <row r="1851">
          <cell r="C1851" t="str">
            <v>02.007.02.03.01.03</v>
          </cell>
          <cell r="D1851" t="str">
            <v>Massa Única feltrada</v>
          </cell>
          <cell r="E1851">
            <v>72</v>
          </cell>
          <cell r="F1851" t="str">
            <v>m2</v>
          </cell>
          <cell r="G1851">
            <v>15.91</v>
          </cell>
          <cell r="H1851">
            <v>1145.81</v>
          </cell>
        </row>
        <row r="1852">
          <cell r="C1852" t="str">
            <v>02.007.02.03.01.04</v>
          </cell>
          <cell r="D1852" t="str">
            <v>Revestimento em argamassa projetada</v>
          </cell>
          <cell r="E1852">
            <v>72</v>
          </cell>
          <cell r="F1852" t="str">
            <v>m2</v>
          </cell>
          <cell r="G1852">
            <v>15.38</v>
          </cell>
          <cell r="H1852">
            <v>1357.92</v>
          </cell>
        </row>
        <row r="1853">
          <cell r="C1853" t="str">
            <v>02.007.02.03.01.05</v>
          </cell>
          <cell r="D1853" t="str">
            <v>Capeamento da mureta em granito apicoado larg= 15cm</v>
          </cell>
          <cell r="E1853">
            <v>60</v>
          </cell>
          <cell r="F1853" t="str">
            <v>m</v>
          </cell>
          <cell r="G1853">
            <v>38.79</v>
          </cell>
          <cell r="H1853">
            <v>2327.42</v>
          </cell>
        </row>
        <row r="1854">
          <cell r="C1854">
            <v>2008</v>
          </cell>
          <cell r="D1854" t="str">
            <v>CIRCULAÇÃO DE SERVIÇO DOS SUBSOLOS</v>
          </cell>
          <cell r="H1854">
            <v>1119171.8500000001</v>
          </cell>
        </row>
        <row r="1855">
          <cell r="C1855" t="str">
            <v>02.008.01</v>
          </cell>
          <cell r="D1855" t="str">
            <v>Blocos de Fundação / Vigas Baldrames (incluso nos prédios)</v>
          </cell>
        </row>
        <row r="1856">
          <cell r="C1856" t="str">
            <v>02.008.02</v>
          </cell>
          <cell r="D1856" t="str">
            <v>Piso de concreto  - 2º Subsolo</v>
          </cell>
          <cell r="H1856">
            <v>313884.48</v>
          </cell>
        </row>
        <row r="1857">
          <cell r="C1857" t="str">
            <v>02.008.02.01</v>
          </cell>
          <cell r="D1857" t="str">
            <v>Rede de drenagem (incluso nos prédios)</v>
          </cell>
        </row>
        <row r="1858">
          <cell r="C1858" t="str">
            <v>02.008.02.02</v>
          </cell>
          <cell r="D1858" t="str">
            <v>Rede esgotos (incluso nos prédios)</v>
          </cell>
        </row>
        <row r="1859">
          <cell r="C1859" t="str">
            <v>02.008.02.03</v>
          </cell>
          <cell r="D1859" t="str">
            <v>Laje de Piso do 2º Subsolo (apoiada em vigas baldrames)</v>
          </cell>
          <cell r="H1859">
            <v>313884.48</v>
          </cell>
        </row>
        <row r="1860">
          <cell r="C1860" t="str">
            <v>02.008.02.03.01</v>
          </cell>
          <cell r="D1860" t="str">
            <v>Laje de Piso do 2º Subsolo (apoiada em vigas baldrames)</v>
          </cell>
          <cell r="H1860">
            <v>313884.48</v>
          </cell>
        </row>
        <row r="1861">
          <cell r="C1861" t="str">
            <v>02.008.02.03.01.01</v>
          </cell>
          <cell r="D1861" t="str">
            <v>Nivelamento e compactação</v>
          </cell>
          <cell r="E1861">
            <v>4351.29</v>
          </cell>
          <cell r="F1861" t="str">
            <v>m2</v>
          </cell>
          <cell r="G1861">
            <v>2.2799997242197141</v>
          </cell>
          <cell r="H1861">
            <v>9920.94</v>
          </cell>
        </row>
        <row r="1862">
          <cell r="C1862" t="str">
            <v>02.008.02.03.01.03</v>
          </cell>
          <cell r="D1862" t="str">
            <v>Lastro de brita esp. 25cm</v>
          </cell>
          <cell r="E1862">
            <v>1087.82</v>
          </cell>
          <cell r="F1862" t="str">
            <v>m3</v>
          </cell>
          <cell r="G1862">
            <v>46.570002390101308</v>
          </cell>
          <cell r="H1862">
            <v>50659.78</v>
          </cell>
        </row>
        <row r="1863">
          <cell r="C1863" t="str">
            <v>02.008.02.03.01.04</v>
          </cell>
          <cell r="D1863" t="str">
            <v>Lona plastica (material)</v>
          </cell>
          <cell r="E1863">
            <v>4351.29</v>
          </cell>
          <cell r="F1863" t="str">
            <v>m2</v>
          </cell>
          <cell r="G1863">
            <v>0.39599980695379988</v>
          </cell>
          <cell r="H1863">
            <v>1723.11</v>
          </cell>
        </row>
        <row r="1864">
          <cell r="C1864" t="str">
            <v>02.008.02.03.01.05</v>
          </cell>
          <cell r="D1864" t="str">
            <v>Concreto fck= 35 Mpa</v>
          </cell>
          <cell r="E1864">
            <v>522.15</v>
          </cell>
          <cell r="F1864" t="str">
            <v>m3</v>
          </cell>
          <cell r="G1864">
            <v>187.82238820262378</v>
          </cell>
          <cell r="H1864">
            <v>98071.46</v>
          </cell>
        </row>
        <row r="1865">
          <cell r="C1865" t="str">
            <v>02.008.02.03.01.06</v>
          </cell>
          <cell r="D1865" t="str">
            <v>Mão de obra para execução do piso de concreto acabamento polido</v>
          </cell>
          <cell r="E1865">
            <v>4351.29</v>
          </cell>
          <cell r="F1865" t="str">
            <v>m2</v>
          </cell>
          <cell r="G1865">
            <v>4.2000004596338094</v>
          </cell>
          <cell r="H1865">
            <v>18275.419999999998</v>
          </cell>
        </row>
        <row r="1866">
          <cell r="C1866" t="str">
            <v>02.008.02.03.01.07</v>
          </cell>
          <cell r="D1866" t="str">
            <v>Aço CA 50</v>
          </cell>
          <cell r="E1866">
            <v>41772.379999999997</v>
          </cell>
          <cell r="F1866" t="str">
            <v>kg</v>
          </cell>
          <cell r="G1866">
            <v>2.5237001099769754</v>
          </cell>
          <cell r="H1866">
            <v>105420.96</v>
          </cell>
        </row>
        <row r="1867">
          <cell r="C1867" t="str">
            <v>02.008.02.03.01.08</v>
          </cell>
          <cell r="D1867" t="str">
            <v>Junta serrada</v>
          </cell>
          <cell r="E1867">
            <v>1072</v>
          </cell>
          <cell r="F1867" t="str">
            <v>m</v>
          </cell>
          <cell r="G1867">
            <v>6</v>
          </cell>
          <cell r="H1867">
            <v>6432</v>
          </cell>
        </row>
        <row r="1868">
          <cell r="C1868" t="str">
            <v>02.008.02.03.01.09</v>
          </cell>
          <cell r="D1868" t="str">
            <v>Junta de construção</v>
          </cell>
          <cell r="E1868">
            <v>1016</v>
          </cell>
          <cell r="F1868" t="str">
            <v>m</v>
          </cell>
          <cell r="G1868">
            <v>4.8</v>
          </cell>
          <cell r="H1868">
            <v>4876.8</v>
          </cell>
        </row>
        <row r="1869">
          <cell r="C1869" t="str">
            <v>02.008.02.03.01.10</v>
          </cell>
          <cell r="D1869" t="str">
            <v>Junta de dilatação</v>
          </cell>
          <cell r="E1869">
            <v>77</v>
          </cell>
          <cell r="F1869" t="str">
            <v>m</v>
          </cell>
          <cell r="G1869">
            <v>8.2184415584415582</v>
          </cell>
          <cell r="H1869">
            <v>632.82000000000005</v>
          </cell>
        </row>
        <row r="1870">
          <cell r="C1870" t="str">
            <v>02.008.02.03.01.11</v>
          </cell>
          <cell r="D1870" t="str">
            <v>Junta de encontro (piso-pilares)</v>
          </cell>
          <cell r="E1870">
            <v>2032</v>
          </cell>
          <cell r="F1870" t="str">
            <v>m</v>
          </cell>
          <cell r="G1870">
            <v>8.2184990157480318</v>
          </cell>
          <cell r="H1870">
            <v>16699.990000000002</v>
          </cell>
        </row>
        <row r="1871">
          <cell r="C1871" t="str">
            <v>02.008.02.03.01.12</v>
          </cell>
          <cell r="D1871" t="str">
            <v>Barra de transferência (material)</v>
          </cell>
          <cell r="E1871">
            <v>406.23700000000002</v>
          </cell>
          <cell r="F1871" t="str">
            <v>un</v>
          </cell>
          <cell r="G1871">
            <v>2.8830461036291624</v>
          </cell>
          <cell r="H1871">
            <v>1171.2</v>
          </cell>
        </row>
        <row r="1872">
          <cell r="C1872" t="str">
            <v>02.008.03</v>
          </cell>
          <cell r="D1872" t="str">
            <v>Drenagem</v>
          </cell>
          <cell r="H1872">
            <v>6875.56</v>
          </cell>
        </row>
        <row r="1873">
          <cell r="C1873" t="str">
            <v>02.008.03.01</v>
          </cell>
          <cell r="D1873" t="str">
            <v>Drenagem no pé das cortinas</v>
          </cell>
          <cell r="H1873">
            <v>6875.56</v>
          </cell>
        </row>
        <row r="1874">
          <cell r="C1874" t="str">
            <v>02.008.03.01.01</v>
          </cell>
          <cell r="D1874" t="str">
            <v>Caixa de brita envolvida em manta bidim OP-30 (224,32m)</v>
          </cell>
          <cell r="H1874">
            <v>6875.56</v>
          </cell>
        </row>
        <row r="1875">
          <cell r="C1875" t="str">
            <v>02.008.03.01.01.01</v>
          </cell>
          <cell r="D1875" t="str">
            <v>Escavação manual</v>
          </cell>
          <cell r="E1875">
            <v>35.892000000000003</v>
          </cell>
          <cell r="F1875" t="str">
            <v>m3</v>
          </cell>
          <cell r="G1875">
            <v>28.699431628217983</v>
          </cell>
          <cell r="H1875">
            <v>1030.08</v>
          </cell>
        </row>
        <row r="1876">
          <cell r="C1876" t="str">
            <v>02.008.03.01.01.02</v>
          </cell>
          <cell r="D1876" t="str">
            <v>Bota fora</v>
          </cell>
          <cell r="E1876">
            <v>46.658999999999999</v>
          </cell>
          <cell r="F1876" t="str">
            <v>m3</v>
          </cell>
          <cell r="G1876">
            <v>55.167063160376351</v>
          </cell>
          <cell r="H1876">
            <v>2574.04</v>
          </cell>
        </row>
        <row r="1877">
          <cell r="C1877" t="str">
            <v>02.008.03.01.01.03</v>
          </cell>
          <cell r="D1877" t="str">
            <v>Brita 2</v>
          </cell>
          <cell r="E1877">
            <v>35.892000000000003</v>
          </cell>
          <cell r="F1877" t="str">
            <v>m3</v>
          </cell>
          <cell r="G1877">
            <v>61.60314276161818</v>
          </cell>
          <cell r="H1877">
            <v>2211.06</v>
          </cell>
        </row>
        <row r="1878">
          <cell r="C1878" t="str">
            <v>02.008.03.01.01.04</v>
          </cell>
          <cell r="D1878" t="str">
            <v>Manta bidim OP=30</v>
          </cell>
          <cell r="E1878">
            <v>448.64800000000002</v>
          </cell>
          <cell r="F1878" t="str">
            <v>m2</v>
          </cell>
          <cell r="G1878">
            <v>2.3635010074713363</v>
          </cell>
          <cell r="H1878">
            <v>1060.3800000000001</v>
          </cell>
        </row>
        <row r="1879">
          <cell r="C1879" t="str">
            <v>02.008.04</v>
          </cell>
          <cell r="D1879" t="str">
            <v>Pilares/vigas/lajes</v>
          </cell>
          <cell r="H1879">
            <v>651205.56000000006</v>
          </cell>
        </row>
        <row r="1880">
          <cell r="C1880" t="str">
            <v>02.008.04.01</v>
          </cell>
          <cell r="D1880" t="str">
            <v>Pilares/vigas/lajes</v>
          </cell>
          <cell r="H1880">
            <v>651205.56000000006</v>
          </cell>
        </row>
        <row r="1881">
          <cell r="C1881" t="str">
            <v>02.008.04.01.01</v>
          </cell>
          <cell r="D1881" t="str">
            <v>Pilares/vigas/lajes</v>
          </cell>
          <cell r="H1881">
            <v>651205.56000000006</v>
          </cell>
        </row>
        <row r="1882">
          <cell r="C1882" t="str">
            <v>02.008.04.01.01.01</v>
          </cell>
          <cell r="D1882" t="str">
            <v>Concreto fck=30 Mpa  bombeado - Vigas e lajes Periferia</v>
          </cell>
          <cell r="E1882">
            <v>784.18</v>
          </cell>
          <cell r="F1882" t="str">
            <v>m3</v>
          </cell>
          <cell r="G1882">
            <v>206.994809865082</v>
          </cell>
          <cell r="H1882">
            <v>162321.19</v>
          </cell>
        </row>
        <row r="1883">
          <cell r="C1883" t="str">
            <v>02.008.04.01.01.02</v>
          </cell>
          <cell r="D1883" t="str">
            <v>Concreto fck=30 Mpa  convencional - Pilares Periferia</v>
          </cell>
          <cell r="E1883">
            <v>19.37</v>
          </cell>
          <cell r="F1883" t="str">
            <v>m3</v>
          </cell>
          <cell r="G1883">
            <v>188.96128033040782</v>
          </cell>
          <cell r="H1883">
            <v>3660.18</v>
          </cell>
        </row>
        <row r="1884">
          <cell r="C1884" t="str">
            <v>02.008.04.01.01.03</v>
          </cell>
          <cell r="D1884" t="str">
            <v>Forma em compensado plastificado 15 mm-VIGAS</v>
          </cell>
          <cell r="E1884">
            <v>4695.93</v>
          </cell>
          <cell r="F1884" t="str">
            <v>m2</v>
          </cell>
          <cell r="G1884">
            <v>36.410749308443691</v>
          </cell>
          <cell r="H1884">
            <v>170982.33</v>
          </cell>
        </row>
        <row r="1885">
          <cell r="C1885" t="str">
            <v>02.008.04.01.01.04</v>
          </cell>
          <cell r="D1885" t="str">
            <v>Forma em compensado plastificado 15 mm-LAJES</v>
          </cell>
          <cell r="E1885">
            <v>2255.7399999999998</v>
          </cell>
          <cell r="F1885" t="str">
            <v>m2</v>
          </cell>
          <cell r="G1885">
            <v>36.410752125688248</v>
          </cell>
          <cell r="H1885">
            <v>82133.19</v>
          </cell>
        </row>
        <row r="1886">
          <cell r="C1886" t="str">
            <v>02.008.04.01.01.05</v>
          </cell>
          <cell r="D1886" t="str">
            <v>Forma  - PILARES</v>
          </cell>
          <cell r="E1886">
            <v>267.19</v>
          </cell>
          <cell r="F1886" t="str">
            <v>m2</v>
          </cell>
          <cell r="G1886">
            <v>31.800741045697819</v>
          </cell>
          <cell r="H1886">
            <v>8496.84</v>
          </cell>
        </row>
        <row r="1887">
          <cell r="C1887" t="str">
            <v>02.008.04.01.01.06</v>
          </cell>
          <cell r="D1887" t="str">
            <v>Forma para pilares cilindricos:</v>
          </cell>
        </row>
        <row r="1888">
          <cell r="C1888" t="str">
            <v>02.008.04.01.01.07</v>
          </cell>
          <cell r="D1888" t="str">
            <v>1/2  Ø 42cm</v>
          </cell>
          <cell r="E1888">
            <v>70.180000000000007</v>
          </cell>
          <cell r="F1888" t="str">
            <v>m</v>
          </cell>
          <cell r="G1888">
            <v>39.111570247933876</v>
          </cell>
          <cell r="H1888">
            <v>2744.85</v>
          </cell>
        </row>
        <row r="1889">
          <cell r="C1889" t="str">
            <v>02.008.04.01.01.09</v>
          </cell>
          <cell r="D1889" t="str">
            <v>Aço CA 50/60</v>
          </cell>
          <cell r="E1889">
            <v>79400</v>
          </cell>
          <cell r="F1889" t="str">
            <v>kg</v>
          </cell>
          <cell r="G1889">
            <v>2.7817000000000003</v>
          </cell>
          <cell r="H1889">
            <v>220866.98</v>
          </cell>
        </row>
        <row r="1890">
          <cell r="C1890" t="str">
            <v>02.008.05</v>
          </cell>
          <cell r="D1890" t="str">
            <v>Muretas</v>
          </cell>
          <cell r="H1890">
            <v>8042.76</v>
          </cell>
        </row>
        <row r="1891">
          <cell r="C1891" t="str">
            <v>02.008.05.01</v>
          </cell>
          <cell r="D1891" t="str">
            <v>Muretas</v>
          </cell>
          <cell r="H1891">
            <v>8042.76</v>
          </cell>
        </row>
        <row r="1892">
          <cell r="C1892" t="str">
            <v>02.008.05.01.01</v>
          </cell>
          <cell r="D1892" t="str">
            <v>Muretas</v>
          </cell>
          <cell r="H1892">
            <v>8042.76</v>
          </cell>
        </row>
        <row r="1893">
          <cell r="C1893" t="str">
            <v>02.008.05.01.01.01</v>
          </cell>
          <cell r="D1893" t="str">
            <v>alvenaria armada (com pilaretes a cada 2,50m) em bloco de concreto 14x19x39cm</v>
          </cell>
          <cell r="E1893">
            <v>49.28</v>
          </cell>
          <cell r="F1893" t="str">
            <v>m2</v>
          </cell>
          <cell r="G1893">
            <v>41.442978896103895</v>
          </cell>
          <cell r="H1893">
            <v>2042.31</v>
          </cell>
        </row>
        <row r="1894">
          <cell r="C1894" t="str">
            <v>02.008.05.01.01.02</v>
          </cell>
          <cell r="D1894" t="str">
            <v>Chapisco</v>
          </cell>
          <cell r="E1894">
            <v>98.56</v>
          </cell>
          <cell r="F1894" t="str">
            <v>m2</v>
          </cell>
          <cell r="G1894">
            <v>4.8097605519480515</v>
          </cell>
          <cell r="H1894">
            <v>474.05</v>
          </cell>
        </row>
        <row r="1895">
          <cell r="C1895" t="str">
            <v>02.008.05.01.01.03</v>
          </cell>
          <cell r="D1895" t="str">
            <v>Massa única feltrada externa</v>
          </cell>
          <cell r="E1895">
            <v>98.56</v>
          </cell>
          <cell r="F1895" t="str">
            <v>m2</v>
          </cell>
          <cell r="G1895">
            <v>15.913961038961039</v>
          </cell>
          <cell r="H1895">
            <v>1568.48</v>
          </cell>
        </row>
        <row r="1896">
          <cell r="C1896" t="str">
            <v>02.008.05.01.01.04</v>
          </cell>
          <cell r="D1896" t="str">
            <v>Revestimento em argamassa projetada</v>
          </cell>
          <cell r="E1896">
            <v>98.56</v>
          </cell>
          <cell r="F1896" t="str">
            <v>m2</v>
          </cell>
          <cell r="G1896">
            <v>15.38</v>
          </cell>
          <cell r="H1896">
            <v>1858.84</v>
          </cell>
        </row>
        <row r="1897">
          <cell r="C1897" t="str">
            <v>02.008.05.01.01.05</v>
          </cell>
          <cell r="D1897" t="str">
            <v>Capeamento de muro em granito amendoa flameado larg. 30cm esp. 2cm</v>
          </cell>
          <cell r="E1897">
            <v>36.5</v>
          </cell>
          <cell r="F1897" t="str">
            <v>m</v>
          </cell>
          <cell r="G1897">
            <v>57.508767123287676</v>
          </cell>
          <cell r="H1897">
            <v>2099.0700000000002</v>
          </cell>
        </row>
        <row r="1898">
          <cell r="C1898" t="str">
            <v>02.008.06</v>
          </cell>
          <cell r="D1898" t="str">
            <v>Pisos</v>
          </cell>
          <cell r="H1898">
            <v>38722.86</v>
          </cell>
        </row>
        <row r="1899">
          <cell r="C1899" t="str">
            <v>02.008.06.01</v>
          </cell>
          <cell r="D1899" t="str">
            <v>Pisos</v>
          </cell>
          <cell r="H1899">
            <v>38722.86</v>
          </cell>
        </row>
        <row r="1900">
          <cell r="C1900" t="str">
            <v>02.008.06.01.01</v>
          </cell>
          <cell r="D1900" t="str">
            <v>Pisos</v>
          </cell>
          <cell r="H1900">
            <v>38722.86</v>
          </cell>
        </row>
        <row r="1901">
          <cell r="C1901" t="str">
            <v>02.008.06.01.01.01</v>
          </cell>
          <cell r="D1901" t="str">
            <v>Piso cimentado ranhurado tipo "espinha de peixe"</v>
          </cell>
          <cell r="E1901">
            <v>728.96</v>
          </cell>
          <cell r="F1901" t="str">
            <v>m2</v>
          </cell>
          <cell r="G1901">
            <v>22.14449352502195</v>
          </cell>
          <cell r="H1901">
            <v>16142.45</v>
          </cell>
        </row>
        <row r="1902">
          <cell r="C1902" t="str">
            <v>02.008.06.01.01.02</v>
          </cell>
          <cell r="D1902" t="str">
            <v>Rodapé com plaqueta de cimentado h = 5 cm</v>
          </cell>
          <cell r="E1902">
            <v>733.34</v>
          </cell>
          <cell r="F1902" t="str">
            <v>m</v>
          </cell>
          <cell r="G1902">
            <v>8.0306951754984031</v>
          </cell>
          <cell r="H1902">
            <v>5889.23</v>
          </cell>
        </row>
        <row r="1903">
          <cell r="C1903" t="str">
            <v>02.008.06.01.01.03</v>
          </cell>
          <cell r="D1903" t="str">
            <v>Calçada em cimentado desempenado h=10cm para pedestres sobre laje de concreto</v>
          </cell>
          <cell r="E1903">
            <v>629.34</v>
          </cell>
          <cell r="F1903" t="str">
            <v>m2</v>
          </cell>
          <cell r="G1903">
            <v>14.826643785553118</v>
          </cell>
          <cell r="H1903">
            <v>9331</v>
          </cell>
        </row>
        <row r="1904">
          <cell r="C1904" t="str">
            <v>02.008.06.01.01.04</v>
          </cell>
          <cell r="D1904" t="str">
            <v>Guia tipo PMSP</v>
          </cell>
          <cell r="E1904">
            <v>342.66</v>
          </cell>
          <cell r="F1904" t="str">
            <v>m</v>
          </cell>
          <cell r="G1904">
            <v>21.479513220101556</v>
          </cell>
          <cell r="H1904">
            <v>7360.17</v>
          </cell>
        </row>
        <row r="1905">
          <cell r="C1905" t="str">
            <v>02.008.07</v>
          </cell>
          <cell r="D1905" t="str">
            <v>Revestimento de paredes</v>
          </cell>
          <cell r="H1905">
            <v>78567.509999999995</v>
          </cell>
        </row>
        <row r="1906">
          <cell r="C1906" t="str">
            <v>02.008.07.01</v>
          </cell>
          <cell r="D1906" t="str">
            <v>Revestimento de paredes</v>
          </cell>
          <cell r="H1906">
            <v>78567.509999999995</v>
          </cell>
        </row>
        <row r="1907">
          <cell r="C1907" t="str">
            <v>02.008.07.01.01</v>
          </cell>
          <cell r="D1907" t="str">
            <v>Revestimento de paredes</v>
          </cell>
          <cell r="H1907">
            <v>78567.509999999995</v>
          </cell>
        </row>
        <row r="1908">
          <cell r="C1908" t="str">
            <v>02.008.07.01.01.01</v>
          </cell>
          <cell r="D1908" t="str">
            <v>Chapisco rolado</v>
          </cell>
          <cell r="E1908">
            <v>4165.43</v>
          </cell>
          <cell r="F1908" t="str">
            <v>m2</v>
          </cell>
          <cell r="G1908">
            <v>2.947798906715513</v>
          </cell>
          <cell r="H1908">
            <v>12278.85</v>
          </cell>
        </row>
        <row r="1909">
          <cell r="C1909" t="str">
            <v>02.008.07.01.01.02</v>
          </cell>
          <cell r="D1909" t="str">
            <v>Massa única feltrada externa</v>
          </cell>
          <cell r="E1909">
            <v>4165.43</v>
          </cell>
          <cell r="F1909" t="str">
            <v>m2</v>
          </cell>
          <cell r="G1909">
            <v>15.913999274984812</v>
          </cell>
          <cell r="H1909">
            <v>66288.649999999994</v>
          </cell>
        </row>
        <row r="1910">
          <cell r="C1910" t="str">
            <v>02.008.08</v>
          </cell>
          <cell r="D1910" t="str">
            <v>Pintura</v>
          </cell>
          <cell r="H1910">
            <v>18430.09</v>
          </cell>
        </row>
        <row r="1911">
          <cell r="C1911" t="str">
            <v>02.008.08.01</v>
          </cell>
          <cell r="D1911" t="str">
            <v>Pintura</v>
          </cell>
          <cell r="H1911">
            <v>18430.09</v>
          </cell>
        </row>
        <row r="1912">
          <cell r="C1912" t="str">
            <v>02.008.08.01.01</v>
          </cell>
          <cell r="D1912" t="str">
            <v>Pintura</v>
          </cell>
          <cell r="H1912">
            <v>18430.09</v>
          </cell>
        </row>
        <row r="1913">
          <cell r="C1913" t="str">
            <v>02.008.08.01.01.01</v>
          </cell>
          <cell r="D1913" t="str">
            <v>Pintura PVA (sem massa) sobre massa única</v>
          </cell>
          <cell r="E1913">
            <v>4165.43</v>
          </cell>
          <cell r="F1913" t="str">
            <v>m2</v>
          </cell>
          <cell r="G1913">
            <v>3.1587495168566027</v>
          </cell>
          <cell r="H1913">
            <v>13157.55</v>
          </cell>
        </row>
        <row r="1914">
          <cell r="C1914" t="str">
            <v>02.008.08.01.01.02</v>
          </cell>
          <cell r="D1914" t="str">
            <v>Pintura PVA em laje de concreto</v>
          </cell>
          <cell r="E1914">
            <v>1358.3</v>
          </cell>
          <cell r="F1914" t="str">
            <v>m2</v>
          </cell>
          <cell r="G1914">
            <v>3.1587499079732018</v>
          </cell>
          <cell r="H1914">
            <v>4290.53</v>
          </cell>
        </row>
        <row r="1915">
          <cell r="C1915" t="str">
            <v>02.008.08.01.01.03</v>
          </cell>
          <cell r="D1915" t="str">
            <v>Pintura de demarcatória de vagas esp= 0,10m em borracha clorada</v>
          </cell>
          <cell r="E1915">
            <v>403</v>
          </cell>
          <cell r="F1915" t="str">
            <v>m</v>
          </cell>
          <cell r="G1915">
            <v>2.4367493796526056</v>
          </cell>
          <cell r="H1915">
            <v>982.01</v>
          </cell>
        </row>
        <row r="1916">
          <cell r="C1916" t="str">
            <v>02.008.09</v>
          </cell>
          <cell r="D1916" t="str">
            <v>Sinalização</v>
          </cell>
          <cell r="H1916">
            <v>3443.04</v>
          </cell>
        </row>
        <row r="1917">
          <cell r="C1917" t="str">
            <v>02.008.09.01</v>
          </cell>
          <cell r="D1917" t="str">
            <v>Sinalização</v>
          </cell>
          <cell r="H1917">
            <v>3443.04</v>
          </cell>
        </row>
        <row r="1918">
          <cell r="C1918" t="str">
            <v>02.008.09.01.01</v>
          </cell>
          <cell r="D1918" t="str">
            <v>Sinalização</v>
          </cell>
          <cell r="H1918">
            <v>3443.04</v>
          </cell>
        </row>
        <row r="1919">
          <cell r="C1919" t="str">
            <v>02.008.09.01.01.01</v>
          </cell>
          <cell r="D1919" t="str">
            <v>Pintura de demarcatória de vagas esp= 0,10m</v>
          </cell>
          <cell r="E1919">
            <v>1275.2</v>
          </cell>
          <cell r="F1919" t="str">
            <v>m</v>
          </cell>
          <cell r="G1919">
            <v>2.7</v>
          </cell>
          <cell r="H1919">
            <v>3443.04</v>
          </cell>
        </row>
        <row r="1920">
          <cell r="C1920">
            <v>2009</v>
          </cell>
          <cell r="D1920" t="str">
            <v>VIA DE ACESSO AO EMPREENDIMENTO</v>
          </cell>
          <cell r="H1920">
            <v>885942.99</v>
          </cell>
        </row>
        <row r="1921">
          <cell r="C1921" t="str">
            <v>02.009.01</v>
          </cell>
          <cell r="D1921" t="str">
            <v>Serviços Preliminares (EXCLUSO)</v>
          </cell>
        </row>
        <row r="1922">
          <cell r="C1922" t="str">
            <v>02.009.01.01</v>
          </cell>
          <cell r="D1922" t="str">
            <v>Serviços Preliminares</v>
          </cell>
        </row>
        <row r="1923">
          <cell r="C1923" t="str">
            <v>02.009.01.01.01</v>
          </cell>
          <cell r="D1923" t="str">
            <v>Serviços Preliminares</v>
          </cell>
        </row>
        <row r="1924">
          <cell r="C1924" t="str">
            <v>02.009.01.01.01.01</v>
          </cell>
          <cell r="D1924" t="str">
            <v>Demolição do pavimento asfaltico</v>
          </cell>
          <cell r="F1924" t="str">
            <v>m3</v>
          </cell>
        </row>
        <row r="1925">
          <cell r="C1925" t="str">
            <v>02.009.01.01.01.02</v>
          </cell>
          <cell r="D1925" t="str">
            <v>Demolição e retirada de boca de lobo simples</v>
          </cell>
          <cell r="F1925" t="str">
            <v>un</v>
          </cell>
        </row>
        <row r="1926">
          <cell r="C1926" t="str">
            <v>02.009.01.01.01.03</v>
          </cell>
          <cell r="D1926" t="str">
            <v>Retirada de tubulação de drenagem</v>
          </cell>
          <cell r="F1926" t="str">
            <v>m</v>
          </cell>
        </row>
        <row r="1927">
          <cell r="C1927" t="str">
            <v>02.009.01.01.01.04</v>
          </cell>
          <cell r="D1927" t="str">
            <v>Retirada de guia e sarjeta</v>
          </cell>
          <cell r="F1927" t="str">
            <v>m</v>
          </cell>
        </row>
        <row r="1928">
          <cell r="C1928" t="str">
            <v>02.009.01.01.01.05</v>
          </cell>
          <cell r="D1928" t="str">
            <v>Retirada de paisagismo</v>
          </cell>
          <cell r="F1928" t="str">
            <v>m2</v>
          </cell>
        </row>
        <row r="1929">
          <cell r="C1929" t="str">
            <v>02.009.01.01.01.06</v>
          </cell>
          <cell r="D1929" t="str">
            <v>Retirada de entulho</v>
          </cell>
          <cell r="F1929" t="str">
            <v>m3</v>
          </cell>
        </row>
        <row r="1930">
          <cell r="C1930" t="str">
            <v>02.009.01.01.01.07</v>
          </cell>
          <cell r="D1930" t="str">
            <v>Retirada de luminarias de jardim</v>
          </cell>
          <cell r="F1930" t="str">
            <v>un</v>
          </cell>
        </row>
        <row r="1931">
          <cell r="C1931" t="str">
            <v>02.009.02</v>
          </cell>
          <cell r="D1931" t="str">
            <v>Drenagem</v>
          </cell>
          <cell r="H1931">
            <v>82480.929999999993</v>
          </cell>
        </row>
        <row r="1932">
          <cell r="C1932" t="str">
            <v>02.009.02.01</v>
          </cell>
          <cell r="D1932" t="str">
            <v>Drenagem</v>
          </cell>
          <cell r="H1932">
            <v>82480.929999999993</v>
          </cell>
        </row>
        <row r="1933">
          <cell r="C1933" t="str">
            <v>02.009.02.01.01</v>
          </cell>
          <cell r="D1933" t="str">
            <v>Drenagem</v>
          </cell>
          <cell r="H1933">
            <v>82480.929999999993</v>
          </cell>
        </row>
        <row r="1934">
          <cell r="C1934" t="str">
            <v>02.009.02.01.01.01</v>
          </cell>
          <cell r="D1934" t="str">
            <v>Boca de lobo simples</v>
          </cell>
          <cell r="E1934">
            <v>14</v>
          </cell>
          <cell r="F1934" t="str">
            <v>un</v>
          </cell>
          <cell r="G1934">
            <v>428.69</v>
          </cell>
          <cell r="H1934">
            <v>6001.63</v>
          </cell>
        </row>
        <row r="1935">
          <cell r="C1935" t="str">
            <v>02.009.02.01.01.02</v>
          </cell>
          <cell r="D1935" t="str">
            <v>Boca de lobo dupla</v>
          </cell>
          <cell r="E1935">
            <v>2</v>
          </cell>
          <cell r="F1935" t="str">
            <v>un</v>
          </cell>
          <cell r="G1935">
            <v>740.05</v>
          </cell>
          <cell r="H1935">
            <v>1480.1</v>
          </cell>
        </row>
        <row r="1936">
          <cell r="C1936" t="str">
            <v>02.009.02.01.01.03</v>
          </cell>
          <cell r="D1936" t="str">
            <v>Poço de visita</v>
          </cell>
          <cell r="E1936">
            <v>7</v>
          </cell>
          <cell r="F1936" t="str">
            <v>un</v>
          </cell>
          <cell r="G1936">
            <v>1182.28</v>
          </cell>
          <cell r="H1936">
            <v>8275.93</v>
          </cell>
        </row>
        <row r="1937">
          <cell r="C1937" t="str">
            <v>02.009.02.01.01.04</v>
          </cell>
          <cell r="D1937" t="str">
            <v>Tubo de concreto ø600mm</v>
          </cell>
          <cell r="E1937">
            <v>77</v>
          </cell>
          <cell r="F1937" t="str">
            <v>m</v>
          </cell>
          <cell r="G1937">
            <v>83.93</v>
          </cell>
          <cell r="H1937">
            <v>6462.8</v>
          </cell>
        </row>
        <row r="1938">
          <cell r="C1938" t="str">
            <v>02.009.02.01.01.05</v>
          </cell>
          <cell r="D1938" t="str">
            <v>Tubo de concreto ø1000mm</v>
          </cell>
          <cell r="E1938">
            <v>310.56099999999998</v>
          </cell>
          <cell r="F1938" t="str">
            <v>m</v>
          </cell>
          <cell r="G1938">
            <v>194.04</v>
          </cell>
          <cell r="H1938">
            <v>60260.480000000003</v>
          </cell>
        </row>
        <row r="1939">
          <cell r="C1939" t="str">
            <v>02.009.03</v>
          </cell>
          <cell r="D1939" t="str">
            <v>Cortinas de contenção para mundança de greide da via de acesso (até a administração)</v>
          </cell>
          <cell r="H1939">
            <v>75946.539999999994</v>
          </cell>
        </row>
        <row r="1940">
          <cell r="C1940" t="str">
            <v>02.009.03.01</v>
          </cell>
          <cell r="D1940" t="str">
            <v>Cortinas de contenção para mundança de greide da via de acesso (até a administração)</v>
          </cell>
          <cell r="H1940">
            <v>75946.539999999994</v>
          </cell>
        </row>
        <row r="1941">
          <cell r="C1941" t="str">
            <v>02.009.03.01.01</v>
          </cell>
          <cell r="D1941" t="str">
            <v>Cortinas de contenção para mundança de greide da via de acesso (até a administração)</v>
          </cell>
          <cell r="H1941">
            <v>75946.539999999994</v>
          </cell>
        </row>
        <row r="1942">
          <cell r="C1942" t="str">
            <v>02.009.03.01.01.01</v>
          </cell>
          <cell r="D1942" t="str">
            <v>Escavação mecanica</v>
          </cell>
          <cell r="E1942">
            <v>68.849999999999994</v>
          </cell>
          <cell r="F1942" t="str">
            <v>m3</v>
          </cell>
          <cell r="G1942">
            <v>9.6</v>
          </cell>
          <cell r="H1942">
            <v>660.62</v>
          </cell>
        </row>
        <row r="1943">
          <cell r="C1943" t="str">
            <v>02.009.03.01.01.02</v>
          </cell>
          <cell r="D1943" t="str">
            <v>Apiloamento e compactação</v>
          </cell>
          <cell r="E1943">
            <v>229.5</v>
          </cell>
          <cell r="F1943" t="str">
            <v>m2</v>
          </cell>
          <cell r="G1943">
            <v>8.7100000000000009</v>
          </cell>
          <cell r="H1943">
            <v>1999.29</v>
          </cell>
        </row>
        <row r="1944">
          <cell r="C1944" t="str">
            <v>02.009.03.01.01.03</v>
          </cell>
          <cell r="D1944" t="str">
            <v>Lastro de brita h=10cm</v>
          </cell>
          <cell r="E1944">
            <v>22.95</v>
          </cell>
          <cell r="F1944" t="str">
            <v>m3</v>
          </cell>
          <cell r="G1944">
            <v>61.6</v>
          </cell>
          <cell r="H1944">
            <v>1413.8</v>
          </cell>
        </row>
        <row r="1945">
          <cell r="C1945" t="str">
            <v>02.009.03.01.01.04</v>
          </cell>
          <cell r="D1945" t="str">
            <v>Concreto magro esp. 5cm</v>
          </cell>
          <cell r="E1945">
            <v>11.48</v>
          </cell>
          <cell r="F1945" t="str">
            <v>m3</v>
          </cell>
          <cell r="G1945">
            <v>148.27000000000001</v>
          </cell>
          <cell r="H1945">
            <v>1702.1</v>
          </cell>
        </row>
        <row r="1946">
          <cell r="C1946" t="str">
            <v>02.009.03.01.01.05</v>
          </cell>
          <cell r="D1946" t="str">
            <v>Concreto FCK 30MPa</v>
          </cell>
          <cell r="E1946">
            <v>133.88</v>
          </cell>
          <cell r="F1946" t="str">
            <v>m3</v>
          </cell>
          <cell r="G1946">
            <v>204.25</v>
          </cell>
          <cell r="H1946">
            <v>27344.44</v>
          </cell>
        </row>
        <row r="1947">
          <cell r="C1947" t="str">
            <v>02.009.03.01.01.06</v>
          </cell>
          <cell r="D1947" t="str">
            <v>Forma resinada 12mm</v>
          </cell>
          <cell r="E1947">
            <v>306</v>
          </cell>
          <cell r="F1947" t="str">
            <v>m2</v>
          </cell>
          <cell r="G1947">
            <v>30.43</v>
          </cell>
          <cell r="H1947">
            <v>9310.2800000000007</v>
          </cell>
        </row>
        <row r="1948">
          <cell r="C1948" t="str">
            <v>02.009.03.01.01.07</v>
          </cell>
          <cell r="D1948" t="str">
            <v>Aço CA-50</v>
          </cell>
          <cell r="E1948">
            <v>12048.75</v>
          </cell>
          <cell r="F1948" t="str">
            <v>kg</v>
          </cell>
          <cell r="G1948">
            <v>2.78</v>
          </cell>
          <cell r="H1948">
            <v>33516.01</v>
          </cell>
        </row>
        <row r="1949">
          <cell r="C1949" t="str">
            <v>02.009.04</v>
          </cell>
          <cell r="D1949" t="str">
            <v>Cortinas de contenção para mudança de greide, proximo aos muro de divisa com os condomínios Alameda dos Pinheiros e Parque das Árvores (EXCLUSO)</v>
          </cell>
        </row>
        <row r="1950">
          <cell r="C1950" t="str">
            <v>02.009.04.01</v>
          </cell>
          <cell r="D1950" t="str">
            <v>Cortinas de contenção para mudança de greide, proximo aos muro de divisa com os condomínios Alameda dos Pinheiros e Parque das Árvores</v>
          </cell>
        </row>
        <row r="1951">
          <cell r="C1951" t="str">
            <v>02.009.04.01.01</v>
          </cell>
          <cell r="D1951" t="str">
            <v>Cortinas de contenção para mudança de greide, proximo aos muro de divisa com os condomínios Alameda dos Pinheiros e Parque das Árvores</v>
          </cell>
        </row>
        <row r="1952">
          <cell r="C1952" t="str">
            <v>02.009.04.01.01.01</v>
          </cell>
          <cell r="D1952" t="str">
            <v>Escavação mecanica</v>
          </cell>
          <cell r="F1952" t="str">
            <v>m3</v>
          </cell>
        </row>
        <row r="1953">
          <cell r="C1953" t="str">
            <v>02.009.04.01.01.02</v>
          </cell>
          <cell r="D1953" t="str">
            <v>Apiloamento e compactação</v>
          </cell>
          <cell r="F1953" t="str">
            <v>m2</v>
          </cell>
        </row>
        <row r="1954">
          <cell r="C1954" t="str">
            <v>02.009.04.01.01.03</v>
          </cell>
          <cell r="D1954" t="str">
            <v>Lastro de brita h=10cm</v>
          </cell>
          <cell r="F1954" t="str">
            <v>m3</v>
          </cell>
        </row>
        <row r="1955">
          <cell r="C1955" t="str">
            <v>02.009.04.01.01.04</v>
          </cell>
          <cell r="D1955" t="str">
            <v>Concreto magro esp. 5cm</v>
          </cell>
          <cell r="F1955" t="str">
            <v>m3</v>
          </cell>
        </row>
        <row r="1956">
          <cell r="C1956" t="str">
            <v>02.009.04.01.01.05</v>
          </cell>
          <cell r="D1956" t="str">
            <v>Concreto FCK 30MPa</v>
          </cell>
          <cell r="F1956" t="str">
            <v>m3</v>
          </cell>
        </row>
        <row r="1957">
          <cell r="C1957" t="str">
            <v>02.009.04.01.01.06</v>
          </cell>
          <cell r="D1957" t="str">
            <v>Forma resinada 12mm</v>
          </cell>
          <cell r="F1957" t="str">
            <v>m2</v>
          </cell>
        </row>
        <row r="1958">
          <cell r="C1958" t="str">
            <v>02.009.04.01.01.07</v>
          </cell>
          <cell r="D1958" t="str">
            <v>Aço CA-50</v>
          </cell>
          <cell r="F1958" t="str">
            <v>kg</v>
          </cell>
        </row>
        <row r="1959">
          <cell r="C1959" t="str">
            <v>02.009.05</v>
          </cell>
          <cell r="D1959" t="str">
            <v>Terraplenagem e Pavimentação</v>
          </cell>
          <cell r="H1959">
            <v>309020.03000000003</v>
          </cell>
        </row>
        <row r="1960">
          <cell r="C1960" t="str">
            <v>02.009.05.01</v>
          </cell>
          <cell r="D1960" t="str">
            <v>Terraplenagem e Pavimentação</v>
          </cell>
          <cell r="H1960">
            <v>309020.03000000003</v>
          </cell>
        </row>
        <row r="1961">
          <cell r="C1961" t="str">
            <v>02.009.05.01.01</v>
          </cell>
          <cell r="D1961" t="str">
            <v>Terraplenagem e Pavimentação</v>
          </cell>
          <cell r="H1961">
            <v>309020.03000000003</v>
          </cell>
        </row>
        <row r="1962">
          <cell r="C1962" t="str">
            <v>02.009.05.01.01.01</v>
          </cell>
          <cell r="D1962" t="str">
            <v>Aterro com importe de terra</v>
          </cell>
          <cell r="E1962">
            <v>3037</v>
          </cell>
          <cell r="F1962" t="str">
            <v>m3</v>
          </cell>
          <cell r="G1962">
            <v>13.36</v>
          </cell>
          <cell r="H1962">
            <v>40565.21</v>
          </cell>
        </row>
        <row r="1963">
          <cell r="C1963" t="str">
            <v>02.009.05.01.01.02</v>
          </cell>
          <cell r="D1963" t="str">
            <v>Escavação sem bota fora</v>
          </cell>
          <cell r="E1963">
            <v>1386</v>
          </cell>
          <cell r="F1963" t="str">
            <v>m3</v>
          </cell>
          <cell r="G1963">
            <v>2.89</v>
          </cell>
          <cell r="H1963">
            <v>4002.77</v>
          </cell>
        </row>
        <row r="1964">
          <cell r="C1964" t="str">
            <v>02.009.05.01.01.03</v>
          </cell>
          <cell r="D1964" t="str">
            <v>Rachão H= 50cm</v>
          </cell>
          <cell r="E1964">
            <v>2262</v>
          </cell>
          <cell r="F1964" t="str">
            <v>m3</v>
          </cell>
          <cell r="G1964">
            <v>46.61</v>
          </cell>
          <cell r="H1964">
            <v>105420.74</v>
          </cell>
        </row>
        <row r="1965">
          <cell r="C1965" t="str">
            <v>02.009.05.01.01.04</v>
          </cell>
          <cell r="D1965" t="str">
            <v>Brita graduada</v>
          </cell>
          <cell r="E1965">
            <v>754</v>
          </cell>
          <cell r="F1965" t="str">
            <v>m3</v>
          </cell>
          <cell r="G1965">
            <v>47.26</v>
          </cell>
          <cell r="H1965">
            <v>35637</v>
          </cell>
        </row>
        <row r="1966">
          <cell r="C1966" t="str">
            <v>02.009.05.01.01.05</v>
          </cell>
          <cell r="D1966" t="str">
            <v>Regularização e compactação do subleito</v>
          </cell>
          <cell r="E1966">
            <v>7540</v>
          </cell>
          <cell r="F1966" t="str">
            <v>m2</v>
          </cell>
          <cell r="G1966">
            <v>2.06</v>
          </cell>
          <cell r="H1966">
            <v>15515.06</v>
          </cell>
        </row>
        <row r="1967">
          <cell r="C1967" t="str">
            <v>02.009.05.01.01.06</v>
          </cell>
          <cell r="D1967" t="str">
            <v>Guia tipo PMSP</v>
          </cell>
          <cell r="E1967">
            <v>1379.7</v>
          </cell>
          <cell r="F1967" t="str">
            <v>m</v>
          </cell>
          <cell r="G1967">
            <v>21.48</v>
          </cell>
          <cell r="H1967">
            <v>29635.27</v>
          </cell>
        </row>
        <row r="1968">
          <cell r="C1968" t="str">
            <v>02.009.05.01.01.07</v>
          </cell>
          <cell r="D1968" t="str">
            <v>Sarjeta Padrão PMSP</v>
          </cell>
          <cell r="E1968">
            <v>1379.7</v>
          </cell>
          <cell r="F1968" t="str">
            <v>m</v>
          </cell>
          <cell r="G1968">
            <v>18.68</v>
          </cell>
          <cell r="H1968">
            <v>25775.21</v>
          </cell>
        </row>
        <row r="1969">
          <cell r="C1969" t="str">
            <v>02.009.05.01.01.08</v>
          </cell>
          <cell r="D1969" t="str">
            <v>Sarjetão</v>
          </cell>
          <cell r="E1969">
            <v>253</v>
          </cell>
          <cell r="F1969" t="str">
            <v>m</v>
          </cell>
          <cell r="G1969">
            <v>34.840000000000003</v>
          </cell>
          <cell r="H1969">
            <v>8813.6299999999992</v>
          </cell>
        </row>
        <row r="1970">
          <cell r="C1970" t="str">
            <v>02.009.05.01.01.09</v>
          </cell>
          <cell r="D1970" t="str">
            <v>Guia de jardim 30x15x100cm</v>
          </cell>
          <cell r="E1970">
            <v>206.5</v>
          </cell>
          <cell r="F1970" t="str">
            <v>m</v>
          </cell>
          <cell r="G1970">
            <v>17.96</v>
          </cell>
          <cell r="H1970">
            <v>3708.69</v>
          </cell>
        </row>
        <row r="1971">
          <cell r="C1971" t="str">
            <v>02.009.05.01.01.10</v>
          </cell>
          <cell r="D1971" t="str">
            <v>New Jersey h=0,80m</v>
          </cell>
          <cell r="E1971">
            <v>34</v>
          </cell>
          <cell r="F1971" t="str">
            <v>m</v>
          </cell>
          <cell r="G1971">
            <v>349.27</v>
          </cell>
          <cell r="H1971">
            <v>11875.1</v>
          </cell>
        </row>
        <row r="1972">
          <cell r="C1972" t="str">
            <v>02.009.05.01.01.12</v>
          </cell>
          <cell r="D1972" t="str">
            <v>Piso intertravado de concreto cor natural, inclusive colchão de areia esp. 5cm sobre terreno - Área de equipamentos comunitários</v>
          </cell>
          <cell r="E1972">
            <v>864</v>
          </cell>
          <cell r="F1972" t="str">
            <v>m2</v>
          </cell>
          <cell r="G1972">
            <v>32.49</v>
          </cell>
          <cell r="H1972">
            <v>28071.360000000001</v>
          </cell>
        </row>
        <row r="1973">
          <cell r="C1973" t="str">
            <v>02.009.06</v>
          </cell>
          <cell r="D1973" t="str">
            <v>Calçadas de pedestre em mosaico de pedra miracema com borda de concreto</v>
          </cell>
          <cell r="H1973">
            <v>78080.66</v>
          </cell>
        </row>
        <row r="1974">
          <cell r="C1974" t="str">
            <v>02.009.06.01</v>
          </cell>
          <cell r="D1974" t="str">
            <v>Calçadas de pedestre em mosaico de pedra miracema com borda de concreto</v>
          </cell>
          <cell r="H1974">
            <v>78080.66</v>
          </cell>
        </row>
        <row r="1975">
          <cell r="C1975" t="str">
            <v>02.009.06.01.01</v>
          </cell>
          <cell r="D1975" t="str">
            <v>Calçadas de pedestre em mosaico de pedra miracema com borda de concreto</v>
          </cell>
          <cell r="H1975">
            <v>78080.66</v>
          </cell>
        </row>
        <row r="1976">
          <cell r="C1976" t="str">
            <v>02.009.06.01.01.01</v>
          </cell>
          <cell r="D1976" t="str">
            <v>Lastro de concreto magro esp=10cm</v>
          </cell>
          <cell r="E1976">
            <v>225.541</v>
          </cell>
          <cell r="F1976" t="str">
            <v>m3</v>
          </cell>
          <cell r="G1976">
            <v>160.01</v>
          </cell>
          <cell r="H1976">
            <v>36088.400000000001</v>
          </cell>
        </row>
        <row r="1977">
          <cell r="C1977" t="str">
            <v>02.009.06.01.01.02</v>
          </cell>
          <cell r="D1977" t="str">
            <v>Regualrização de piso esp=5cm</v>
          </cell>
          <cell r="E1977">
            <v>2255.4050000000002</v>
          </cell>
          <cell r="F1977" t="str">
            <v>m2</v>
          </cell>
          <cell r="G1977">
            <v>18.62</v>
          </cell>
          <cell r="H1977">
            <v>41992.26</v>
          </cell>
        </row>
        <row r="1978">
          <cell r="C1978" t="str">
            <v>02.009.07</v>
          </cell>
          <cell r="D1978" t="str">
            <v>Muros - fechamento da  via de acesso h=4,00m</v>
          </cell>
          <cell r="H1978">
            <v>247669.31</v>
          </cell>
        </row>
        <row r="1979">
          <cell r="C1979" t="str">
            <v>02.009.07.01</v>
          </cell>
          <cell r="D1979" t="str">
            <v>Muros - fechamento da  via de acesso h=4,00m</v>
          </cell>
          <cell r="H1979">
            <v>247669.31</v>
          </cell>
        </row>
        <row r="1980">
          <cell r="C1980" t="str">
            <v>02.009.07.01.01</v>
          </cell>
          <cell r="D1980" t="str">
            <v>Muros - fechamento da  via de acesso h=4,00m</v>
          </cell>
          <cell r="H1980">
            <v>247669.31</v>
          </cell>
        </row>
        <row r="1981">
          <cell r="C1981" t="str">
            <v>02.009.07.01.01.01</v>
          </cell>
          <cell r="D1981" t="str">
            <v>Escavação manual</v>
          </cell>
          <cell r="E1981">
            <v>66</v>
          </cell>
          <cell r="F1981" t="str">
            <v>m3</v>
          </cell>
          <cell r="G1981">
            <v>28.7</v>
          </cell>
          <cell r="H1981">
            <v>1894.17</v>
          </cell>
        </row>
        <row r="1982">
          <cell r="C1982" t="str">
            <v>02.009.07.01.01.02</v>
          </cell>
          <cell r="D1982" t="str">
            <v>Reaterro</v>
          </cell>
          <cell r="E1982">
            <v>102.96</v>
          </cell>
          <cell r="F1982" t="str">
            <v>m3</v>
          </cell>
          <cell r="G1982">
            <v>20.14</v>
          </cell>
          <cell r="H1982">
            <v>2073.61</v>
          </cell>
        </row>
        <row r="1983">
          <cell r="C1983" t="str">
            <v>02.009.07.01.01.03</v>
          </cell>
          <cell r="D1983" t="str">
            <v>Brocas</v>
          </cell>
          <cell r="E1983">
            <v>275</v>
          </cell>
          <cell r="F1983" t="str">
            <v>m</v>
          </cell>
          <cell r="G1983">
            <v>36.869999999999997</v>
          </cell>
          <cell r="H1983">
            <v>10139.58</v>
          </cell>
        </row>
        <row r="1984">
          <cell r="C1984" t="str">
            <v>02.009.07.01.01.04</v>
          </cell>
          <cell r="D1984" t="str">
            <v>Concreto Fck 20 mpa</v>
          </cell>
          <cell r="E1984">
            <v>26.4</v>
          </cell>
          <cell r="F1984" t="str">
            <v>m3</v>
          </cell>
          <cell r="G1984">
            <v>159.41</v>
          </cell>
          <cell r="H1984">
            <v>4208.42</v>
          </cell>
        </row>
        <row r="1985">
          <cell r="C1985" t="str">
            <v>02.009.07.01.01.05</v>
          </cell>
          <cell r="D1985" t="str">
            <v>Forma</v>
          </cell>
          <cell r="E1985">
            <v>220</v>
          </cell>
          <cell r="F1985" t="str">
            <v>m2</v>
          </cell>
          <cell r="G1985">
            <v>26.78</v>
          </cell>
          <cell r="H1985">
            <v>5891.22</v>
          </cell>
        </row>
        <row r="1986">
          <cell r="C1986" t="str">
            <v>02.009.07.01.01.06</v>
          </cell>
          <cell r="D1986" t="str">
            <v>Aço CA-50A</v>
          </cell>
          <cell r="E1986">
            <v>2112</v>
          </cell>
          <cell r="F1986" t="str">
            <v>kg</v>
          </cell>
          <cell r="G1986">
            <v>2.78</v>
          </cell>
          <cell r="H1986">
            <v>5874.95</v>
          </cell>
        </row>
        <row r="1987">
          <cell r="C1987" t="str">
            <v>02.009.07.01.01.07</v>
          </cell>
          <cell r="D1987" t="str">
            <v>Alvenaria armada (com pilaretes a cada 2,50m e cintas a cada 2,00m) em bloco de concreto 19x19x39cm</v>
          </cell>
          <cell r="E1987">
            <v>1683.1759999999999</v>
          </cell>
          <cell r="F1987" t="str">
            <v>m2</v>
          </cell>
          <cell r="G1987">
            <v>41.44</v>
          </cell>
          <cell r="H1987">
            <v>69755.86</v>
          </cell>
        </row>
        <row r="1988">
          <cell r="C1988" t="str">
            <v>02.009.07.01.01.08</v>
          </cell>
          <cell r="D1988" t="str">
            <v>Chapisco</v>
          </cell>
          <cell r="E1988">
            <v>3366.3519999999999</v>
          </cell>
          <cell r="F1988" t="str">
            <v>m2</v>
          </cell>
          <cell r="G1988">
            <v>4.8099999999999996</v>
          </cell>
          <cell r="H1988">
            <v>16191.48</v>
          </cell>
        </row>
        <row r="1989">
          <cell r="C1989" t="str">
            <v>02.009.07.01.01.09</v>
          </cell>
          <cell r="D1989" t="str">
            <v>Massa Única feltrada</v>
          </cell>
          <cell r="E1989">
            <v>3366.3519999999999</v>
          </cell>
          <cell r="F1989" t="str">
            <v>m2</v>
          </cell>
          <cell r="G1989">
            <v>15.91</v>
          </cell>
          <cell r="H1989">
            <v>53572.13</v>
          </cell>
        </row>
        <row r="1990">
          <cell r="C1990" t="str">
            <v>02.009.07.01.01.10</v>
          </cell>
          <cell r="D1990" t="str">
            <v>Revestimento em argamassa projetada</v>
          </cell>
          <cell r="E1990">
            <v>3366.3519999999999</v>
          </cell>
          <cell r="F1990" t="str">
            <v>m2</v>
          </cell>
          <cell r="G1990">
            <v>15.38</v>
          </cell>
          <cell r="H1990">
            <v>63489.4</v>
          </cell>
        </row>
        <row r="1991">
          <cell r="C1991" t="str">
            <v>02.009.07.01.01.11</v>
          </cell>
          <cell r="D1991" t="str">
            <v>Capeamento de muro em chapuz de concreto larg 30cm</v>
          </cell>
          <cell r="E1991">
            <v>420.79399999999998</v>
          </cell>
          <cell r="F1991" t="str">
            <v>m</v>
          </cell>
          <cell r="G1991">
            <v>34.65</v>
          </cell>
          <cell r="H1991">
            <v>14578.49</v>
          </cell>
        </row>
        <row r="1992">
          <cell r="C1992" t="str">
            <v>02.009.08</v>
          </cell>
          <cell r="D1992" t="str">
            <v>Muros - divisa com os condomínios Alameda dos Pinheiros e Parque das Árvores - h=4,00m</v>
          </cell>
          <cell r="H1992">
            <v>67215.899999999994</v>
          </cell>
        </row>
        <row r="1993">
          <cell r="C1993" t="str">
            <v>02.009.08.01</v>
          </cell>
          <cell r="D1993" t="str">
            <v>Muros - divisa com os condomínios Alameda dos Pinheiros e Parque das Árvores - h=4,00m</v>
          </cell>
          <cell r="H1993">
            <v>67215.899999999994</v>
          </cell>
        </row>
        <row r="1994">
          <cell r="C1994" t="str">
            <v>02.009.08.01.01</v>
          </cell>
          <cell r="D1994" t="str">
            <v>Muros - divisa com os condomínios Alameda dos Pinheiros e Parque das Árvores - h=4,00m</v>
          </cell>
          <cell r="H1994">
            <v>67215.899999999994</v>
          </cell>
        </row>
        <row r="1995">
          <cell r="C1995" t="str">
            <v>02.009.08.01.01.01</v>
          </cell>
          <cell r="D1995" t="str">
            <v>Alvenaria armada (com pilaretes a cada 2,50m e cintas a cada 2,00m) em bloco de concreto 19x19x39cm</v>
          </cell>
          <cell r="E1995">
            <v>613.95600000000002</v>
          </cell>
          <cell r="F1995" t="str">
            <v>m2</v>
          </cell>
          <cell r="G1995">
            <v>41.44</v>
          </cell>
          <cell r="H1995">
            <v>25444.18</v>
          </cell>
        </row>
        <row r="1996">
          <cell r="C1996" t="str">
            <v>02.009.08.01.01.02</v>
          </cell>
          <cell r="D1996" t="str">
            <v>Chapisco</v>
          </cell>
          <cell r="E1996">
            <v>920.93399999999997</v>
          </cell>
          <cell r="F1996" t="str">
            <v>m2</v>
          </cell>
          <cell r="G1996">
            <v>4.8099999999999996</v>
          </cell>
          <cell r="H1996">
            <v>4429.51</v>
          </cell>
        </row>
        <row r="1997">
          <cell r="C1997" t="str">
            <v>02.009.08.01.01.03</v>
          </cell>
          <cell r="D1997" t="str">
            <v>Massa Única feltrada</v>
          </cell>
          <cell r="E1997">
            <v>920.93399999999997</v>
          </cell>
          <cell r="F1997" t="str">
            <v>m2</v>
          </cell>
          <cell r="G1997">
            <v>15.91</v>
          </cell>
          <cell r="H1997">
            <v>14655.74</v>
          </cell>
        </row>
        <row r="1998">
          <cell r="C1998" t="str">
            <v>02.009.08.01.01.04</v>
          </cell>
          <cell r="D1998" t="str">
            <v>Revestimento em argamassa projetada</v>
          </cell>
          <cell r="E1998">
            <v>920.93399999999997</v>
          </cell>
          <cell r="F1998" t="str">
            <v>m2</v>
          </cell>
          <cell r="G1998">
            <v>15.38</v>
          </cell>
          <cell r="H1998">
            <v>17368.82</v>
          </cell>
        </row>
        <row r="1999">
          <cell r="C1999" t="str">
            <v>02.009.08.01.01.05</v>
          </cell>
          <cell r="D1999" t="str">
            <v>Capeamento de muro em chapuz de concreto larg 30cm</v>
          </cell>
          <cell r="E1999">
            <v>153.489</v>
          </cell>
          <cell r="F1999" t="str">
            <v>m</v>
          </cell>
          <cell r="G1999">
            <v>34.65</v>
          </cell>
          <cell r="H1999">
            <v>5317.66</v>
          </cell>
        </row>
        <row r="2000">
          <cell r="C2000" t="str">
            <v>02.009.09</v>
          </cell>
          <cell r="D2000" t="str">
            <v>Sinalização</v>
          </cell>
          <cell r="H2000">
            <v>1231.74</v>
          </cell>
        </row>
        <row r="2001">
          <cell r="C2001" t="str">
            <v>02.009.09.01</v>
          </cell>
          <cell r="D2001" t="str">
            <v>Sinalização</v>
          </cell>
          <cell r="H2001">
            <v>1231.74</v>
          </cell>
        </row>
        <row r="2002">
          <cell r="C2002" t="str">
            <v>02.009.09.01.01</v>
          </cell>
          <cell r="D2002" t="str">
            <v>Sinalização</v>
          </cell>
          <cell r="H2002">
            <v>1231.74</v>
          </cell>
        </row>
        <row r="2003">
          <cell r="C2003" t="str">
            <v>02.009.09.01.01.01</v>
          </cell>
          <cell r="D2003" t="str">
            <v>Pintura de demarcatória de vagas esp= 0,10m em borracha clorada</v>
          </cell>
          <cell r="E2003">
            <v>456.2</v>
          </cell>
          <cell r="F2003" t="str">
            <v>m</v>
          </cell>
          <cell r="G2003">
            <v>2.7</v>
          </cell>
          <cell r="H2003">
            <v>1231.74</v>
          </cell>
        </row>
        <row r="2004">
          <cell r="C2004" t="str">
            <v>02.009.10</v>
          </cell>
          <cell r="D2004" t="str">
            <v>Guarita</v>
          </cell>
          <cell r="H2004">
            <v>24297.89</v>
          </cell>
        </row>
        <row r="2005">
          <cell r="C2005" t="str">
            <v>02.009.10.01</v>
          </cell>
          <cell r="D2005" t="str">
            <v>Guarita</v>
          </cell>
          <cell r="H2005">
            <v>24297.89</v>
          </cell>
        </row>
        <row r="2006">
          <cell r="C2006" t="str">
            <v>02.009.10.01.01</v>
          </cell>
          <cell r="D2006" t="str">
            <v>Fundação</v>
          </cell>
          <cell r="H2006">
            <v>5707.16</v>
          </cell>
        </row>
        <row r="2007">
          <cell r="C2007" t="str">
            <v>02.009.10.01.01.01</v>
          </cell>
          <cell r="D2007" t="str">
            <v>Escavação manual</v>
          </cell>
          <cell r="E2007">
            <v>11.2</v>
          </cell>
          <cell r="F2007" t="str">
            <v>m3</v>
          </cell>
          <cell r="G2007">
            <v>28.7</v>
          </cell>
          <cell r="H2007">
            <v>321.43</v>
          </cell>
        </row>
        <row r="2008">
          <cell r="C2008" t="str">
            <v>02.009.10.01.01.02</v>
          </cell>
          <cell r="D2008" t="str">
            <v>Retirada de terra</v>
          </cell>
          <cell r="E2008">
            <v>11.2</v>
          </cell>
          <cell r="F2008" t="str">
            <v>m3</v>
          </cell>
          <cell r="G2008">
            <v>55.17</v>
          </cell>
          <cell r="H2008">
            <v>617.86</v>
          </cell>
        </row>
        <row r="2009">
          <cell r="C2009" t="str">
            <v>02.009.10.01.01.03</v>
          </cell>
          <cell r="D2009" t="str">
            <v>Reaterro campactado</v>
          </cell>
          <cell r="E2009">
            <v>125.44</v>
          </cell>
          <cell r="F2009" t="str">
            <v>m3</v>
          </cell>
          <cell r="G2009">
            <v>20.14</v>
          </cell>
          <cell r="H2009">
            <v>2526.36</v>
          </cell>
        </row>
        <row r="2010">
          <cell r="C2010" t="str">
            <v>02.009.10.01.01.04</v>
          </cell>
          <cell r="D2010" t="str">
            <v>Rachão h=30cm</v>
          </cell>
          <cell r="E2010">
            <v>4.8</v>
          </cell>
          <cell r="F2010" t="str">
            <v>m3</v>
          </cell>
          <cell r="G2010">
            <v>46.61</v>
          </cell>
          <cell r="H2010">
            <v>223.7</v>
          </cell>
        </row>
        <row r="2011">
          <cell r="C2011" t="str">
            <v>02.009.10.01.01.05</v>
          </cell>
          <cell r="D2011" t="str">
            <v>Lastro de brita h=10cm</v>
          </cell>
          <cell r="E2011">
            <v>1.6</v>
          </cell>
          <cell r="F2011" t="str">
            <v>m3</v>
          </cell>
          <cell r="G2011">
            <v>61.6</v>
          </cell>
          <cell r="H2011">
            <v>98.57</v>
          </cell>
        </row>
        <row r="2012">
          <cell r="C2012" t="str">
            <v>02.009.10.01.01.06</v>
          </cell>
          <cell r="D2012" t="str">
            <v>Lastro de concreto esp. 5cm</v>
          </cell>
          <cell r="E2012">
            <v>1.6</v>
          </cell>
          <cell r="F2012" t="str">
            <v>m3</v>
          </cell>
          <cell r="G2012">
            <v>148.27000000000001</v>
          </cell>
          <cell r="H2012">
            <v>237.23</v>
          </cell>
        </row>
        <row r="2013">
          <cell r="C2013" t="str">
            <v>02.009.10.01.01.07</v>
          </cell>
          <cell r="D2013" t="str">
            <v>Concreto Fck 35Mpa</v>
          </cell>
          <cell r="E2013">
            <v>3.2</v>
          </cell>
          <cell r="F2013" t="str">
            <v>m3</v>
          </cell>
          <cell r="G2013">
            <v>213.98</v>
          </cell>
          <cell r="H2013">
            <v>684.74</v>
          </cell>
        </row>
        <row r="2014">
          <cell r="C2014" t="str">
            <v>02.009.10.01.01.08</v>
          </cell>
          <cell r="D2014" t="str">
            <v>Forma comum</v>
          </cell>
          <cell r="E2014">
            <v>4</v>
          </cell>
          <cell r="F2014" t="str">
            <v>m2</v>
          </cell>
          <cell r="G2014">
            <v>26.78</v>
          </cell>
          <cell r="H2014">
            <v>107.11</v>
          </cell>
        </row>
        <row r="2015">
          <cell r="C2015" t="str">
            <v>02.009.10.01.01.09</v>
          </cell>
          <cell r="D2015" t="str">
            <v>Aço CA-50</v>
          </cell>
          <cell r="E2015">
            <v>320</v>
          </cell>
          <cell r="F2015" t="str">
            <v>kg</v>
          </cell>
          <cell r="G2015">
            <v>2.78</v>
          </cell>
          <cell r="H2015">
            <v>890.14</v>
          </cell>
        </row>
        <row r="2016">
          <cell r="C2016" t="str">
            <v>02.009.10.01.02</v>
          </cell>
          <cell r="D2016" t="str">
            <v>Estrutura</v>
          </cell>
          <cell r="H2016">
            <v>1596.77</v>
          </cell>
        </row>
        <row r="2017">
          <cell r="C2017" t="str">
            <v>02.009.10.01.02.01</v>
          </cell>
          <cell r="D2017" t="str">
            <v>Concreto Fck 35Mpa</v>
          </cell>
          <cell r="E2017">
            <v>1.7350000000000001</v>
          </cell>
          <cell r="F2017" t="str">
            <v>m3</v>
          </cell>
          <cell r="G2017">
            <v>213.98</v>
          </cell>
          <cell r="H2017">
            <v>371.26</v>
          </cell>
        </row>
        <row r="2018">
          <cell r="C2018" t="str">
            <v>02.009.10.01.02.02</v>
          </cell>
          <cell r="D2018" t="str">
            <v>Forma comum</v>
          </cell>
          <cell r="E2018">
            <v>23.68</v>
          </cell>
          <cell r="F2018" t="str">
            <v>m2</v>
          </cell>
          <cell r="G2018">
            <v>35.450000000000003</v>
          </cell>
          <cell r="H2018">
            <v>839.41</v>
          </cell>
        </row>
        <row r="2019">
          <cell r="C2019" t="str">
            <v>02.009.10.01.02.03</v>
          </cell>
          <cell r="D2019" t="str">
            <v>Aço CA-50</v>
          </cell>
          <cell r="E2019">
            <v>138.80000000000001</v>
          </cell>
          <cell r="F2019" t="str">
            <v>kg</v>
          </cell>
          <cell r="G2019">
            <v>2.78</v>
          </cell>
          <cell r="H2019">
            <v>386.1</v>
          </cell>
        </row>
        <row r="2020">
          <cell r="C2020" t="str">
            <v>02.009.10.01.03</v>
          </cell>
          <cell r="D2020" t="str">
            <v>Alvenarias e revestimentos internos</v>
          </cell>
          <cell r="H2020">
            <v>2633.77</v>
          </cell>
        </row>
        <row r="2021">
          <cell r="C2021" t="str">
            <v>02.009.10.01.03.01</v>
          </cell>
          <cell r="D2021" t="str">
            <v>Bloco de concreto estrutural 19x19x39cm</v>
          </cell>
          <cell r="E2021">
            <v>20.28</v>
          </cell>
          <cell r="F2021" t="str">
            <v>m2</v>
          </cell>
          <cell r="G2021">
            <v>66.400000000000006</v>
          </cell>
          <cell r="H2021">
            <v>1346.59</v>
          </cell>
        </row>
        <row r="2022">
          <cell r="C2022" t="str">
            <v>02.009.10.01.03.02</v>
          </cell>
          <cell r="D2022" t="str">
            <v>Chapisco traço 1:3</v>
          </cell>
          <cell r="E2022">
            <v>40.56</v>
          </cell>
          <cell r="F2022" t="str">
            <v>m2</v>
          </cell>
          <cell r="G2022">
            <v>4.8099999999999996</v>
          </cell>
          <cell r="H2022">
            <v>195.09</v>
          </cell>
        </row>
        <row r="2023">
          <cell r="C2023" t="str">
            <v>02.009.10.01.03.03</v>
          </cell>
          <cell r="D2023" t="str">
            <v>Massa única</v>
          </cell>
          <cell r="E2023">
            <v>40.56</v>
          </cell>
          <cell r="F2023" t="str">
            <v>m2</v>
          </cell>
          <cell r="G2023">
            <v>15.91</v>
          </cell>
          <cell r="H2023">
            <v>645.47</v>
          </cell>
        </row>
        <row r="2024">
          <cell r="C2024" t="str">
            <v>02.009.10.01.03.04</v>
          </cell>
          <cell r="D2024" t="str">
            <v>Piso cerâmico de alta resistência 31x31, PEI 5, Porto gelo , da Eliane</v>
          </cell>
          <cell r="E2024">
            <v>5.5</v>
          </cell>
          <cell r="F2024" t="str">
            <v>m2</v>
          </cell>
          <cell r="G2024">
            <v>35.39</v>
          </cell>
          <cell r="H2024">
            <v>194.64</v>
          </cell>
        </row>
        <row r="2025">
          <cell r="C2025" t="str">
            <v>02.009.10.01.03.05</v>
          </cell>
          <cell r="D2025" t="str">
            <v>Rodapé ceramico h=10cm</v>
          </cell>
          <cell r="E2025">
            <v>11.6</v>
          </cell>
          <cell r="F2025" t="str">
            <v>m</v>
          </cell>
          <cell r="G2025">
            <v>8.82</v>
          </cell>
          <cell r="H2025">
            <v>102.34</v>
          </cell>
        </row>
        <row r="2026">
          <cell r="C2026" t="str">
            <v>02.009.10.01.03.06</v>
          </cell>
          <cell r="D2026" t="str">
            <v>Soleira em granito cinza Mauá</v>
          </cell>
          <cell r="E2026">
            <v>0.7</v>
          </cell>
          <cell r="F2026" t="str">
            <v>m</v>
          </cell>
          <cell r="G2026">
            <v>43.66</v>
          </cell>
          <cell r="H2026">
            <v>30.56</v>
          </cell>
        </row>
        <row r="2027">
          <cell r="C2027" t="str">
            <v>02.009.10.01.03.07</v>
          </cell>
          <cell r="D2027" t="str">
            <v>Bancada de granito cinza Mauá</v>
          </cell>
          <cell r="E2027">
            <v>1.2</v>
          </cell>
          <cell r="F2027" t="str">
            <v>m</v>
          </cell>
          <cell r="G2027">
            <v>99.23</v>
          </cell>
          <cell r="H2027">
            <v>119.08</v>
          </cell>
        </row>
        <row r="2028">
          <cell r="C2028" t="str">
            <v>02.009.10.01.04</v>
          </cell>
          <cell r="D2028" t="str">
            <v>Revestimentos externos</v>
          </cell>
          <cell r="H2028">
            <v>820.88</v>
          </cell>
        </row>
        <row r="2029">
          <cell r="C2029" t="str">
            <v>02.009.10.01.04.01</v>
          </cell>
          <cell r="D2029" t="str">
            <v>Chapisco traço 1:3</v>
          </cell>
          <cell r="E2029">
            <v>29.6</v>
          </cell>
          <cell r="F2029" t="str">
            <v>m2</v>
          </cell>
          <cell r="G2029">
            <v>4.8099999999999996</v>
          </cell>
          <cell r="H2029">
            <v>142.37</v>
          </cell>
        </row>
        <row r="2030">
          <cell r="C2030" t="str">
            <v>02.009.10.01.04.02</v>
          </cell>
          <cell r="D2030" t="str">
            <v>Massa única feltrada</v>
          </cell>
          <cell r="E2030">
            <v>29.6</v>
          </cell>
          <cell r="F2030" t="str">
            <v>m2</v>
          </cell>
          <cell r="G2030">
            <v>15.91</v>
          </cell>
          <cell r="H2030">
            <v>471.05</v>
          </cell>
        </row>
        <row r="2031">
          <cell r="C2031" t="str">
            <v>02.009.10.01.04.03</v>
          </cell>
          <cell r="D2031" t="str">
            <v>Revestimento em argamassa projetada</v>
          </cell>
          <cell r="E2031">
            <v>11</v>
          </cell>
          <cell r="F2031" t="str">
            <v>m2</v>
          </cell>
          <cell r="G2031">
            <v>15.38</v>
          </cell>
          <cell r="H2031">
            <v>207.46</v>
          </cell>
        </row>
        <row r="2032">
          <cell r="C2032" t="str">
            <v>02.009.10.01.05</v>
          </cell>
          <cell r="D2032" t="str">
            <v>Caixilhos e vidros</v>
          </cell>
          <cell r="H2032">
            <v>12646.01</v>
          </cell>
        </row>
        <row r="2033">
          <cell r="C2033" t="str">
            <v>02.009.10.01.05.01</v>
          </cell>
          <cell r="D2033" t="str">
            <v>Caixilho de alumínio com pintura eletrostática branca, medindo 0,90x0,60m</v>
          </cell>
          <cell r="E2033">
            <v>1</v>
          </cell>
          <cell r="F2033" t="str">
            <v>un</v>
          </cell>
          <cell r="G2033">
            <v>974.27</v>
          </cell>
          <cell r="H2033">
            <v>974.27</v>
          </cell>
        </row>
        <row r="2034">
          <cell r="C2034" t="str">
            <v>02.009.10.01.05.02</v>
          </cell>
          <cell r="D2034" t="str">
            <v>Caixilho de alumínio com pintura eletrostática branca, medindo 1,03x0,93m</v>
          </cell>
          <cell r="E2034">
            <v>1</v>
          </cell>
          <cell r="F2034" t="str">
            <v>un</v>
          </cell>
          <cell r="G2034">
            <v>2044.16</v>
          </cell>
          <cell r="H2034">
            <v>2044.16</v>
          </cell>
        </row>
        <row r="2035">
          <cell r="C2035" t="str">
            <v>02.009.10.01.05.03</v>
          </cell>
          <cell r="D2035" t="str">
            <v>Caixilho de alumínio com pintura eletrostática branca, medindo 1,03x0,93m</v>
          </cell>
          <cell r="E2035">
            <v>3</v>
          </cell>
          <cell r="F2035" t="str">
            <v>un</v>
          </cell>
          <cell r="G2035">
            <v>2044.16</v>
          </cell>
          <cell r="H2035">
            <v>6132.48</v>
          </cell>
        </row>
        <row r="2036">
          <cell r="C2036" t="str">
            <v>02.009.10.01.05.04</v>
          </cell>
          <cell r="D2036" t="str">
            <v>Vidro Laminado  fosco 6mm</v>
          </cell>
          <cell r="E2036">
            <v>1</v>
          </cell>
          <cell r="F2036" t="str">
            <v>m2</v>
          </cell>
          <cell r="G2036">
            <v>110.91</v>
          </cell>
          <cell r="H2036">
            <v>110.91</v>
          </cell>
        </row>
        <row r="2037">
          <cell r="C2037" t="str">
            <v>02.009.10.01.05.05</v>
          </cell>
          <cell r="D2037" t="str">
            <v>Vidro Laminado 8mm</v>
          </cell>
          <cell r="E2037">
            <v>3.9969999999999999</v>
          </cell>
          <cell r="F2037" t="str">
            <v>m2</v>
          </cell>
          <cell r="G2037">
            <v>88.35</v>
          </cell>
          <cell r="H2037">
            <v>353.13</v>
          </cell>
        </row>
        <row r="2038">
          <cell r="C2038" t="str">
            <v>02.009.10.01.05.06</v>
          </cell>
          <cell r="D2038" t="str">
            <v>Porta de vidro encaxilhado em aluminio, medindo 0,80x2,10m</v>
          </cell>
          <cell r="E2038">
            <v>1</v>
          </cell>
          <cell r="F2038" t="str">
            <v>un</v>
          </cell>
          <cell r="G2038">
            <v>3031.06</v>
          </cell>
          <cell r="H2038">
            <v>3031.06</v>
          </cell>
        </row>
        <row r="2039">
          <cell r="C2039" t="str">
            <v>02.009.10.01.06</v>
          </cell>
          <cell r="D2039" t="str">
            <v>Terraço descoberto - Sistema "A4" Manta asfáltica 4mm aderida com asfalto elastomérico - Manta asf. Pre´-fabricada (SBS 13%), esp. 4mm, tipo IV, conf. Norma (ABNT) NBR 9952/98, aderida com 2,0kg/m2 de asfalto quente e camada de reforço com 2 kg/m2 de asfa</v>
          </cell>
          <cell r="H2039">
            <v>893.3</v>
          </cell>
        </row>
        <row r="2040">
          <cell r="C2040" t="str">
            <v>02.009.10.01.06.01</v>
          </cell>
          <cell r="D2040" t="str">
            <v>Regularização de superfície horizontal e vertical - esp.5cm</v>
          </cell>
          <cell r="E2040">
            <v>11.25</v>
          </cell>
          <cell r="F2040" t="str">
            <v>m2</v>
          </cell>
          <cell r="G2040">
            <v>13.95</v>
          </cell>
          <cell r="H2040">
            <v>156.94</v>
          </cell>
        </row>
        <row r="2041">
          <cell r="C2041" t="str">
            <v>02.009.10.01.06.02</v>
          </cell>
          <cell r="D2041" t="str">
            <v>Impermeaabilização (primer, asfalto elastomérico e manta asfáltica SBS 13% 4mm tipo IV)</v>
          </cell>
          <cell r="E2041">
            <v>11.25</v>
          </cell>
          <cell r="F2041" t="str">
            <v>m2</v>
          </cell>
          <cell r="G2041">
            <v>41.98</v>
          </cell>
          <cell r="H2041">
            <v>472.32</v>
          </cell>
        </row>
        <row r="2042">
          <cell r="C2042" t="str">
            <v>02.009.10.01.06.03</v>
          </cell>
          <cell r="D2042" t="str">
            <v>Camada separadora (papel kraft)</v>
          </cell>
          <cell r="E2042">
            <v>6.25</v>
          </cell>
          <cell r="F2042" t="str">
            <v>m2</v>
          </cell>
          <cell r="G2042">
            <v>1.03</v>
          </cell>
          <cell r="H2042">
            <v>6.46</v>
          </cell>
        </row>
        <row r="2043">
          <cell r="C2043" t="str">
            <v>02.009.10.01.06.04</v>
          </cell>
          <cell r="D2043" t="str">
            <v>Isolação térmica e acústica com polietireno de alta densidade espes. 25mm</v>
          </cell>
          <cell r="E2043">
            <v>11.25</v>
          </cell>
          <cell r="F2043" t="str">
            <v>m2</v>
          </cell>
          <cell r="G2043">
            <v>12.92</v>
          </cell>
          <cell r="H2043">
            <v>145.31</v>
          </cell>
        </row>
        <row r="2044">
          <cell r="C2044" t="str">
            <v>02.009.10.01.06.05</v>
          </cell>
          <cell r="D2044" t="str">
            <v>Proteção mecânica acabada horizontal</v>
          </cell>
          <cell r="E2044">
            <v>6.25</v>
          </cell>
          <cell r="F2044" t="str">
            <v>m2</v>
          </cell>
          <cell r="G2044">
            <v>9.8000000000000007</v>
          </cell>
          <cell r="H2044">
            <v>61.24</v>
          </cell>
        </row>
        <row r="2045">
          <cell r="C2045" t="str">
            <v>02.009.10.01.06.06</v>
          </cell>
          <cell r="D2045" t="str">
            <v>Proteção mecânica acabada vertical com tela galvanizada, ou plástica fio 22 abertura 1"</v>
          </cell>
          <cell r="E2045">
            <v>5</v>
          </cell>
          <cell r="F2045" t="str">
            <v>m2</v>
          </cell>
          <cell r="G2045">
            <v>10.199999999999999</v>
          </cell>
          <cell r="H2045">
            <v>51.02</v>
          </cell>
        </row>
        <row r="2046">
          <cell r="C2046" t="str">
            <v>02.009.10.01.06.07</v>
          </cell>
          <cell r="D2046" t="str">
            <v>Mastique de emulsão hidroasfáltica - incluso</v>
          </cell>
          <cell r="E2046">
            <v>10</v>
          </cell>
          <cell r="F2046" t="str">
            <v>m2</v>
          </cell>
        </row>
        <row r="2047">
          <cell r="C2047">
            <v>2010</v>
          </cell>
          <cell r="D2047" t="str">
            <v>Laje de concreto da via de acesso</v>
          </cell>
          <cell r="H2047">
            <v>357464.39</v>
          </cell>
        </row>
        <row r="2048">
          <cell r="C2048" t="str">
            <v>02.010.01</v>
          </cell>
          <cell r="D2048" t="str">
            <v>Infraestrutura - blocos de fundação</v>
          </cell>
          <cell r="H2048">
            <v>44913.71</v>
          </cell>
        </row>
        <row r="2049">
          <cell r="C2049" t="str">
            <v>02.010.01.01</v>
          </cell>
          <cell r="D2049" t="str">
            <v>Escavação manual</v>
          </cell>
          <cell r="E2049">
            <v>186.06</v>
          </cell>
          <cell r="F2049" t="str">
            <v>m3</v>
          </cell>
          <cell r="G2049">
            <v>28.7</v>
          </cell>
          <cell r="H2049">
            <v>5339.83</v>
          </cell>
        </row>
        <row r="2050">
          <cell r="C2050" t="str">
            <v>02.010.01.02</v>
          </cell>
          <cell r="D2050" t="str">
            <v>Apiloamento</v>
          </cell>
          <cell r="E2050">
            <v>73.81</v>
          </cell>
          <cell r="F2050" t="str">
            <v>m2</v>
          </cell>
          <cell r="G2050">
            <v>8.7100000000000009</v>
          </cell>
          <cell r="H2050">
            <v>643</v>
          </cell>
        </row>
        <row r="2051">
          <cell r="C2051" t="str">
            <v>02.010.01.03</v>
          </cell>
          <cell r="D2051" t="str">
            <v>Lastro de concreto magro h=5cm</v>
          </cell>
          <cell r="E2051">
            <v>3.69</v>
          </cell>
          <cell r="F2051" t="str">
            <v>m3</v>
          </cell>
          <cell r="G2051">
            <v>148.27000000000001</v>
          </cell>
          <cell r="H2051">
            <v>547.1</v>
          </cell>
        </row>
        <row r="2052">
          <cell r="C2052" t="str">
            <v>02.010.01.04</v>
          </cell>
          <cell r="D2052" t="str">
            <v>Concreto Fck 35Mpa</v>
          </cell>
          <cell r="E2052">
            <v>64.56</v>
          </cell>
          <cell r="F2052" t="str">
            <v>m3</v>
          </cell>
          <cell r="G2052">
            <v>213.98</v>
          </cell>
          <cell r="H2052">
            <v>13814.68</v>
          </cell>
        </row>
        <row r="2053">
          <cell r="C2053" t="str">
            <v>02.010.01.05</v>
          </cell>
          <cell r="D2053" t="str">
            <v>Forma comum</v>
          </cell>
          <cell r="E2053">
            <v>176.69</v>
          </cell>
          <cell r="F2053" t="str">
            <v>m2</v>
          </cell>
          <cell r="G2053">
            <v>26.78</v>
          </cell>
          <cell r="H2053">
            <v>4731.45</v>
          </cell>
        </row>
        <row r="2054">
          <cell r="C2054" t="str">
            <v>02.010.01.06</v>
          </cell>
          <cell r="D2054" t="str">
            <v>Aço CA-50</v>
          </cell>
          <cell r="E2054">
            <v>4519.03</v>
          </cell>
          <cell r="F2054" t="str">
            <v>kg</v>
          </cell>
          <cell r="G2054">
            <v>2.78</v>
          </cell>
          <cell r="H2054">
            <v>12570.59</v>
          </cell>
        </row>
        <row r="2055">
          <cell r="C2055" t="str">
            <v>02.010.01.07</v>
          </cell>
          <cell r="D2055" t="str">
            <v>Reaterro compactado</v>
          </cell>
          <cell r="E2055">
            <v>117.81</v>
          </cell>
          <cell r="F2055" t="str">
            <v>m3</v>
          </cell>
          <cell r="G2055">
            <v>20.14</v>
          </cell>
          <cell r="H2055">
            <v>2372.69</v>
          </cell>
        </row>
        <row r="2056">
          <cell r="C2056" t="str">
            <v>02.010.01.08</v>
          </cell>
          <cell r="D2056" t="str">
            <v>Remoção de material excedente</v>
          </cell>
          <cell r="E2056">
            <v>88.72</v>
          </cell>
          <cell r="F2056" t="str">
            <v>m3</v>
          </cell>
          <cell r="G2056">
            <v>55.17</v>
          </cell>
          <cell r="H2056">
            <v>4894.37</v>
          </cell>
        </row>
        <row r="2057">
          <cell r="C2057" t="str">
            <v>02.010.02</v>
          </cell>
          <cell r="D2057" t="str">
            <v>Estrutura pilares, vigas e lajes</v>
          </cell>
          <cell r="H2057">
            <v>357464.39</v>
          </cell>
        </row>
        <row r="2058">
          <cell r="C2058" t="str">
            <v>02.010.02.01</v>
          </cell>
          <cell r="D2058" t="str">
            <v>Concreto Fck 35 Mpa</v>
          </cell>
          <cell r="E2058">
            <v>537.17999999999995</v>
          </cell>
          <cell r="F2058" t="str">
            <v>m3</v>
          </cell>
          <cell r="G2058">
            <v>213.98</v>
          </cell>
          <cell r="H2058">
            <v>109716.82</v>
          </cell>
        </row>
        <row r="2059">
          <cell r="C2059" t="str">
            <v>02.010.02.02</v>
          </cell>
          <cell r="D2059" t="str">
            <v>Forma</v>
          </cell>
          <cell r="E2059">
            <v>3616.7</v>
          </cell>
          <cell r="F2059" t="str">
            <v>m2</v>
          </cell>
          <cell r="G2059">
            <v>35.448251168192002</v>
          </cell>
          <cell r="H2059">
            <v>128205.69</v>
          </cell>
        </row>
        <row r="2060">
          <cell r="C2060" t="str">
            <v>02.010.02.03</v>
          </cell>
          <cell r="D2060" t="str">
            <v>Aço CA-50</v>
          </cell>
          <cell r="E2060">
            <v>42974.400000000001</v>
          </cell>
          <cell r="F2060" t="str">
            <v>kg</v>
          </cell>
          <cell r="G2060">
            <v>2.7817000353698944</v>
          </cell>
          <cell r="H2060">
            <v>119541.89</v>
          </cell>
        </row>
        <row r="2061">
          <cell r="C2061" t="str">
            <v>02.010.02.04</v>
          </cell>
          <cell r="D2061" t="str">
            <v>Junta de dilatação</v>
          </cell>
          <cell r="E2061">
            <v>23</v>
          </cell>
          <cell r="F2061" t="str">
            <v>m</v>
          </cell>
          <cell r="G2061">
            <v>105.7</v>
          </cell>
          <cell r="H2061">
            <v>119541.89</v>
          </cell>
        </row>
        <row r="2062">
          <cell r="C2062">
            <v>2011</v>
          </cell>
          <cell r="D2062" t="str">
            <v>PAISAGISMO</v>
          </cell>
          <cell r="H2062">
            <v>2987657.6</v>
          </cell>
        </row>
        <row r="2063">
          <cell r="C2063" t="str">
            <v>02.011.01</v>
          </cell>
          <cell r="D2063" t="str">
            <v>Pista de cooper</v>
          </cell>
          <cell r="H2063">
            <v>64039.92</v>
          </cell>
        </row>
        <row r="2064">
          <cell r="C2064" t="str">
            <v>02.011.01.01</v>
          </cell>
          <cell r="D2064" t="str">
            <v>Pista de cooper</v>
          </cell>
          <cell r="H2064">
            <v>64039.92</v>
          </cell>
        </row>
        <row r="2065">
          <cell r="C2065" t="str">
            <v>02.011.01.01.01</v>
          </cell>
          <cell r="D2065" t="str">
            <v>Pista de cooper</v>
          </cell>
          <cell r="H2065">
            <v>64039.92</v>
          </cell>
        </row>
        <row r="2066">
          <cell r="C2066" t="str">
            <v>02.011.01.01.01.01</v>
          </cell>
          <cell r="D2066" t="str">
            <v>Piso pré-fabricado Reago - Especial "Isabel Duprat"</v>
          </cell>
          <cell r="E2066">
            <v>427.4</v>
          </cell>
          <cell r="F2066" t="str">
            <v>m2</v>
          </cell>
          <cell r="G2066">
            <v>82.9</v>
          </cell>
          <cell r="H2066">
            <v>35431.46</v>
          </cell>
        </row>
        <row r="2067">
          <cell r="C2067" t="str">
            <v>02.011.01.01.01.02</v>
          </cell>
          <cell r="D2067" t="str">
            <v>Borda de concreto (Guia pré-moldada ou estrudada)</v>
          </cell>
          <cell r="E2067">
            <v>337</v>
          </cell>
          <cell r="F2067" t="str">
            <v>m</v>
          </cell>
          <cell r="G2067">
            <v>21.48</v>
          </cell>
          <cell r="H2067">
            <v>7238.59</v>
          </cell>
        </row>
        <row r="2068">
          <cell r="C2068" t="str">
            <v>02.011.01.01.01.03</v>
          </cell>
          <cell r="D2068" t="str">
            <v>Lastro de concreto esp=10cm</v>
          </cell>
          <cell r="E2068">
            <v>42.74</v>
          </cell>
          <cell r="F2068" t="str">
            <v>m3</v>
          </cell>
          <cell r="G2068">
            <v>160.01</v>
          </cell>
          <cell r="H2068">
            <v>6838.76</v>
          </cell>
        </row>
        <row r="2069">
          <cell r="C2069" t="str">
            <v>02.011.01.01.01.04</v>
          </cell>
          <cell r="D2069" t="str">
            <v>Camada de bica corrida h=45cm</v>
          </cell>
          <cell r="E2069">
            <v>192.33</v>
          </cell>
          <cell r="F2069" t="str">
            <v>m3</v>
          </cell>
          <cell r="G2069">
            <v>75.55</v>
          </cell>
          <cell r="H2069">
            <v>14531.11</v>
          </cell>
        </row>
        <row r="2070">
          <cell r="C2070" t="str">
            <v>02.011.02</v>
          </cell>
          <cell r="D2070" t="str">
            <v>Caminho circular do jardim principal</v>
          </cell>
          <cell r="H2070">
            <v>83510.37</v>
          </cell>
        </row>
        <row r="2071">
          <cell r="C2071" t="str">
            <v>02.011.02.01</v>
          </cell>
          <cell r="D2071" t="str">
            <v>Caminho circular do jardim principal</v>
          </cell>
          <cell r="H2071">
            <v>83510.37</v>
          </cell>
        </row>
        <row r="2072">
          <cell r="C2072" t="str">
            <v>02.011.02.01.01</v>
          </cell>
          <cell r="D2072" t="str">
            <v>Caminho circular do jardim principal - (Caminho 1)</v>
          </cell>
          <cell r="H2072">
            <v>83510.37</v>
          </cell>
        </row>
        <row r="2073">
          <cell r="C2073" t="str">
            <v>02.011.02.01.01.01</v>
          </cell>
          <cell r="D2073" t="str">
            <v>Mosaico português vermelho</v>
          </cell>
          <cell r="E2073">
            <v>794.4</v>
          </cell>
          <cell r="F2073" t="str">
            <v>m2</v>
          </cell>
          <cell r="G2073">
            <v>34</v>
          </cell>
          <cell r="H2073">
            <v>27009.599999999999</v>
          </cell>
        </row>
        <row r="2074">
          <cell r="C2074" t="str">
            <v>02.011.02.01.01.02</v>
          </cell>
          <cell r="D2074" t="str">
            <v>Borda de concreto (Guia pré-moldada ou estrudada)</v>
          </cell>
          <cell r="E2074">
            <v>662</v>
          </cell>
          <cell r="F2074" t="str">
            <v>m</v>
          </cell>
          <cell r="G2074">
            <v>21.48</v>
          </cell>
          <cell r="H2074">
            <v>14219.43</v>
          </cell>
        </row>
        <row r="2075">
          <cell r="C2075" t="str">
            <v>02.011.02.01.01.03</v>
          </cell>
          <cell r="D2075" t="str">
            <v>Lastro de areia esp. 5cm</v>
          </cell>
          <cell r="E2075">
            <v>39.72</v>
          </cell>
          <cell r="F2075" t="str">
            <v>m3</v>
          </cell>
          <cell r="G2075">
            <v>64.489999999999995</v>
          </cell>
          <cell r="H2075">
            <v>2561.58</v>
          </cell>
        </row>
        <row r="2076">
          <cell r="C2076" t="str">
            <v>02.011.02.01.01.04</v>
          </cell>
          <cell r="D2076" t="str">
            <v>Lastro de concreto esp=10cm</v>
          </cell>
          <cell r="E2076">
            <v>79.44</v>
          </cell>
          <cell r="F2076" t="str">
            <v>m3</v>
          </cell>
          <cell r="G2076">
            <v>160.01</v>
          </cell>
          <cell r="H2076">
            <v>12711.08</v>
          </cell>
        </row>
        <row r="2077">
          <cell r="C2077" t="str">
            <v>02.011.02.01.01.05</v>
          </cell>
          <cell r="D2077" t="str">
            <v>Camada de bica corrida h=45cm</v>
          </cell>
          <cell r="E2077">
            <v>357.48</v>
          </cell>
          <cell r="F2077" t="str">
            <v>m3</v>
          </cell>
          <cell r="G2077">
            <v>75.55</v>
          </cell>
          <cell r="H2077">
            <v>27008.69</v>
          </cell>
        </row>
        <row r="2078">
          <cell r="C2078" t="str">
            <v>02.011.03</v>
          </cell>
          <cell r="D2078" t="str">
            <v>Caminhos internos do jardim principal</v>
          </cell>
          <cell r="H2078">
            <v>43265.83</v>
          </cell>
        </row>
        <row r="2079">
          <cell r="C2079" t="str">
            <v>02.011.03.01</v>
          </cell>
          <cell r="D2079" t="str">
            <v>Caminhos internos do jardim principal</v>
          </cell>
          <cell r="H2079">
            <v>43265.83</v>
          </cell>
        </row>
        <row r="2080">
          <cell r="C2080" t="str">
            <v>02.011.03.01.01</v>
          </cell>
          <cell r="D2080" t="str">
            <v>Caminhos internos do jardim principal - (Caminho 3)</v>
          </cell>
          <cell r="H2080">
            <v>43265.83</v>
          </cell>
        </row>
        <row r="2081">
          <cell r="C2081" t="str">
            <v>02.011.03.01.01.01</v>
          </cell>
          <cell r="D2081" t="str">
            <v>Arenito Paraná vermelho (1,60x0,60x0,03)</v>
          </cell>
          <cell r="E2081">
            <v>287.04000000000002</v>
          </cell>
          <cell r="F2081" t="str">
            <v>m2</v>
          </cell>
          <cell r="G2081">
            <v>54</v>
          </cell>
          <cell r="H2081">
            <v>15500.16</v>
          </cell>
        </row>
        <row r="2082">
          <cell r="C2082" t="str">
            <v>02.011.03.01.01.02</v>
          </cell>
          <cell r="D2082" t="str">
            <v>Camada de bica corrida h=45cm</v>
          </cell>
          <cell r="E2082">
            <v>129.16999999999999</v>
          </cell>
          <cell r="F2082" t="str">
            <v>m3</v>
          </cell>
          <cell r="G2082">
            <v>75.55</v>
          </cell>
          <cell r="H2082">
            <v>9759.18</v>
          </cell>
        </row>
        <row r="2083">
          <cell r="C2083" t="str">
            <v>02.011.03.01.01.03</v>
          </cell>
          <cell r="D2083" t="str">
            <v>Lastro de concreto esp=10cm</v>
          </cell>
          <cell r="E2083">
            <v>28.7</v>
          </cell>
          <cell r="F2083" t="str">
            <v>m3</v>
          </cell>
          <cell r="G2083">
            <v>160.01</v>
          </cell>
          <cell r="H2083">
            <v>4592.24</v>
          </cell>
        </row>
        <row r="2084">
          <cell r="C2084" t="str">
            <v>02.011.03.01.01.04</v>
          </cell>
          <cell r="D2084" t="str">
            <v>Regularização de piso esp=5cm</v>
          </cell>
          <cell r="E2084">
            <v>287.04000000000002</v>
          </cell>
          <cell r="F2084" t="str">
            <v>m2</v>
          </cell>
          <cell r="G2084">
            <v>18.62</v>
          </cell>
          <cell r="H2084">
            <v>5344.25</v>
          </cell>
        </row>
        <row r="2085">
          <cell r="C2085" t="str">
            <v>02.011.03.01.01.05</v>
          </cell>
          <cell r="D2085" t="str">
            <v>Seixos Vermelhos para canaleta de drenagem da praça</v>
          </cell>
          <cell r="E2085">
            <v>3</v>
          </cell>
          <cell r="F2085" t="str">
            <v>m3</v>
          </cell>
          <cell r="G2085">
            <v>273.33</v>
          </cell>
          <cell r="H2085">
            <v>819.99</v>
          </cell>
        </row>
        <row r="2086">
          <cell r="C2086" t="str">
            <v>02.011.03.01.01.06</v>
          </cell>
          <cell r="D2086" t="str">
            <v>Borda em arenito para canteiro de flores - blocos 15x20x40cm</v>
          </cell>
          <cell r="E2086">
            <v>290</v>
          </cell>
          <cell r="F2086" t="str">
            <v>m</v>
          </cell>
          <cell r="G2086">
            <v>25</v>
          </cell>
          <cell r="H2086">
            <v>7250</v>
          </cell>
        </row>
        <row r="2087">
          <cell r="C2087" t="str">
            <v>02.011.04</v>
          </cell>
          <cell r="D2087" t="str">
            <v>Acesso principal à praça central</v>
          </cell>
          <cell r="H2087">
            <v>27067.52</v>
          </cell>
        </row>
        <row r="2088">
          <cell r="C2088" t="str">
            <v>02.011.04.01</v>
          </cell>
          <cell r="D2088" t="str">
            <v>Acesso principal à praça central</v>
          </cell>
          <cell r="H2088">
            <v>27067.52</v>
          </cell>
        </row>
        <row r="2089">
          <cell r="C2089" t="str">
            <v>02.011.04.01.01</v>
          </cell>
          <cell r="D2089" t="str">
            <v xml:space="preserve">Acesso principal à praça central - (Caminho 4) </v>
          </cell>
          <cell r="H2089">
            <v>27067.52</v>
          </cell>
        </row>
        <row r="2090">
          <cell r="C2090" t="str">
            <v>02.011.04.01.01.01</v>
          </cell>
          <cell r="D2090" t="str">
            <v>Granito amendoa apicoado - Placas irregulares</v>
          </cell>
          <cell r="E2090">
            <v>140</v>
          </cell>
          <cell r="F2090" t="str">
            <v>m2</v>
          </cell>
          <cell r="G2090">
            <v>123</v>
          </cell>
          <cell r="H2090">
            <v>17220</v>
          </cell>
        </row>
        <row r="2091">
          <cell r="C2091" t="str">
            <v>02.011.04.01.01.02</v>
          </cell>
          <cell r="D2091" t="str">
            <v>Borda de concreto (Guia pré-moldada ou estrudada)</v>
          </cell>
          <cell r="E2091">
            <v>70</v>
          </cell>
          <cell r="F2091" t="str">
            <v>m</v>
          </cell>
          <cell r="G2091">
            <v>21.48</v>
          </cell>
          <cell r="H2091">
            <v>1503.57</v>
          </cell>
        </row>
        <row r="2092">
          <cell r="C2092" t="str">
            <v>02.011.04.01.01.03</v>
          </cell>
          <cell r="D2092" t="str">
            <v>Camada de terra vegetal</v>
          </cell>
          <cell r="E2092">
            <v>140</v>
          </cell>
          <cell r="F2092" t="str">
            <v>m2</v>
          </cell>
          <cell r="G2092">
            <v>9.6</v>
          </cell>
          <cell r="H2092">
            <v>1344</v>
          </cell>
        </row>
        <row r="2093">
          <cell r="C2093" t="str">
            <v>02.011.04.01.01.04</v>
          </cell>
          <cell r="D2093" t="str">
            <v>Camada de bica corrida</v>
          </cell>
          <cell r="E2093">
            <v>63</v>
          </cell>
          <cell r="F2093" t="str">
            <v>m3</v>
          </cell>
          <cell r="G2093">
            <v>75.55</v>
          </cell>
          <cell r="H2093">
            <v>4759.84</v>
          </cell>
        </row>
        <row r="2094">
          <cell r="C2094" t="str">
            <v>02.011.04.01.01.05</v>
          </cell>
          <cell r="D2094" t="str">
            <v>Lastro de concreto esp=10cm</v>
          </cell>
          <cell r="E2094">
            <v>14</v>
          </cell>
          <cell r="F2094" t="str">
            <v>m3</v>
          </cell>
          <cell r="G2094">
            <v>160.01</v>
          </cell>
          <cell r="H2094">
            <v>2240.12</v>
          </cell>
        </row>
        <row r="2095">
          <cell r="C2095" t="str">
            <v>02.011.05</v>
          </cell>
          <cell r="D2095" t="str">
            <v>Praça central</v>
          </cell>
          <cell r="H2095">
            <v>201432.21</v>
          </cell>
        </row>
        <row r="2096">
          <cell r="C2096" t="str">
            <v>02.011.05.01</v>
          </cell>
          <cell r="D2096" t="str">
            <v>Praça central</v>
          </cell>
          <cell r="H2096">
            <v>201432.21</v>
          </cell>
        </row>
        <row r="2097">
          <cell r="C2097" t="str">
            <v>02.011.05.01.01</v>
          </cell>
          <cell r="D2097" t="str">
            <v>Praça central</v>
          </cell>
          <cell r="H2097">
            <v>83736.7</v>
          </cell>
        </row>
        <row r="2098">
          <cell r="C2098" t="str">
            <v>02.011.05.01.01.01</v>
          </cell>
          <cell r="D2098" t="str">
            <v>Escavação mecanica</v>
          </cell>
          <cell r="E2098">
            <v>495.61</v>
          </cell>
          <cell r="F2098" t="str">
            <v>m3</v>
          </cell>
          <cell r="G2098">
            <v>3.25</v>
          </cell>
          <cell r="H2098">
            <v>1610.24</v>
          </cell>
        </row>
        <row r="2099">
          <cell r="C2099" t="str">
            <v>02.011.05.01.01.02</v>
          </cell>
          <cell r="D2099" t="str">
            <v>Bota fora</v>
          </cell>
          <cell r="E2099">
            <v>644.29999999999995</v>
          </cell>
          <cell r="F2099" t="str">
            <v>m3</v>
          </cell>
          <cell r="G2099">
            <v>13.36</v>
          </cell>
          <cell r="H2099">
            <v>8605.92</v>
          </cell>
        </row>
        <row r="2100">
          <cell r="C2100" t="str">
            <v>02.011.05.01.01.03</v>
          </cell>
          <cell r="D2100" t="str">
            <v>Base de rachão h=20cm</v>
          </cell>
          <cell r="E2100">
            <v>83.1</v>
          </cell>
          <cell r="F2100" t="str">
            <v>m3</v>
          </cell>
          <cell r="G2100">
            <v>46.61</v>
          </cell>
          <cell r="H2100">
            <v>3872.88</v>
          </cell>
        </row>
        <row r="2101">
          <cell r="C2101" t="str">
            <v>02.011.05.01.01.04</v>
          </cell>
          <cell r="D2101" t="str">
            <v>Base de bica corrida h=15cm</v>
          </cell>
          <cell r="E2101">
            <v>62.32</v>
          </cell>
          <cell r="F2101" t="str">
            <v>m3</v>
          </cell>
          <cell r="G2101">
            <v>45.31</v>
          </cell>
          <cell r="H2101">
            <v>2823.44</v>
          </cell>
        </row>
        <row r="2102">
          <cell r="C2102" t="str">
            <v>02.011.05.01.01.05</v>
          </cell>
          <cell r="D2102" t="str">
            <v>Lona plástica</v>
          </cell>
          <cell r="E2102">
            <v>415.48</v>
          </cell>
          <cell r="F2102" t="str">
            <v>m2</v>
          </cell>
          <cell r="G2102">
            <v>0.69</v>
          </cell>
          <cell r="H2102">
            <v>286.89</v>
          </cell>
        </row>
        <row r="2103">
          <cell r="C2103" t="str">
            <v>02.011.05.01.01.06</v>
          </cell>
          <cell r="D2103" t="str">
            <v>Lastro de concreto magro esp=5cm</v>
          </cell>
          <cell r="E2103">
            <v>20.77</v>
          </cell>
          <cell r="F2103" t="str">
            <v>m3</v>
          </cell>
          <cell r="G2103">
            <v>160.01</v>
          </cell>
          <cell r="H2103">
            <v>3323.38</v>
          </cell>
        </row>
        <row r="2104">
          <cell r="C2104" t="str">
            <v>02.011.05.01.01.07</v>
          </cell>
          <cell r="D2104" t="str">
            <v>Concreto Fck 20MPa</v>
          </cell>
          <cell r="E2104">
            <v>134.15</v>
          </cell>
          <cell r="F2104" t="str">
            <v>m3</v>
          </cell>
          <cell r="G2104">
            <v>181.1</v>
          </cell>
          <cell r="H2104">
            <v>24295.15</v>
          </cell>
        </row>
        <row r="2105">
          <cell r="C2105" t="str">
            <v>02.011.05.01.01.08</v>
          </cell>
          <cell r="D2105" t="str">
            <v>Forma Comum</v>
          </cell>
          <cell r="E2105">
            <v>316.95999999999998</v>
          </cell>
          <cell r="F2105" t="str">
            <v>m2</v>
          </cell>
          <cell r="G2105">
            <v>27.74</v>
          </cell>
          <cell r="H2105">
            <v>8792.7099999999991</v>
          </cell>
        </row>
        <row r="2106">
          <cell r="C2106" t="str">
            <v>02.011.05.01.01.09</v>
          </cell>
          <cell r="D2106" t="str">
            <v>Aço CA-50</v>
          </cell>
          <cell r="E2106">
            <v>8049.21</v>
          </cell>
          <cell r="F2106" t="str">
            <v>kg</v>
          </cell>
          <cell r="G2106">
            <v>2.78</v>
          </cell>
          <cell r="H2106">
            <v>22390.49</v>
          </cell>
        </row>
        <row r="2107">
          <cell r="C2107" t="str">
            <v>02.011.05.01.01.10</v>
          </cell>
          <cell r="D2107" t="str">
            <v>Regularização de piso esp=5cm</v>
          </cell>
          <cell r="E2107">
            <v>415.48</v>
          </cell>
          <cell r="F2107" t="str">
            <v>m2</v>
          </cell>
          <cell r="G2107">
            <v>18.62</v>
          </cell>
          <cell r="H2107">
            <v>7735.61</v>
          </cell>
        </row>
        <row r="2108">
          <cell r="C2108" t="str">
            <v>02.011.05.01.02</v>
          </cell>
          <cell r="D2108" t="str">
            <v>Impermeabilização - Sistema "A4" Manta asfáltica dupla 4mm aderida com asfalto elastomérico - Manta asf. Pre´-fabricada (SBS 13%), esp. 4mm, tipo IV, conf. Norma (ABNT) NBR 9952/98, aderida com 2,0kg/m2 de asfalto quente e camada de reforço com 2 kg/m2 de</v>
          </cell>
          <cell r="H2108">
            <v>35168.69</v>
          </cell>
        </row>
        <row r="2109">
          <cell r="C2109" t="str">
            <v>02.011.05.01.02.01</v>
          </cell>
          <cell r="D2109" t="str">
            <v>Regularização de superfície horizontal e vertical</v>
          </cell>
          <cell r="E2109">
            <v>527.79999999999995</v>
          </cell>
          <cell r="F2109" t="str">
            <v>m2</v>
          </cell>
          <cell r="G2109">
            <v>13.95</v>
          </cell>
          <cell r="H2109">
            <v>7363.06</v>
          </cell>
        </row>
        <row r="2110">
          <cell r="C2110" t="str">
            <v>02.011.05.01.02.02</v>
          </cell>
          <cell r="D2110" t="str">
            <v>Impermeaabilização (primer, asfalto elastomérico e manta asfáltica dupla SBS 13% 4mm  tipo IV)</v>
          </cell>
          <cell r="E2110">
            <v>527.79999999999995</v>
          </cell>
          <cell r="F2110" t="str">
            <v>m2</v>
          </cell>
          <cell r="G2110">
            <v>41.98</v>
          </cell>
          <cell r="H2110">
            <v>22159.11</v>
          </cell>
        </row>
        <row r="2111">
          <cell r="C2111" t="str">
            <v>02.011.05.01.02.03</v>
          </cell>
          <cell r="D2111" t="str">
            <v>Camada separadora (papel kraft)</v>
          </cell>
          <cell r="E2111">
            <v>415.48</v>
          </cell>
          <cell r="F2111" t="str">
            <v>m2</v>
          </cell>
          <cell r="G2111">
            <v>1.03</v>
          </cell>
          <cell r="H2111">
            <v>429.48</v>
          </cell>
        </row>
        <row r="2112">
          <cell r="C2112" t="str">
            <v>02.011.05.01.02.04</v>
          </cell>
          <cell r="D2112" t="str">
            <v>Proteção mecânica acabada horizontal</v>
          </cell>
          <cell r="E2112">
            <v>415.48</v>
          </cell>
          <cell r="F2112" t="str">
            <v>m2</v>
          </cell>
          <cell r="G2112">
            <v>9.8000000000000007</v>
          </cell>
          <cell r="H2112">
            <v>4070.88</v>
          </cell>
        </row>
        <row r="2113">
          <cell r="C2113" t="str">
            <v>02.011.05.01.02.05</v>
          </cell>
          <cell r="D2113" t="str">
            <v>Proteção mecânica acabada vertical com tela galvanizada, ou plástica fio 22 abertura 1"</v>
          </cell>
          <cell r="E2113">
            <v>112.32</v>
          </cell>
          <cell r="F2113" t="str">
            <v>m2</v>
          </cell>
          <cell r="G2113">
            <v>10.199999999999999</v>
          </cell>
          <cell r="H2113">
            <v>1146.1600000000001</v>
          </cell>
        </row>
        <row r="2114">
          <cell r="C2114" t="str">
            <v>02.011.05.01.02.06</v>
          </cell>
          <cell r="D2114" t="str">
            <v>Mastique de emulsão hidroasfáltica - incluso</v>
          </cell>
          <cell r="E2114">
            <v>112.32</v>
          </cell>
          <cell r="F2114" t="str">
            <v>m</v>
          </cell>
        </row>
        <row r="2115">
          <cell r="C2115" t="str">
            <v>02.011.05.01.03</v>
          </cell>
          <cell r="D2115" t="str">
            <v>Pisos</v>
          </cell>
          <cell r="H2115">
            <v>82526.820000000007</v>
          </cell>
        </row>
        <row r="2116">
          <cell r="C2116" t="str">
            <v>02.011.05.01.03.01</v>
          </cell>
          <cell r="D2116" t="str">
            <v>Arenito Paraná vermelho (1,60x0,20x0,03)m</v>
          </cell>
          <cell r="E2116">
            <v>466.88</v>
          </cell>
          <cell r="F2116" t="str">
            <v>m2</v>
          </cell>
          <cell r="G2116">
            <v>82</v>
          </cell>
          <cell r="H2116">
            <v>57426.239999999998</v>
          </cell>
        </row>
        <row r="2117">
          <cell r="C2117" t="str">
            <v>02.011.05.01.03.02</v>
          </cell>
          <cell r="D2117" t="str">
            <v xml:space="preserve">Arenito Paraná vermelho (0,34+0,15)x0,20x0,03m para piso e espelho </v>
          </cell>
          <cell r="E2117">
            <v>78.959999999999994</v>
          </cell>
          <cell r="F2117" t="str">
            <v>m2</v>
          </cell>
          <cell r="G2117">
            <v>82</v>
          </cell>
          <cell r="H2117">
            <v>6079.92</v>
          </cell>
        </row>
        <row r="2118">
          <cell r="C2118" t="str">
            <v>02.011.05.01.03.03</v>
          </cell>
          <cell r="D2118" t="str">
            <v>Cimentado com seixos embreixados</v>
          </cell>
          <cell r="E2118">
            <v>178.52</v>
          </cell>
          <cell r="F2118" t="str">
            <v>m2</v>
          </cell>
          <cell r="G2118">
            <v>40.36</v>
          </cell>
          <cell r="H2118">
            <v>7205.07</v>
          </cell>
        </row>
        <row r="2119">
          <cell r="C2119" t="str">
            <v>02.011.05.01.03.04</v>
          </cell>
          <cell r="D2119" t="str">
            <v>Granito Amendoa apicoado esp= 3cm centro da praça</v>
          </cell>
          <cell r="E2119">
            <v>55.91</v>
          </cell>
          <cell r="F2119" t="str">
            <v>m2</v>
          </cell>
          <cell r="G2119">
            <v>193</v>
          </cell>
          <cell r="H2119">
            <v>10790.63</v>
          </cell>
        </row>
        <row r="2120">
          <cell r="C2120" t="str">
            <v>02.011.05.01.03.05</v>
          </cell>
          <cell r="D2120" t="str">
            <v>Terra Vegetal para plantio de plantas aquaticas h=40cm</v>
          </cell>
          <cell r="E2120">
            <v>8.8000000000000007</v>
          </cell>
          <cell r="F2120" t="str">
            <v>m3</v>
          </cell>
          <cell r="G2120">
            <v>48.14</v>
          </cell>
          <cell r="H2120">
            <v>423.63</v>
          </cell>
        </row>
        <row r="2121">
          <cell r="C2121" t="str">
            <v>02.011.05.01.03.06</v>
          </cell>
          <cell r="D2121" t="str">
            <v>Seixos cinza para plantio de plantas aquaticas</v>
          </cell>
          <cell r="E2121">
            <v>2.2000000000000002</v>
          </cell>
          <cell r="F2121" t="str">
            <v>m3</v>
          </cell>
          <cell r="G2121">
            <v>273.33</v>
          </cell>
          <cell r="H2121">
            <v>601.33000000000004</v>
          </cell>
        </row>
        <row r="2122">
          <cell r="C2122" t="str">
            <v>02.011.06</v>
          </cell>
          <cell r="D2122" t="str">
            <v>Caminhos de acesso aos edifícios</v>
          </cell>
          <cell r="H2122">
            <v>89588.1</v>
          </cell>
        </row>
        <row r="2123">
          <cell r="C2123" t="str">
            <v>02.011.06.01</v>
          </cell>
          <cell r="D2123" t="str">
            <v>Caminhos de acesso aos edifícios</v>
          </cell>
          <cell r="H2123">
            <v>89588.1</v>
          </cell>
        </row>
        <row r="2124">
          <cell r="C2124" t="str">
            <v>02.011.06.01.01</v>
          </cell>
          <cell r="D2124" t="str">
            <v>Caminhos de acesso aos edifícios</v>
          </cell>
          <cell r="H2124">
            <v>89588.1</v>
          </cell>
        </row>
        <row r="2125">
          <cell r="C2125" t="str">
            <v>02.011.06.01.01.01</v>
          </cell>
          <cell r="D2125" t="str">
            <v>Arenito São Carlos amarelo em placas irregulares 60x60cm ou 80x80cm</v>
          </cell>
          <cell r="E2125">
            <v>379.32</v>
          </cell>
          <cell r="F2125" t="str">
            <v>m2</v>
          </cell>
          <cell r="G2125">
            <v>135</v>
          </cell>
          <cell r="H2125">
            <v>51208.2</v>
          </cell>
        </row>
        <row r="2126">
          <cell r="C2126" t="str">
            <v>02.011.06.01.01.02</v>
          </cell>
          <cell r="D2126" t="str">
            <v>Borda de concreto (Guia pré-moldada ou estrudada)</v>
          </cell>
          <cell r="E2126">
            <v>460</v>
          </cell>
          <cell r="F2126" t="str">
            <v>m</v>
          </cell>
          <cell r="G2126">
            <v>21.48</v>
          </cell>
          <cell r="H2126">
            <v>9880.57</v>
          </cell>
        </row>
        <row r="2127">
          <cell r="C2127" t="str">
            <v>02.011.06.01.01.03</v>
          </cell>
          <cell r="D2127" t="str">
            <v>Regularização de piso esp=5cm</v>
          </cell>
          <cell r="E2127">
            <v>224.6</v>
          </cell>
          <cell r="F2127" t="str">
            <v>m2</v>
          </cell>
          <cell r="G2127">
            <v>18.62</v>
          </cell>
          <cell r="H2127">
            <v>4181.72</v>
          </cell>
        </row>
        <row r="2128">
          <cell r="C2128" t="str">
            <v>02.011.06.01.01.04</v>
          </cell>
          <cell r="D2128" t="str">
            <v>Lastro de concreto magro esp. 10cm</v>
          </cell>
          <cell r="E2128">
            <v>37.932000000000002</v>
          </cell>
          <cell r="F2128" t="str">
            <v>m3</v>
          </cell>
          <cell r="G2128">
            <v>160.01</v>
          </cell>
          <cell r="H2128">
            <v>6069.44</v>
          </cell>
        </row>
        <row r="2129">
          <cell r="C2129" t="str">
            <v>02.011.06.01.01.05</v>
          </cell>
          <cell r="D2129" t="str">
            <v>Tela telcon</v>
          </cell>
          <cell r="E2129">
            <v>1297.6500000000001</v>
          </cell>
          <cell r="F2129" t="str">
            <v>kg</v>
          </cell>
          <cell r="G2129">
            <v>4.12</v>
          </cell>
          <cell r="H2129">
            <v>5352.03</v>
          </cell>
        </row>
        <row r="2130">
          <cell r="C2130" t="str">
            <v>02.011.06.01.01.06</v>
          </cell>
          <cell r="D2130" t="str">
            <v>Camada de bica corrida h=45cm</v>
          </cell>
          <cell r="E2130">
            <v>170.69</v>
          </cell>
          <cell r="F2130" t="str">
            <v>m3</v>
          </cell>
          <cell r="G2130">
            <v>75.55</v>
          </cell>
          <cell r="H2130">
            <v>12896.14</v>
          </cell>
        </row>
        <row r="2131">
          <cell r="C2131" t="str">
            <v>02.011.07</v>
          </cell>
          <cell r="D2131" t="str">
            <v>Calçadas de pedestre interna ao condominio em mosaico de pedra miracema com borda de concreto</v>
          </cell>
          <cell r="H2131">
            <v>43340.82</v>
          </cell>
        </row>
        <row r="2132">
          <cell r="C2132" t="str">
            <v>02.011.07.01</v>
          </cell>
          <cell r="D2132" t="str">
            <v>Calçadas de pedestre interna ao condominio em mosaico de pedra miracema com borda de concreto</v>
          </cell>
          <cell r="H2132">
            <v>43340.82</v>
          </cell>
        </row>
        <row r="2133">
          <cell r="C2133" t="str">
            <v>02.011.07.01.01</v>
          </cell>
          <cell r="D2133" t="str">
            <v>Calçadas de pedestre interna ao condominio em mosaico de pedra miracema com borda de concreto</v>
          </cell>
          <cell r="H2133">
            <v>43340.82</v>
          </cell>
        </row>
        <row r="2134">
          <cell r="C2134" t="str">
            <v>02.011.07.01.01.01</v>
          </cell>
          <cell r="D2134" t="str">
            <v>Mosaico de pedra miracema com borda de concreto sobre camada de areia</v>
          </cell>
          <cell r="E2134">
            <v>1274.73</v>
          </cell>
          <cell r="F2134" t="str">
            <v>m2</v>
          </cell>
          <cell r="G2134">
            <v>34</v>
          </cell>
          <cell r="H2134">
            <v>43340.82</v>
          </cell>
        </row>
        <row r="2135">
          <cell r="C2135" t="str">
            <v>02.011.08</v>
          </cell>
          <cell r="D2135" t="str">
            <v>Circulação de veículos  no térreo</v>
          </cell>
          <cell r="H2135">
            <v>135633.35</v>
          </cell>
        </row>
        <row r="2136">
          <cell r="C2136" t="str">
            <v>02.011.08.01</v>
          </cell>
          <cell r="D2136" t="str">
            <v>Circulação de veículos  no térreo</v>
          </cell>
          <cell r="H2136">
            <v>135633.35</v>
          </cell>
        </row>
        <row r="2137">
          <cell r="C2137" t="str">
            <v>02.011.08.01.01</v>
          </cell>
          <cell r="D2137" t="str">
            <v>Circulação de veículos  no térreo</v>
          </cell>
          <cell r="H2137">
            <v>135633.35</v>
          </cell>
        </row>
        <row r="2138">
          <cell r="C2138" t="str">
            <v>02.011.08.01.01.01</v>
          </cell>
          <cell r="D2138" t="str">
            <v>Base de areia esp=5cm</v>
          </cell>
          <cell r="E2138">
            <v>193.17</v>
          </cell>
          <cell r="F2138" t="str">
            <v>m3</v>
          </cell>
          <cell r="G2138">
            <v>52.35</v>
          </cell>
          <cell r="H2138">
            <v>10111.48</v>
          </cell>
        </row>
        <row r="2139">
          <cell r="C2139" t="str">
            <v>02.011.08.01.01.02</v>
          </cell>
          <cell r="D2139" t="str">
            <v>Piso intertravado de concreto cor natural para auto trafego</v>
          </cell>
          <cell r="E2139">
            <v>3863.4</v>
          </cell>
          <cell r="F2139" t="str">
            <v>m2</v>
          </cell>
          <cell r="G2139">
            <v>32.49</v>
          </cell>
          <cell r="H2139">
            <v>125521.87</v>
          </cell>
        </row>
        <row r="2140">
          <cell r="C2140" t="str">
            <v>02.011.09</v>
          </cell>
          <cell r="D2140" t="str">
            <v>Vagas de veículos  no térreo</v>
          </cell>
          <cell r="H2140">
            <v>42865.95</v>
          </cell>
        </row>
        <row r="2141">
          <cell r="C2141" t="str">
            <v>02.011.09.01</v>
          </cell>
          <cell r="D2141" t="str">
            <v>Vagas de veículos  no térreo</v>
          </cell>
          <cell r="H2141">
            <v>42865.95</v>
          </cell>
        </row>
        <row r="2142">
          <cell r="C2142" t="str">
            <v>02.011.09.01.01</v>
          </cell>
          <cell r="D2142" t="str">
            <v>Vagas de veículos  no térreo</v>
          </cell>
          <cell r="H2142">
            <v>42865.95</v>
          </cell>
        </row>
        <row r="2143">
          <cell r="C2143" t="str">
            <v>02.011.09.01.01.01</v>
          </cell>
          <cell r="D2143" t="str">
            <v>Base de areia esp=5cm</v>
          </cell>
          <cell r="E2143">
            <v>61.05</v>
          </cell>
          <cell r="F2143" t="str">
            <v>m3</v>
          </cell>
          <cell r="G2143">
            <v>52.35</v>
          </cell>
          <cell r="H2143">
            <v>3195.66</v>
          </cell>
        </row>
        <row r="2144">
          <cell r="C2144" t="str">
            <v>02.011.09.01.01.02</v>
          </cell>
          <cell r="D2144" t="str">
            <v>Piso intertravado de concreto cor natural para auto trafego</v>
          </cell>
          <cell r="E2144">
            <v>1221</v>
          </cell>
          <cell r="F2144" t="str">
            <v>m2</v>
          </cell>
          <cell r="G2144">
            <v>32.49</v>
          </cell>
          <cell r="H2144">
            <v>39670.29</v>
          </cell>
        </row>
        <row r="2145">
          <cell r="C2145" t="str">
            <v>02.011.10</v>
          </cell>
          <cell r="D2145" t="str">
            <v>Caixa de árvores na circulação de veículos do térreo</v>
          </cell>
          <cell r="H2145">
            <v>13598.21</v>
          </cell>
        </row>
        <row r="2146">
          <cell r="C2146" t="str">
            <v>02.011.10.01</v>
          </cell>
          <cell r="D2146" t="str">
            <v>Caixa de árvores na circulação de veículos do térreo</v>
          </cell>
          <cell r="H2146">
            <v>13598.21</v>
          </cell>
        </row>
        <row r="2147">
          <cell r="C2147" t="str">
            <v>02.011.10.01.01</v>
          </cell>
          <cell r="D2147" t="str">
            <v>Caixa de árvores na circulação de veículos do térreo (11und)</v>
          </cell>
          <cell r="H2147">
            <v>13598.21</v>
          </cell>
        </row>
        <row r="2148">
          <cell r="C2148" t="str">
            <v>02.011.10.01.01.01</v>
          </cell>
          <cell r="D2148" t="str">
            <v>Base de concreto fck 20 Mpa para apoio da alvenaria</v>
          </cell>
          <cell r="E2148">
            <v>1.32</v>
          </cell>
          <cell r="F2148" t="str">
            <v>m3</v>
          </cell>
          <cell r="G2148">
            <v>3516.73</v>
          </cell>
          <cell r="H2148">
            <v>4642.09</v>
          </cell>
        </row>
        <row r="2149">
          <cell r="C2149" t="str">
            <v>02.011.10.01.01.02</v>
          </cell>
          <cell r="D2149" t="str">
            <v>Alvenaria bloco 14x19x39cm</v>
          </cell>
          <cell r="E2149">
            <v>52.8</v>
          </cell>
          <cell r="F2149" t="str">
            <v>m2</v>
          </cell>
          <cell r="G2149">
            <v>27.36</v>
          </cell>
          <cell r="H2149">
            <v>1444.53</v>
          </cell>
        </row>
        <row r="2150">
          <cell r="C2150" t="str">
            <v>02.011.10.01.01.03</v>
          </cell>
          <cell r="D2150" t="str">
            <v>Bloco de arenito 10x10x10cm</v>
          </cell>
          <cell r="E2150">
            <v>52.8</v>
          </cell>
          <cell r="F2150" t="str">
            <v>m2</v>
          </cell>
          <cell r="G2150">
            <v>40.479999999999997</v>
          </cell>
          <cell r="H2150">
            <v>2137.19</v>
          </cell>
        </row>
        <row r="2151">
          <cell r="C2151" t="str">
            <v>02.011.10.01.01.04</v>
          </cell>
          <cell r="D2151" t="str">
            <v>Capeamento da mureta em granito Amêndoa apicoado larg= 35cm</v>
          </cell>
          <cell r="E2151">
            <v>44</v>
          </cell>
          <cell r="F2151" t="str">
            <v>m</v>
          </cell>
          <cell r="G2151">
            <v>66.150000000000006</v>
          </cell>
          <cell r="H2151">
            <v>2910.64</v>
          </cell>
        </row>
        <row r="2152">
          <cell r="C2152" t="str">
            <v>02.011.10.01.01.05</v>
          </cell>
          <cell r="D2152" t="str">
            <v>Base de pedrisco e brita 1</v>
          </cell>
          <cell r="E2152">
            <v>3.46</v>
          </cell>
          <cell r="F2152" t="str">
            <v>m3</v>
          </cell>
          <cell r="G2152">
            <v>61.6</v>
          </cell>
          <cell r="H2152">
            <v>213.15</v>
          </cell>
        </row>
        <row r="2153">
          <cell r="C2153" t="str">
            <v>02.011.10.01.01.06</v>
          </cell>
          <cell r="D2153" t="str">
            <v>Base de areia media</v>
          </cell>
          <cell r="E2153">
            <v>1.728</v>
          </cell>
          <cell r="F2153" t="str">
            <v>m3</v>
          </cell>
          <cell r="G2153">
            <v>65.2</v>
          </cell>
          <cell r="H2153">
            <v>112.67</v>
          </cell>
        </row>
        <row r="2154">
          <cell r="C2154" t="str">
            <v>02.011.10.01.01.07</v>
          </cell>
          <cell r="D2154" t="str">
            <v>Manta Bidim OP-20</v>
          </cell>
          <cell r="E2154">
            <v>34.558</v>
          </cell>
          <cell r="F2154" t="str">
            <v>m2</v>
          </cell>
          <cell r="G2154">
            <v>1.65</v>
          </cell>
          <cell r="H2154">
            <v>56.97</v>
          </cell>
        </row>
        <row r="2155">
          <cell r="C2155" t="str">
            <v>02.011.10.01.01.08</v>
          </cell>
          <cell r="D2155" t="str">
            <v>Terra vegetal</v>
          </cell>
          <cell r="E2155">
            <v>31.102</v>
          </cell>
          <cell r="F2155" t="str">
            <v>m3</v>
          </cell>
          <cell r="G2155">
            <v>48.14</v>
          </cell>
          <cell r="H2155">
            <v>1497.25</v>
          </cell>
        </row>
        <row r="2156">
          <cell r="C2156" t="str">
            <v>02.011.10.01.01.09</v>
          </cell>
          <cell r="D2156" t="str">
            <v>Grama Esmeralda</v>
          </cell>
          <cell r="E2156">
            <v>44.924999999999997</v>
          </cell>
          <cell r="F2156" t="str">
            <v>m2</v>
          </cell>
          <cell r="G2156">
            <v>4.7</v>
          </cell>
          <cell r="H2156">
            <v>211.15</v>
          </cell>
        </row>
        <row r="2157">
          <cell r="C2157" t="str">
            <v>02.011.10.01.01.10</v>
          </cell>
          <cell r="D2157" t="str">
            <v>Tubo para drenagem 3"</v>
          </cell>
          <cell r="E2157">
            <v>35.200000000000003</v>
          </cell>
          <cell r="F2157" t="str">
            <v>m</v>
          </cell>
          <cell r="G2157">
            <v>10.58</v>
          </cell>
          <cell r="H2157">
            <v>372.57</v>
          </cell>
        </row>
        <row r="2158">
          <cell r="C2158" t="str">
            <v>02.011.11</v>
          </cell>
          <cell r="D2158" t="str">
            <v>Paisagismo da Área do Condomínio</v>
          </cell>
          <cell r="H2158">
            <v>1665935.2</v>
          </cell>
        </row>
        <row r="2159">
          <cell r="C2159" t="str">
            <v>02.011.11.01</v>
          </cell>
          <cell r="D2159" t="str">
            <v>Paisagismo da Área do Condomínio</v>
          </cell>
          <cell r="H2159">
            <v>1665935.2</v>
          </cell>
        </row>
        <row r="2160">
          <cell r="C2160" t="str">
            <v>02.011.11.01.01</v>
          </cell>
          <cell r="D2160" t="str">
            <v>Paisagismo da Área do Condomínio</v>
          </cell>
          <cell r="H2160">
            <v>1665935.2</v>
          </cell>
        </row>
        <row r="2161">
          <cell r="C2161" t="str">
            <v>02.011.11.01.01.01</v>
          </cell>
          <cell r="D2161" t="str">
            <v>Manta bidim OP=20</v>
          </cell>
          <cell r="E2161">
            <v>10980.57</v>
          </cell>
          <cell r="F2161" t="str">
            <v>m2</v>
          </cell>
          <cell r="G2161">
            <v>1.65</v>
          </cell>
          <cell r="H2161">
            <v>18101.47</v>
          </cell>
        </row>
        <row r="2162">
          <cell r="C2162" t="str">
            <v>02.011.11.01.01.02</v>
          </cell>
          <cell r="D2162" t="str">
            <v>Arvores</v>
          </cell>
          <cell r="E2162">
            <v>1</v>
          </cell>
          <cell r="F2162" t="str">
            <v>vb</v>
          </cell>
          <cell r="G2162">
            <v>649700</v>
          </cell>
          <cell r="H2162">
            <v>649700</v>
          </cell>
        </row>
        <row r="2163">
          <cell r="C2163" t="str">
            <v>02.011.11.01.01.03</v>
          </cell>
          <cell r="D2163" t="str">
            <v>Palmeiras</v>
          </cell>
          <cell r="E2163">
            <v>1</v>
          </cell>
          <cell r="F2163" t="str">
            <v>vb</v>
          </cell>
          <cell r="G2163">
            <v>38200</v>
          </cell>
          <cell r="H2163">
            <v>38200</v>
          </cell>
        </row>
        <row r="2164">
          <cell r="C2164" t="str">
            <v>02.011.11.01.01.04</v>
          </cell>
          <cell r="D2164" t="str">
            <v>Arbustos</v>
          </cell>
          <cell r="E2164">
            <v>1</v>
          </cell>
          <cell r="F2164" t="str">
            <v>vb</v>
          </cell>
          <cell r="G2164">
            <v>138322.03</v>
          </cell>
          <cell r="H2164">
            <v>138322.03</v>
          </cell>
        </row>
        <row r="2165">
          <cell r="C2165" t="str">
            <v>02.011.11.01.01.05</v>
          </cell>
          <cell r="D2165" t="str">
            <v>Trepadeiras</v>
          </cell>
          <cell r="E2165">
            <v>1</v>
          </cell>
          <cell r="F2165" t="str">
            <v>vb</v>
          </cell>
          <cell r="G2165">
            <v>1440</v>
          </cell>
          <cell r="H2165">
            <v>1440</v>
          </cell>
        </row>
        <row r="2166">
          <cell r="C2166" t="str">
            <v>02.011.11.01.01.06</v>
          </cell>
          <cell r="D2166" t="str">
            <v>Forrações</v>
          </cell>
          <cell r="E2166">
            <v>1</v>
          </cell>
          <cell r="F2166" t="str">
            <v>vb</v>
          </cell>
          <cell r="G2166">
            <v>56965.88</v>
          </cell>
          <cell r="H2166">
            <v>56965.88</v>
          </cell>
        </row>
        <row r="2167">
          <cell r="C2167" t="str">
            <v>02.011.11.01.01.07</v>
          </cell>
          <cell r="D2167" t="str">
            <v>Materiais e insumos</v>
          </cell>
          <cell r="E2167">
            <v>1</v>
          </cell>
          <cell r="F2167" t="str">
            <v>vb</v>
          </cell>
          <cell r="G2167">
            <v>723909.11</v>
          </cell>
          <cell r="H2167">
            <v>723909.11</v>
          </cell>
        </row>
        <row r="2168">
          <cell r="C2168" t="str">
            <v>02.011.11.01.01.08</v>
          </cell>
          <cell r="D2168" t="str">
            <v>Banco de madeira na area externa Marygold c=1,80m, acabamento peroba envelhecida</v>
          </cell>
          <cell r="E2168">
            <v>22</v>
          </cell>
          <cell r="F2168" t="str">
            <v>un</v>
          </cell>
          <cell r="G2168">
            <v>704.96</v>
          </cell>
          <cell r="H2168">
            <v>15509.12</v>
          </cell>
        </row>
        <row r="2169">
          <cell r="C2169" t="str">
            <v>02.011.11.01.01.09</v>
          </cell>
          <cell r="D2169" t="str">
            <v>Banco de madeira na area do clube, 6,00x0,50x0,46m, com encosto, acabamento peroba envelhecida</v>
          </cell>
          <cell r="E2169">
            <v>7</v>
          </cell>
          <cell r="F2169" t="str">
            <v>un</v>
          </cell>
          <cell r="G2169">
            <v>2618.41</v>
          </cell>
          <cell r="H2169">
            <v>18328.87</v>
          </cell>
        </row>
        <row r="2170">
          <cell r="C2170" t="str">
            <v>02.011.11.01.01.10</v>
          </cell>
          <cell r="D2170" t="str">
            <v>Banco de madeira na area do clube, 3,50x0,50x0,46m, sem encosto, acabamento peroba envelhecida</v>
          </cell>
          <cell r="E2170">
            <v>1</v>
          </cell>
          <cell r="F2170" t="str">
            <v>un</v>
          </cell>
          <cell r="G2170">
            <v>1410.28</v>
          </cell>
          <cell r="H2170">
            <v>1410.28</v>
          </cell>
        </row>
        <row r="2171">
          <cell r="C2171" t="str">
            <v>02.011.11.01.01.11</v>
          </cell>
          <cell r="D2171" t="str">
            <v>Cachepô 1,20x1,20x1,00m, acabamento peroba envelhecida</v>
          </cell>
          <cell r="E2171">
            <v>6</v>
          </cell>
          <cell r="F2171" t="str">
            <v>un</v>
          </cell>
          <cell r="G2171">
            <v>674.74</v>
          </cell>
          <cell r="H2171">
            <v>4048.44</v>
          </cell>
        </row>
        <row r="2172">
          <cell r="C2172" t="str">
            <v>02.011.12</v>
          </cell>
          <cell r="D2172" t="str">
            <v>Calçadas de pedestre em mosaico de pedra miracema com borda de concreto</v>
          </cell>
          <cell r="H2172">
            <v>81578</v>
          </cell>
        </row>
        <row r="2173">
          <cell r="C2173" t="str">
            <v>02.011.12.01</v>
          </cell>
          <cell r="D2173" t="str">
            <v>Calçadas de pedestre em mosaico de pedra miracema com borda de concreto</v>
          </cell>
          <cell r="H2173">
            <v>81578</v>
          </cell>
        </row>
        <row r="2174">
          <cell r="C2174" t="str">
            <v>02.011.12.01.01</v>
          </cell>
          <cell r="D2174" t="str">
            <v>Calçadas de pedestre em mosaico de pedra miracema com borda de concreto</v>
          </cell>
          <cell r="H2174">
            <v>81578</v>
          </cell>
        </row>
        <row r="2175">
          <cell r="C2175" t="str">
            <v>02.011.12.01.01.01</v>
          </cell>
          <cell r="D2175" t="str">
            <v>Mosaico de pedra miracema com filete em miracema larg. 15cm, com borda de concreto sobre camada de areia</v>
          </cell>
          <cell r="E2175">
            <v>2255.4050000000002</v>
          </cell>
          <cell r="F2175" t="str">
            <v>m2</v>
          </cell>
          <cell r="G2175">
            <v>36.17</v>
          </cell>
          <cell r="H2175">
            <v>81578</v>
          </cell>
        </row>
        <row r="2176">
          <cell r="C2176" t="str">
            <v>02.011.13</v>
          </cell>
          <cell r="D2176" t="str">
            <v>Circulação de veículos  via de acesso</v>
          </cell>
          <cell r="H2176">
            <v>137469.63</v>
          </cell>
        </row>
        <row r="2177">
          <cell r="C2177" t="str">
            <v>02.011.13.01</v>
          </cell>
          <cell r="D2177" t="str">
            <v>Circulação de veículos  via de acesso</v>
          </cell>
          <cell r="H2177">
            <v>137469.63</v>
          </cell>
        </row>
        <row r="2178">
          <cell r="C2178" t="str">
            <v>02.011.13.01.01</v>
          </cell>
          <cell r="D2178" t="str">
            <v>Circulação de veículos  via de acesso</v>
          </cell>
          <cell r="H2178">
            <v>137469.63</v>
          </cell>
        </row>
        <row r="2179">
          <cell r="C2179" t="str">
            <v>02.011.13.01.01.01</v>
          </cell>
          <cell r="D2179" t="str">
            <v>Base de areia esp=5cm</v>
          </cell>
          <cell r="E2179">
            <v>178.50800000000001</v>
          </cell>
          <cell r="F2179" t="str">
            <v>m3</v>
          </cell>
          <cell r="G2179">
            <v>52.35</v>
          </cell>
          <cell r="H2179">
            <v>9344.01</v>
          </cell>
        </row>
        <row r="2180">
          <cell r="C2180" t="str">
            <v>02.011.13.01.01.02</v>
          </cell>
          <cell r="D2180" t="str">
            <v>Piso intertravado de concreto cor natural para auto trafego</v>
          </cell>
          <cell r="E2180">
            <v>3570.1640000000002</v>
          </cell>
          <cell r="F2180" t="str">
            <v>m2</v>
          </cell>
          <cell r="G2180">
            <v>32.49</v>
          </cell>
          <cell r="H2180">
            <v>115994.62</v>
          </cell>
        </row>
        <row r="2181">
          <cell r="C2181" t="str">
            <v>02.011.13.01.01.03</v>
          </cell>
          <cell r="D2181" t="str">
            <v>Camada de bica corrida h=15cm</v>
          </cell>
          <cell r="E2181">
            <v>267.76</v>
          </cell>
          <cell r="F2181" t="str">
            <v>m3</v>
          </cell>
          <cell r="G2181">
            <v>45.31</v>
          </cell>
          <cell r="H2181">
            <v>12131</v>
          </cell>
        </row>
        <row r="2182">
          <cell r="C2182" t="str">
            <v>02.011.14</v>
          </cell>
          <cell r="D2182" t="str">
            <v>Vagas de veículos  na via de acesso</v>
          </cell>
          <cell r="H2182">
            <v>16581.03</v>
          </cell>
        </row>
        <row r="2183">
          <cell r="C2183" t="str">
            <v>02.011.14.01</v>
          </cell>
          <cell r="D2183" t="str">
            <v>Vagas de veículos  na via de acesso</v>
          </cell>
          <cell r="H2183">
            <v>16581.03</v>
          </cell>
        </row>
        <row r="2184">
          <cell r="C2184" t="str">
            <v>02.011.14.01.01</v>
          </cell>
          <cell r="D2184" t="str">
            <v>Vagas de veículos  na via de acesso</v>
          </cell>
          <cell r="H2184">
            <v>16581.03</v>
          </cell>
        </row>
        <row r="2185">
          <cell r="C2185" t="str">
            <v>02.011.14.01.01.01</v>
          </cell>
          <cell r="D2185" t="str">
            <v>Base de areia esp=5cm</v>
          </cell>
          <cell r="E2185">
            <v>22.524999999999999</v>
          </cell>
          <cell r="F2185" t="str">
            <v>m3</v>
          </cell>
          <cell r="G2185">
            <v>52.35</v>
          </cell>
          <cell r="H2185">
            <v>1179.07</v>
          </cell>
        </row>
        <row r="2186">
          <cell r="C2186" t="str">
            <v>02.011.14.01.01.02</v>
          </cell>
          <cell r="D2186" t="str">
            <v>Piso intertravado de concreto cor natural para auto trafego</v>
          </cell>
          <cell r="E2186">
            <v>450.5</v>
          </cell>
          <cell r="F2186" t="str">
            <v>m2</v>
          </cell>
          <cell r="G2186">
            <v>32.49</v>
          </cell>
          <cell r="H2186">
            <v>14636.75</v>
          </cell>
        </row>
        <row r="2187">
          <cell r="C2187" t="str">
            <v>02.011.14.01.01.03</v>
          </cell>
          <cell r="D2187" t="str">
            <v>Camada de bica corrida h=15cm</v>
          </cell>
          <cell r="E2187">
            <v>16.89</v>
          </cell>
          <cell r="F2187" t="str">
            <v>m2</v>
          </cell>
          <cell r="G2187">
            <v>45.31</v>
          </cell>
          <cell r="H2187">
            <v>765.21</v>
          </cell>
        </row>
        <row r="2188">
          <cell r="C2188" t="str">
            <v>02.011.15</v>
          </cell>
          <cell r="D2188" t="str">
            <v>Paisagismo da Via de acesso (Incluso no Paisagismo da Área do Condomínio)</v>
          </cell>
        </row>
        <row r="2189">
          <cell r="C2189" t="str">
            <v>02.011.15.01</v>
          </cell>
          <cell r="D2189" t="str">
            <v>Paisagismo da Via de acesso (Incluso no Paisagismo da Área do Condomínio)</v>
          </cell>
        </row>
        <row r="2190">
          <cell r="C2190" t="str">
            <v>02.011.15.01.01</v>
          </cell>
          <cell r="D2190" t="str">
            <v>Paisagismo da Via de acesso (Incluso no Paisagismo da Área do Condomínio)</v>
          </cell>
        </row>
        <row r="2191">
          <cell r="C2191" t="str">
            <v>02.011.15.01.01.01</v>
          </cell>
          <cell r="D2191" t="str">
            <v>Areas ajardinadas - Grama</v>
          </cell>
          <cell r="F2191" t="str">
            <v>m2</v>
          </cell>
        </row>
        <row r="2192">
          <cell r="C2192" t="str">
            <v>02.011.15.01.01.02</v>
          </cell>
          <cell r="D2192" t="str">
            <v>Arvores de grande porte</v>
          </cell>
          <cell r="F2192" t="str">
            <v>un</v>
          </cell>
        </row>
        <row r="2193">
          <cell r="C2193" t="str">
            <v>02.011.16</v>
          </cell>
          <cell r="D2193" t="str">
            <v>Irrigação</v>
          </cell>
          <cell r="H2193">
            <v>185226.69</v>
          </cell>
        </row>
        <row r="2194">
          <cell r="C2194" t="str">
            <v>02.011.16.01</v>
          </cell>
          <cell r="D2194" t="str">
            <v>Irrigação</v>
          </cell>
          <cell r="H2194">
            <v>185226.69</v>
          </cell>
        </row>
        <row r="2195">
          <cell r="C2195" t="str">
            <v>02.011.16.01.01</v>
          </cell>
          <cell r="D2195" t="str">
            <v>Irrigação</v>
          </cell>
          <cell r="H2195">
            <v>185226.69</v>
          </cell>
        </row>
        <row r="2196">
          <cell r="C2196" t="str">
            <v>02.011.16.01.01.01</v>
          </cell>
          <cell r="D2196" t="str">
            <v>Sistema de Irrigação</v>
          </cell>
          <cell r="E2196">
            <v>1</v>
          </cell>
          <cell r="F2196" t="str">
            <v>vb</v>
          </cell>
          <cell r="G2196">
            <v>185226.69</v>
          </cell>
          <cell r="H2196">
            <v>185226.69</v>
          </cell>
        </row>
        <row r="2197">
          <cell r="C2197" t="str">
            <v>02.011.17</v>
          </cell>
          <cell r="D2197" t="str">
            <v>Pergolado em madeira Itaúba</v>
          </cell>
          <cell r="H2197">
            <v>8258.06</v>
          </cell>
        </row>
        <row r="2198">
          <cell r="C2198" t="str">
            <v>02.011.17.01</v>
          </cell>
          <cell r="D2198" t="str">
            <v>Pergolado em madeira Itaúba</v>
          </cell>
          <cell r="H2198">
            <v>8258.06</v>
          </cell>
        </row>
        <row r="2199">
          <cell r="C2199" t="str">
            <v>02.011.17.01.01</v>
          </cell>
          <cell r="D2199" t="str">
            <v>Pergolado em madeira Itaúba</v>
          </cell>
          <cell r="H2199">
            <v>8258.06</v>
          </cell>
        </row>
        <row r="2200">
          <cell r="C2200" t="str">
            <v>02.011.17.01.01.01</v>
          </cell>
          <cell r="D2200" t="str">
            <v>Pergolado em madeira Itaúba 16,81x5,00m, h=3,00m</v>
          </cell>
          <cell r="E2200">
            <v>1</v>
          </cell>
          <cell r="F2200" t="str">
            <v>un</v>
          </cell>
          <cell r="G2200">
            <v>8258.06</v>
          </cell>
          <cell r="H2200">
            <v>8258.06</v>
          </cell>
        </row>
        <row r="2201">
          <cell r="C2201" t="str">
            <v>02.011.18</v>
          </cell>
          <cell r="D2201" t="str">
            <v>Piso em granito Amendoa apicoado  externo Salão de Festas</v>
          </cell>
          <cell r="H2201">
            <v>96950.87</v>
          </cell>
        </row>
        <row r="2202">
          <cell r="C2202" t="str">
            <v>02.011.18.01</v>
          </cell>
          <cell r="D2202" t="str">
            <v>Piso em granito Amendoa apicoado  externo Salão de Festas</v>
          </cell>
          <cell r="H2202">
            <v>96950.87</v>
          </cell>
        </row>
        <row r="2203">
          <cell r="C2203" t="str">
            <v>02.011.18.01.01</v>
          </cell>
          <cell r="D2203" t="str">
            <v>Piso em granito Amendoa apicoado  externo Salão de Festas</v>
          </cell>
          <cell r="H2203">
            <v>96950.87</v>
          </cell>
        </row>
        <row r="2204">
          <cell r="C2204" t="str">
            <v>02.011.18.01.01.01</v>
          </cell>
          <cell r="D2204" t="str">
            <v>Granito Amêndoa apicoado esp=2cm</v>
          </cell>
          <cell r="E2204">
            <v>588.89</v>
          </cell>
          <cell r="F2204" t="str">
            <v>m2</v>
          </cell>
          <cell r="G2204">
            <v>164.63</v>
          </cell>
          <cell r="H2204">
            <v>96950.87</v>
          </cell>
        </row>
        <row r="2205">
          <cell r="C2205" t="str">
            <v>02.011.19</v>
          </cell>
          <cell r="D2205" t="str">
            <v xml:space="preserve">Guarda corpo </v>
          </cell>
          <cell r="H2205">
            <v>45368.52</v>
          </cell>
        </row>
        <row r="2206">
          <cell r="C2206" t="str">
            <v>02.011.19.01</v>
          </cell>
          <cell r="D2206" t="str">
            <v xml:space="preserve">Guarda corpo </v>
          </cell>
          <cell r="H2206">
            <v>45368.52</v>
          </cell>
        </row>
        <row r="2207">
          <cell r="C2207" t="str">
            <v>02.011.19.01.01</v>
          </cell>
          <cell r="D2207" t="str">
            <v xml:space="preserve">Guarda corpo </v>
          </cell>
          <cell r="H2207">
            <v>45368.52</v>
          </cell>
        </row>
        <row r="2208">
          <cell r="C2208" t="str">
            <v>02.011.19.01.01.01</v>
          </cell>
          <cell r="D2208" t="str">
            <v>Guarda corpo secção tubular quadrada 3,5x3,5cm pintado na cor branca, para proteção das rampas e escadas</v>
          </cell>
          <cell r="E2208">
            <v>371</v>
          </cell>
          <cell r="F2208" t="str">
            <v>m2</v>
          </cell>
          <cell r="G2208">
            <v>85.05</v>
          </cell>
          <cell r="H2208">
            <v>31553.55</v>
          </cell>
        </row>
        <row r="2209">
          <cell r="C2209" t="str">
            <v>02.011.19.01.01.02</v>
          </cell>
          <cell r="D2209" t="str">
            <v>Guarda corpo secção tubular quadrada 3,5x3,5cm pintado na cor branca, com vidro blindex incolor, para proteção do vazio do clube</v>
          </cell>
          <cell r="E2209">
            <v>64</v>
          </cell>
          <cell r="F2209" t="str">
            <v>m2</v>
          </cell>
          <cell r="G2209">
            <v>56.7</v>
          </cell>
          <cell r="H2209">
            <v>3628.8</v>
          </cell>
        </row>
        <row r="2210">
          <cell r="C2210" t="str">
            <v>02.011.19.01.01.03</v>
          </cell>
          <cell r="D2210" t="str">
            <v>Guarda corpo de ferro para proteção das escadas de acesso ao edifícios</v>
          </cell>
          <cell r="E2210">
            <v>25.94</v>
          </cell>
          <cell r="F2210" t="str">
            <v>m2</v>
          </cell>
          <cell r="G2210">
            <v>85.05</v>
          </cell>
          <cell r="H2210">
            <v>2206.1999999999998</v>
          </cell>
        </row>
        <row r="2211">
          <cell r="C2211" t="str">
            <v>02.011.19.01.01.04</v>
          </cell>
          <cell r="D2211" t="str">
            <v>Vidro laminado espessura 8mm incolor para guarda corpo do clube</v>
          </cell>
          <cell r="E2211">
            <v>60.8</v>
          </cell>
          <cell r="F2211" t="str">
            <v>m2</v>
          </cell>
          <cell r="G2211">
            <v>88.35</v>
          </cell>
          <cell r="H2211">
            <v>5371.68</v>
          </cell>
        </row>
        <row r="2212">
          <cell r="C2212" t="str">
            <v>02.011.19.01.01.05</v>
          </cell>
          <cell r="D2212" t="str">
            <v xml:space="preserve">Pintura esmalte sintético para guarda corpo secção tubular quadrada 3,5x3,5cm </v>
          </cell>
          <cell r="E2212">
            <v>437.89</v>
          </cell>
          <cell r="F2212" t="str">
            <v>m2</v>
          </cell>
          <cell r="G2212">
            <v>5.96</v>
          </cell>
          <cell r="H2212">
            <v>2608.29</v>
          </cell>
        </row>
        <row r="2213">
          <cell r="C2213" t="str">
            <v>02.011.20</v>
          </cell>
          <cell r="D2213" t="str">
            <v>Escada de entrada dos edifícios em granito amendoa apicoado</v>
          </cell>
          <cell r="H2213">
            <v>5947.32</v>
          </cell>
        </row>
        <row r="2214">
          <cell r="C2214" t="str">
            <v>02.011.20.01</v>
          </cell>
          <cell r="D2214" t="str">
            <v>Escada de entrada dos edifícios em granito amendoa apicoado</v>
          </cell>
          <cell r="H2214">
            <v>5947.32</v>
          </cell>
        </row>
        <row r="2215">
          <cell r="C2215" t="str">
            <v>02.011.20.01.01</v>
          </cell>
          <cell r="D2215" t="str">
            <v>Escada de entrada dos edifícios em granito amendoa apicoado</v>
          </cell>
          <cell r="H2215">
            <v>5947.32</v>
          </cell>
        </row>
        <row r="2216">
          <cell r="C2216" t="str">
            <v>02.011.20.01.01.01</v>
          </cell>
          <cell r="D2216" t="str">
            <v>Degraus e espelho em granito amendoa apicoado = 30+18cm</v>
          </cell>
          <cell r="E2216">
            <v>50.4</v>
          </cell>
          <cell r="F2216" t="str">
            <v>m</v>
          </cell>
          <cell r="G2216">
            <v>75.67</v>
          </cell>
          <cell r="H2216">
            <v>3813.67</v>
          </cell>
        </row>
        <row r="2217">
          <cell r="C2217" t="str">
            <v>02.011.20.01.01.02</v>
          </cell>
          <cell r="D2217" t="str">
            <v>Revestimento em granito na lateral da escada</v>
          </cell>
          <cell r="E2217">
            <v>12.96</v>
          </cell>
          <cell r="F2217" t="str">
            <v>m2</v>
          </cell>
          <cell r="G2217">
            <v>164.63</v>
          </cell>
          <cell r="H2217">
            <v>2133.65</v>
          </cell>
        </row>
        <row r="2218">
          <cell r="C2218">
            <v>2012</v>
          </cell>
          <cell r="D2218" t="str">
            <v>EQUIPAMENTOS E INSTALAÇÕES</v>
          </cell>
          <cell r="H2218">
            <v>5562229.8700000001</v>
          </cell>
        </row>
        <row r="2219">
          <cell r="C2219" t="str">
            <v>02.012.01</v>
          </cell>
          <cell r="D2219" t="str">
            <v>Instalações</v>
          </cell>
          <cell r="H2219">
            <v>5042877.17</v>
          </cell>
        </row>
        <row r="2220">
          <cell r="C2220" t="str">
            <v>02.012.01.01</v>
          </cell>
          <cell r="D2220" t="str">
            <v>Instalações</v>
          </cell>
          <cell r="H2220">
            <v>5042877.17</v>
          </cell>
        </row>
        <row r="2221">
          <cell r="C2221" t="str">
            <v>02.012.01.01.01</v>
          </cell>
          <cell r="D2221" t="str">
            <v>Instalações</v>
          </cell>
          <cell r="H2221">
            <v>5042877.17</v>
          </cell>
        </row>
        <row r="2222">
          <cell r="C2222" t="str">
            <v>02.012.01.01.01.01</v>
          </cell>
          <cell r="D2222" t="str">
            <v>Instalações Elétricas - Áreas comuns e térreo</v>
          </cell>
          <cell r="E2222">
            <v>1</v>
          </cell>
          <cell r="F2222" t="str">
            <v>vb</v>
          </cell>
          <cell r="G2222">
            <v>2313011.2799999998</v>
          </cell>
          <cell r="H2222">
            <v>2368985.59</v>
          </cell>
        </row>
        <row r="2223">
          <cell r="C2223" t="str">
            <v>02.012.01.01.01.02</v>
          </cell>
          <cell r="D2223" t="str">
            <v>Instalações Hidráulicas - Áreas comuns e térreo</v>
          </cell>
          <cell r="E2223">
            <v>1</v>
          </cell>
          <cell r="F2223" t="str">
            <v>vb</v>
          </cell>
          <cell r="G2223">
            <v>1485090.6</v>
          </cell>
          <cell r="H2223">
            <v>1501554.12</v>
          </cell>
        </row>
        <row r="2224">
          <cell r="C2224" t="str">
            <v>02.012.01.01.01.03</v>
          </cell>
          <cell r="D2224" t="str">
            <v>Ar Condicionado, Ventilação e Exaustão - Áreas comuns e térreo</v>
          </cell>
          <cell r="E2224">
            <v>1</v>
          </cell>
          <cell r="F2224" t="str">
            <v>vb</v>
          </cell>
          <cell r="G2224">
            <v>498199.26</v>
          </cell>
          <cell r="H2224">
            <v>508109.39</v>
          </cell>
        </row>
        <row r="2225">
          <cell r="C2225" t="str">
            <v>02.012.01.01.01.04</v>
          </cell>
          <cell r="D2225" t="str">
            <v>Automação, Supervisão, Detecção e Segurança - Áreas comuns e térreo</v>
          </cell>
          <cell r="E2225">
            <v>1</v>
          </cell>
          <cell r="F2225" t="str">
            <v>vb</v>
          </cell>
          <cell r="G2225">
            <v>372228.07</v>
          </cell>
          <cell r="H2225">
            <v>372228.07</v>
          </cell>
        </row>
        <row r="2226">
          <cell r="C2226" t="str">
            <v>02.012.01.01.01.05</v>
          </cell>
          <cell r="D2226" t="str">
            <v>Tanque de retardo de água pluviais capacidade  200m3</v>
          </cell>
          <cell r="E2226">
            <v>1</v>
          </cell>
          <cell r="F2226" t="str">
            <v>vb</v>
          </cell>
          <cell r="G2226">
            <v>140000</v>
          </cell>
          <cell r="H2226">
            <v>140000</v>
          </cell>
        </row>
        <row r="2227">
          <cell r="C2227" t="str">
            <v>02.012.01.01.01.06</v>
          </cell>
          <cell r="D2227" t="str">
            <v>Tanque de retardo de água pluviais capacidade  70m3</v>
          </cell>
          <cell r="E2227">
            <v>1</v>
          </cell>
          <cell r="F2227" t="str">
            <v>vb</v>
          </cell>
          <cell r="G2227">
            <v>130000</v>
          </cell>
          <cell r="H2227">
            <v>130000</v>
          </cell>
        </row>
        <row r="2228">
          <cell r="C2228" t="str">
            <v>02.012.01.01.01.07</v>
          </cell>
          <cell r="D2228" t="str">
            <v>Poço de recalque de esgoto e poço de drenagem</v>
          </cell>
          <cell r="E2228">
            <v>1</v>
          </cell>
          <cell r="F2228" t="str">
            <v>vb</v>
          </cell>
          <cell r="G2228">
            <v>22000</v>
          </cell>
          <cell r="H2228">
            <v>22000</v>
          </cell>
        </row>
        <row r="2229">
          <cell r="C2229" t="str">
            <v>02.012.02</v>
          </cell>
          <cell r="D2229" t="str">
            <v>Serviços Civis de Instalações</v>
          </cell>
          <cell r="H2229">
            <v>19352.7</v>
          </cell>
        </row>
        <row r="2230">
          <cell r="C2230" t="str">
            <v>02.012.02.01</v>
          </cell>
          <cell r="D2230" t="str">
            <v>Serviços Civis de Instalações</v>
          </cell>
          <cell r="H2230">
            <v>19352.7</v>
          </cell>
        </row>
        <row r="2231">
          <cell r="C2231" t="str">
            <v>02.012.02.01.01</v>
          </cell>
          <cell r="D2231" t="str">
            <v>Serviços Civis de Instalações</v>
          </cell>
          <cell r="H2231">
            <v>19352.7</v>
          </cell>
        </row>
        <row r="2232">
          <cell r="C2232" t="str">
            <v>02.012.02.01.01.01</v>
          </cell>
          <cell r="D2232" t="str">
            <v>Serviço Civil para instalação elétrica ,hidráulica e incêndio</v>
          </cell>
          <cell r="E2232">
            <v>1</v>
          </cell>
          <cell r="F2232" t="str">
            <v>vb</v>
          </cell>
          <cell r="G2232">
            <v>18990.509999999998</v>
          </cell>
          <cell r="H2232">
            <v>19352.7</v>
          </cell>
        </row>
        <row r="2233">
          <cell r="C2233" t="str">
            <v>02.012.03</v>
          </cell>
          <cell r="D2233" t="str">
            <v>Limpeza</v>
          </cell>
          <cell r="H2233">
            <v>500000</v>
          </cell>
        </row>
        <row r="2234">
          <cell r="C2234" t="str">
            <v>02.012.03.01</v>
          </cell>
          <cell r="D2234" t="str">
            <v>Limpeza permanente</v>
          </cell>
          <cell r="E2234">
            <v>1</v>
          </cell>
          <cell r="F2234" t="str">
            <v>vb</v>
          </cell>
          <cell r="G2234">
            <v>489974.6000000239</v>
          </cell>
          <cell r="H2234">
            <v>489974.6000000239</v>
          </cell>
        </row>
        <row r="2236">
          <cell r="D2236" t="str">
            <v>Total</v>
          </cell>
          <cell r="H2236">
            <v>163437631.68000001</v>
          </cell>
        </row>
      </sheetData>
      <sheetData sheetId="3"/>
      <sheetData sheetId="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"/>
      <sheetName val="ECONOMICO (2)"/>
      <sheetName val="ECONOMICO"/>
      <sheetName val="FINANCEIRO"/>
      <sheetName val="FLUXO_ENDIVIDAMENTO"/>
      <sheetName val="MES"/>
      <sheetName val="Portif Invest"/>
      <sheetName val="Prem Consolid"/>
      <sheetName val="BP_DRE_FCD"/>
      <sheetName val="BP_DRE_FCD %"/>
      <sheetName val="Macroindicadores"/>
      <sheetName val="Macroindicador"/>
      <sheetName val="BP_DRE_FCD €"/>
      <sheetName val="BP_DRE_FCD € %"/>
      <sheetName val="Quadro de Aportes"/>
      <sheetName val="Dívida Estruturada"/>
      <sheetName val="Usos e Fontes"/>
      <sheetName val="Lucro Econômico"/>
      <sheetName val="VPL"/>
      <sheetName val="BS"/>
      <sheetName val="PL"/>
      <sheetName val="Fin"/>
      <sheetName val="Mensal"/>
      <sheetName val="F. Maneio"/>
      <sheetName val="Calculo_Resultado"/>
      <sheetName val="Premissas LE trienio 2003 2004"/>
      <sheetName val="Controle"/>
      <sheetName val="Kes"/>
      <sheetName val="DIF FAT FEV 01"/>
    </sheetNames>
    <sheetDataSet>
      <sheetData sheetId="0" refreshError="1"/>
      <sheetData sheetId="1" refreshError="1"/>
      <sheetData sheetId="2" refreshError="1">
        <row r="33">
          <cell r="B33" t="str">
            <v>RESULTADO OPERACIONAL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 BKL"/>
      <sheetName val="BKL Segmento"/>
      <sheetName val="BKL Segmento ANGOLA"/>
      <sheetName val="BKL DS"/>
      <sheetName val="Bases para Gráficos_Sumário"/>
      <sheetName val="listas"/>
      <sheetName val="Bases para Gráficos"/>
      <sheetName val="ECONOM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A9" t="str">
            <v>Bancos Comerciais</v>
          </cell>
          <cell r="D9" t="str">
            <v>Estatal</v>
          </cell>
          <cell r="J9" t="str">
            <v>CNO</v>
          </cell>
        </row>
        <row r="10">
          <cell r="A10" t="str">
            <v>CEF/BNDES</v>
          </cell>
          <cell r="D10" t="str">
            <v>Privado</v>
          </cell>
          <cell r="J10" t="str">
            <v>CBPO</v>
          </cell>
        </row>
        <row r="11">
          <cell r="A11" t="str">
            <v>Estatal</v>
          </cell>
          <cell r="D11" t="str">
            <v>Federal</v>
          </cell>
          <cell r="J11" t="str">
            <v>BPC</v>
          </cell>
        </row>
        <row r="12">
          <cell r="A12" t="str">
            <v>Mercado de Capitais</v>
          </cell>
          <cell r="D12" t="str">
            <v>Estadual</v>
          </cell>
          <cell r="J12" t="str">
            <v>OSEL</v>
          </cell>
        </row>
        <row r="13">
          <cell r="A13" t="str">
            <v>Multilaterais</v>
          </cell>
          <cell r="D13" t="str">
            <v>Municipal</v>
          </cell>
          <cell r="J13" t="str">
            <v>OAL</v>
          </cell>
        </row>
        <row r="14">
          <cell r="A14" t="str">
            <v>Privado</v>
          </cell>
          <cell r="D14" t="str">
            <v>PPP/ Concessão</v>
          </cell>
        </row>
        <row r="15">
          <cell r="A15" t="str">
            <v>PROEX/BNDES</v>
          </cell>
        </row>
        <row r="16">
          <cell r="A16" t="str">
            <v>Público</v>
          </cell>
        </row>
        <row r="18">
          <cell r="D18" t="str">
            <v>Público</v>
          </cell>
        </row>
        <row r="19">
          <cell r="D19" t="str">
            <v>Privado</v>
          </cell>
        </row>
        <row r="20">
          <cell r="D20" t="str">
            <v>PPP/ Concessão</v>
          </cell>
        </row>
      </sheetData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PRICES"/>
      <sheetName val="CAUSTIC PRICES"/>
      <sheetName val="CMR PrcFst New"/>
      <sheetName val="Exchange rates for CMR"/>
      <sheetName val="Summary MT"/>
      <sheetName val="Summary ST"/>
      <sheetName val="Forecast"/>
      <sheetName val="ForecastNAM"/>
      <sheetName val="Chart1"/>
      <sheetName val="Chart2"/>
      <sheetName val="Chart3"/>
      <sheetName val="Chart4"/>
      <sheetName val="Chart5"/>
      <sheetName val="ForecastWEP"/>
      <sheetName val="Cycle Forecast"/>
      <sheetName val="ForecastNEA"/>
      <sheetName val="ECU"/>
      <sheetName val="Freights"/>
      <sheetName val="NetPaids"/>
      <sheetName val="Index"/>
      <sheetName val="Yields"/>
      <sheetName val="TFI"/>
      <sheetName val="Prices"/>
      <sheetName val="PricesTons"/>
      <sheetName val="BASIS"/>
      <sheetName val="OpRates"/>
      <sheetName val="DO_HUB"/>
      <sheetName val="Addtnl price DB info"/>
      <sheetName val="DI_Base"/>
      <sheetName val="DI_Other"/>
      <sheetName val="INFO"/>
      <sheetName val="Reg Price Tbl"/>
      <sheetName val="DI_NAM"/>
      <sheetName val="DI_WEP"/>
      <sheetName val="DI_NEA"/>
      <sheetName val="DI_FRGT"/>
      <sheetName val="WorkSpace"/>
      <sheetName val="Caustic US vs WE"/>
      <sheetName val="Regional pwoer costs 90-30"/>
      <sheetName val="Regional ECU margin 90-30"/>
      <sheetName val="Regional ECU 90-30"/>
      <sheetName val="Regional CAU 90-30"/>
      <sheetName val="Regional CAU 90-30 (2)"/>
      <sheetName val="Regional CHL 90-30"/>
      <sheetName val="Regional CAU 97-07"/>
      <sheetName val="Asia Prcfst 90-30_trend"/>
      <sheetName val="WEP Prcfst 90-30_trend"/>
      <sheetName val="US Prcfst 80-10"/>
      <sheetName val="US Prcfst 90-30_trend"/>
      <sheetName val="NEA Prcfst 96-06"/>
      <sheetName val="Cau vs Chl qtr prc"/>
      <sheetName val="US CHL qtr 97-03"/>
      <sheetName val="Regional CAU Qtr"/>
      <sheetName val="US &amp; WE 96-06"/>
      <sheetName val="US Prcfst 00-04 qtr "/>
      <sheetName val="US Prcfst 97-07"/>
      <sheetName val="WE Prcfst Qtr 00-04 EURO"/>
      <sheetName val="WE Prcfst 97-07 EURO"/>
      <sheetName val="WE Prcfst 96-06"/>
      <sheetName val="WE Prcfst Qtr 99-03"/>
      <sheetName val="US Prcfst 90-03 qtr"/>
      <sheetName val="US Prcfst 90-07"/>
      <sheetName val="US_NEA Cau qtr g"/>
      <sheetName val="U.S. ECU Cash Cost g"/>
      <sheetName val="WE ECU Margin g"/>
      <sheetName val="listas"/>
      <sheetName val="ECONOM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5">
          <cell r="D15">
            <v>0.92927299407412722</v>
          </cell>
        </row>
        <row r="16">
          <cell r="D16">
            <v>1.1555196515034536</v>
          </cell>
        </row>
        <row r="17">
          <cell r="D17">
            <v>1.2411610416038206</v>
          </cell>
        </row>
        <row r="18">
          <cell r="D18">
            <v>1.3050725267533478</v>
          </cell>
        </row>
        <row r="19">
          <cell r="D19">
            <v>1.4533471723002511</v>
          </cell>
        </row>
        <row r="20">
          <cell r="D20">
            <v>1.5057545901228637</v>
          </cell>
        </row>
        <row r="21">
          <cell r="D21">
            <v>1.1137641478724292</v>
          </cell>
        </row>
        <row r="22">
          <cell r="D22">
            <v>0.91911106793535235</v>
          </cell>
        </row>
        <row r="23">
          <cell r="D23">
            <v>0.89774332806702706</v>
          </cell>
        </row>
        <row r="24">
          <cell r="D24">
            <v>0.95986529163236733</v>
          </cell>
        </row>
        <row r="25">
          <cell r="D25">
            <v>0.82488423499656571</v>
          </cell>
        </row>
        <row r="26">
          <cell r="D26">
            <v>0.84874452278572265</v>
          </cell>
        </row>
        <row r="27">
          <cell r="D27">
            <v>0.79851009545819418</v>
          </cell>
        </row>
        <row r="28">
          <cell r="D28">
            <v>0.84514010027397113</v>
          </cell>
        </row>
        <row r="29">
          <cell r="D29">
            <v>0.82957107724086454</v>
          </cell>
        </row>
        <row r="30">
          <cell r="D30">
            <v>0.72991176806436819</v>
          </cell>
        </row>
        <row r="31">
          <cell r="D31">
            <v>0.76928124291647715</v>
          </cell>
        </row>
        <row r="32">
          <cell r="D32">
            <v>0.88619665308334572</v>
          </cell>
        </row>
        <row r="33">
          <cell r="D33">
            <v>0.89949024199444738</v>
          </cell>
        </row>
        <row r="34">
          <cell r="D34">
            <v>0.93844848444147944</v>
          </cell>
        </row>
        <row r="35">
          <cell r="D35">
            <v>1.0867710667684498</v>
          </cell>
        </row>
        <row r="36">
          <cell r="D36">
            <v>1.1166346393519797</v>
          </cell>
        </row>
        <row r="37">
          <cell r="D37">
            <v>1.0608213548557057</v>
          </cell>
        </row>
        <row r="38">
          <cell r="D38">
            <v>0.88312647505597808</v>
          </cell>
        </row>
        <row r="39">
          <cell r="D39">
            <v>0.8245022272327831</v>
          </cell>
        </row>
        <row r="40">
          <cell r="D40">
            <v>0.86773299620720179</v>
          </cell>
        </row>
        <row r="41">
          <cell r="D41">
            <v>0.95238095238095233</v>
          </cell>
        </row>
        <row r="42">
          <cell r="D42">
            <v>0.95238095238095233</v>
          </cell>
        </row>
        <row r="43">
          <cell r="D43">
            <v>0.95238095238095233</v>
          </cell>
        </row>
        <row r="44">
          <cell r="D44">
            <v>0.95238095238095233</v>
          </cell>
        </row>
        <row r="45">
          <cell r="D45">
            <v>0.95238095238095233</v>
          </cell>
        </row>
        <row r="46">
          <cell r="D46">
            <v>0.95238095238095233</v>
          </cell>
        </row>
        <row r="47">
          <cell r="D47">
            <v>0.95238095238095233</v>
          </cell>
        </row>
        <row r="48">
          <cell r="D48">
            <v>0.95238095238095233</v>
          </cell>
        </row>
        <row r="49">
          <cell r="D49">
            <v>0.95238095238095233</v>
          </cell>
        </row>
        <row r="50">
          <cell r="D50">
            <v>0.95238095238095233</v>
          </cell>
        </row>
        <row r="51">
          <cell r="D51">
            <v>0.95238095238095233</v>
          </cell>
        </row>
        <row r="52">
          <cell r="D52">
            <v>0.95238095238095233</v>
          </cell>
        </row>
        <row r="53">
          <cell r="D53">
            <v>0.95238095238095233</v>
          </cell>
        </row>
        <row r="54">
          <cell r="D54">
            <v>0.95238095238095233</v>
          </cell>
        </row>
        <row r="55">
          <cell r="D55">
            <v>0.95238095238095233</v>
          </cell>
        </row>
        <row r="56">
          <cell r="D56">
            <v>0.95238095238095233</v>
          </cell>
        </row>
        <row r="57">
          <cell r="D57">
            <v>0.95238095238095233</v>
          </cell>
        </row>
        <row r="58">
          <cell r="D58">
            <v>0.95238095238095233</v>
          </cell>
        </row>
        <row r="59">
          <cell r="D59">
            <v>0.95238095238095233</v>
          </cell>
        </row>
        <row r="60">
          <cell r="D60">
            <v>0.95238095238095233</v>
          </cell>
        </row>
        <row r="61">
          <cell r="D61">
            <v>0.95238095238095233</v>
          </cell>
        </row>
        <row r="62">
          <cell r="D62">
            <v>0.95238095238095233</v>
          </cell>
        </row>
        <row r="63">
          <cell r="D63">
            <v>0.95238095238095233</v>
          </cell>
        </row>
        <row r="64">
          <cell r="D64">
            <v>0.95238095238095233</v>
          </cell>
        </row>
        <row r="65">
          <cell r="D65">
            <v>0.95238095238095233</v>
          </cell>
        </row>
        <row r="81">
          <cell r="D81">
            <v>0.90498662971730681</v>
          </cell>
        </row>
        <row r="82">
          <cell r="D82">
            <v>0.92543830496515556</v>
          </cell>
        </row>
        <row r="83">
          <cell r="D83">
            <v>0.91009954852926889</v>
          </cell>
        </row>
        <row r="84">
          <cell r="D84">
            <v>0.9765674930847773</v>
          </cell>
        </row>
        <row r="85">
          <cell r="D85">
            <v>1.0634871128881345</v>
          </cell>
        </row>
        <row r="86">
          <cell r="D86">
            <v>1.165745489127378</v>
          </cell>
        </row>
        <row r="87">
          <cell r="D87">
            <v>1.2424392713068109</v>
          </cell>
        </row>
        <row r="88">
          <cell r="D88">
            <v>1.1504067326914915</v>
          </cell>
        </row>
        <row r="89">
          <cell r="D89">
            <v>1.2015359208111134</v>
          </cell>
        </row>
        <row r="90">
          <cell r="D90">
            <v>1.216874677247</v>
          </cell>
        </row>
        <row r="91">
          <cell r="D91">
            <v>1.2680038653666219</v>
          </cell>
        </row>
        <row r="92">
          <cell r="D92">
            <v>1.2782297029905463</v>
          </cell>
        </row>
        <row r="93">
          <cell r="D93">
            <v>1.2322134336828867</v>
          </cell>
        </row>
        <row r="94">
          <cell r="D94">
            <v>1.2680038653666219</v>
          </cell>
        </row>
        <row r="95">
          <cell r="D95">
            <v>1.3498105663580169</v>
          </cell>
        </row>
        <row r="96">
          <cell r="D96">
            <v>1.3702622416058656</v>
          </cell>
        </row>
        <row r="97">
          <cell r="D97">
            <v>1.3804880792297898</v>
          </cell>
        </row>
        <row r="98">
          <cell r="D98">
            <v>1.3856009980417519</v>
          </cell>
        </row>
        <row r="99">
          <cell r="D99">
            <v>1.4929722930929579</v>
          </cell>
        </row>
        <row r="100">
          <cell r="D100">
            <v>1.5543273188365039</v>
          </cell>
        </row>
        <row r="101">
          <cell r="D101">
            <v>1.6668115326996722</v>
          </cell>
        </row>
        <row r="102">
          <cell r="D102">
            <v>1.5798919128963151</v>
          </cell>
        </row>
        <row r="103">
          <cell r="D103">
            <v>1.4571818614092227</v>
          </cell>
        </row>
        <row r="104">
          <cell r="D104">
            <v>1.3191330534862438</v>
          </cell>
        </row>
        <row r="105">
          <cell r="D105">
            <v>1.1998316145404593</v>
          </cell>
        </row>
        <row r="106">
          <cell r="D106">
            <v>1.1640411828567241</v>
          </cell>
        </row>
        <row r="107">
          <cell r="D107">
            <v>1.0668957254294424</v>
          </cell>
        </row>
        <row r="108">
          <cell r="D108">
            <v>1.0242880686630911</v>
          </cell>
        </row>
        <row r="109">
          <cell r="D109">
            <v>0.94001012357924774</v>
          </cell>
        </row>
        <row r="110">
          <cell r="D110">
            <v>0.92373399869450135</v>
          </cell>
        </row>
        <row r="111">
          <cell r="D111">
            <v>0.94179964516343462</v>
          </cell>
        </row>
        <row r="112">
          <cell r="D112">
            <v>0.87090050430422539</v>
          </cell>
        </row>
        <row r="113">
          <cell r="D113">
            <v>0.85726605413899293</v>
          </cell>
        </row>
        <row r="114">
          <cell r="D114">
            <v>0.87260481057487949</v>
          </cell>
        </row>
        <row r="115">
          <cell r="D115">
            <v>0.95509323407453606</v>
          </cell>
        </row>
        <row r="116">
          <cell r="D116">
            <v>0.9060092134796992</v>
          </cell>
        </row>
        <row r="117">
          <cell r="D117">
            <v>0.9448673964506118</v>
          </cell>
        </row>
        <row r="118">
          <cell r="D118">
            <v>0.98474816318391678</v>
          </cell>
        </row>
        <row r="119">
          <cell r="D119">
            <v>0.98338471816739348</v>
          </cell>
        </row>
        <row r="120">
          <cell r="D120">
            <v>0.92646088872754795</v>
          </cell>
        </row>
        <row r="121">
          <cell r="D121">
            <v>0.86237897295095511</v>
          </cell>
        </row>
        <row r="122">
          <cell r="D122">
            <v>0.85726605413899293</v>
          </cell>
        </row>
        <row r="123">
          <cell r="D123">
            <v>0.81465839737264145</v>
          </cell>
        </row>
        <row r="124">
          <cell r="D124">
            <v>0.76523351552367369</v>
          </cell>
        </row>
        <row r="125">
          <cell r="D125">
            <v>0.78398088450086834</v>
          </cell>
        </row>
        <row r="126">
          <cell r="D126">
            <v>0.88623926074011194</v>
          </cell>
        </row>
        <row r="127">
          <cell r="D127">
            <v>0.88964787328142025</v>
          </cell>
        </row>
        <row r="128">
          <cell r="D128">
            <v>0.8351100726204902</v>
          </cell>
        </row>
        <row r="129">
          <cell r="D129">
            <v>0.82829284753787402</v>
          </cell>
        </row>
        <row r="130">
          <cell r="D130">
            <v>0.82573638813189287</v>
          </cell>
        </row>
        <row r="131">
          <cell r="D131">
            <v>0.74819045281713314</v>
          </cell>
        </row>
        <row r="132">
          <cell r="D132">
            <v>0.79182069334587712</v>
          </cell>
        </row>
        <row r="133">
          <cell r="D133">
            <v>0.83654243089056601</v>
          </cell>
        </row>
        <row r="134">
          <cell r="D134">
            <v>0.82846327816493937</v>
          </cell>
        </row>
        <row r="135">
          <cell r="D135">
            <v>0.85556174786833894</v>
          </cell>
        </row>
        <row r="136">
          <cell r="D136">
            <v>0.85999294417203942</v>
          </cell>
        </row>
        <row r="137">
          <cell r="D137">
            <v>0.88112634192814987</v>
          </cell>
        </row>
        <row r="138">
          <cell r="D138">
            <v>0.85044882905637664</v>
          </cell>
        </row>
        <row r="139">
          <cell r="D139">
            <v>0.79761533466610091</v>
          </cell>
        </row>
        <row r="140">
          <cell r="D140">
            <v>0.78909380331283063</v>
          </cell>
        </row>
        <row r="141">
          <cell r="D141">
            <v>0.75756413730573036</v>
          </cell>
        </row>
        <row r="142">
          <cell r="D142">
            <v>0.70217418350947336</v>
          </cell>
        </row>
        <row r="143">
          <cell r="D143">
            <v>0.73199954324591943</v>
          </cell>
        </row>
        <row r="144">
          <cell r="D144">
            <v>0.72790920819634974</v>
          </cell>
        </row>
        <row r="145">
          <cell r="D145">
            <v>0.75057648159604884</v>
          </cell>
        </row>
        <row r="146">
          <cell r="D146">
            <v>0.77818624318064444</v>
          </cell>
        </row>
        <row r="147">
          <cell r="D147">
            <v>0.76540394615073915</v>
          </cell>
        </row>
        <row r="148">
          <cell r="D148">
            <v>0.78295830073847583</v>
          </cell>
        </row>
        <row r="149">
          <cell r="D149">
            <v>0.84755150839626492</v>
          </cell>
        </row>
        <row r="150">
          <cell r="D150">
            <v>0.87635428437031848</v>
          </cell>
        </row>
        <row r="151">
          <cell r="D151">
            <v>0.92339313744037066</v>
          </cell>
        </row>
        <row r="152">
          <cell r="D152">
            <v>0.89748768212642893</v>
          </cell>
        </row>
        <row r="153">
          <cell r="D153">
            <v>0.92986950126885615</v>
          </cell>
        </row>
        <row r="154">
          <cell r="D154">
            <v>0.91674634298481983</v>
          </cell>
        </row>
        <row r="155">
          <cell r="D155">
            <v>0.90089629466773691</v>
          </cell>
        </row>
        <row r="156">
          <cell r="D156">
            <v>0.85044882905637686</v>
          </cell>
        </row>
        <row r="157">
          <cell r="D157">
            <v>0.89081907704176899</v>
          </cell>
        </row>
        <row r="158">
          <cell r="D158">
            <v>0.94594390840124198</v>
          </cell>
        </row>
        <row r="159">
          <cell r="D159">
            <v>0.95307760665738483</v>
          </cell>
        </row>
        <row r="160">
          <cell r="D160">
            <v>0.96395334566552171</v>
          </cell>
        </row>
        <row r="161">
          <cell r="D161">
            <v>1.0156592382250498</v>
          </cell>
        </row>
        <row r="162">
          <cell r="D162">
            <v>1.073236299713263</v>
          </cell>
        </row>
        <row r="163">
          <cell r="D163">
            <v>1.1056044894417392</v>
          </cell>
        </row>
        <row r="164">
          <cell r="D164">
            <v>1.1525842396937476</v>
          </cell>
        </row>
        <row r="165">
          <cell r="D165">
            <v>1.0839815228691763</v>
          </cell>
        </row>
        <row r="166">
          <cell r="D166">
            <v>1.145422106198895</v>
          </cell>
        </row>
        <row r="167">
          <cell r="D167">
            <v>1.1226031091100426</v>
          </cell>
        </row>
        <row r="168">
          <cell r="D168">
            <v>1.1145318192298059</v>
          </cell>
        </row>
        <row r="169">
          <cell r="D169">
            <v>1.1403072898857165</v>
          </cell>
        </row>
        <row r="170">
          <cell r="D170">
            <v>1.0884685608459534</v>
          </cell>
        </row>
        <row r="171">
          <cell r="D171">
            <v>1.0156008727648473</v>
          </cell>
        </row>
        <row r="172">
          <cell r="D172">
            <v>0.9989086959263056</v>
          </cell>
        </row>
        <row r="173">
          <cell r="D173">
            <v>0.93144425022584654</v>
          </cell>
        </row>
        <row r="174">
          <cell r="D174">
            <v>0.87625448434185538</v>
          </cell>
        </row>
        <row r="175">
          <cell r="D175">
            <v>0.8881512374575613</v>
          </cell>
        </row>
        <row r="176">
          <cell r="D176">
            <v>0.83665592819864909</v>
          </cell>
        </row>
        <row r="177">
          <cell r="D177">
            <v>0.80076717052672652</v>
          </cell>
        </row>
        <row r="178">
          <cell r="D178">
            <v>0.83057507173773926</v>
          </cell>
        </row>
        <row r="179">
          <cell r="D179">
            <v>0.83333333333333337</v>
          </cell>
        </row>
        <row r="180">
          <cell r="D180">
            <v>0.83333333333333337</v>
          </cell>
        </row>
        <row r="181">
          <cell r="D181">
            <v>0.83800186741363214</v>
          </cell>
        </row>
        <row r="182">
          <cell r="D182">
            <v>0.85474248244558015</v>
          </cell>
        </row>
        <row r="183">
          <cell r="D183">
            <v>0.87723798401994468</v>
          </cell>
        </row>
        <row r="184">
          <cell r="D184">
            <v>0.90094965094965085</v>
          </cell>
        </row>
        <row r="201">
          <cell r="D201">
            <v>0.90498662971730681</v>
          </cell>
        </row>
        <row r="202">
          <cell r="D202">
            <v>0.90498662971730681</v>
          </cell>
        </row>
        <row r="203">
          <cell r="D203">
            <v>0.90498662971730681</v>
          </cell>
        </row>
        <row r="204">
          <cell r="D204">
            <v>0.92543830496515556</v>
          </cell>
        </row>
        <row r="205">
          <cell r="D205">
            <v>0.92543830496515556</v>
          </cell>
        </row>
        <row r="206">
          <cell r="D206">
            <v>0.92543830496515556</v>
          </cell>
        </row>
        <row r="207">
          <cell r="D207">
            <v>0.91009954852926889</v>
          </cell>
        </row>
        <row r="208">
          <cell r="D208">
            <v>0.91009954852926889</v>
          </cell>
        </row>
        <row r="209">
          <cell r="D209">
            <v>0.91009954852926889</v>
          </cell>
        </row>
        <row r="210">
          <cell r="D210">
            <v>0.9765674930847773</v>
          </cell>
        </row>
        <row r="211">
          <cell r="D211">
            <v>0.9765674930847773</v>
          </cell>
        </row>
        <row r="212">
          <cell r="D212">
            <v>0.9765674930847773</v>
          </cell>
        </row>
        <row r="213">
          <cell r="D213">
            <v>1.0634871128881345</v>
          </cell>
        </row>
        <row r="214">
          <cell r="D214">
            <v>1.0634871128881345</v>
          </cell>
        </row>
        <row r="215">
          <cell r="D215">
            <v>1.0634871128881345</v>
          </cell>
        </row>
        <row r="216">
          <cell r="D216">
            <v>1.165745489127378</v>
          </cell>
        </row>
        <row r="217">
          <cell r="D217">
            <v>1.165745489127378</v>
          </cell>
        </row>
        <row r="218">
          <cell r="D218">
            <v>1.165745489127378</v>
          </cell>
        </row>
        <row r="219">
          <cell r="D219">
            <v>1.2424392713068109</v>
          </cell>
        </row>
        <row r="220">
          <cell r="D220">
            <v>1.2424392713068109</v>
          </cell>
        </row>
        <row r="221">
          <cell r="D221">
            <v>1.2424392713068109</v>
          </cell>
        </row>
        <row r="222">
          <cell r="D222">
            <v>1.1504067326914915</v>
          </cell>
        </row>
        <row r="223">
          <cell r="D223">
            <v>1.1504067326914915</v>
          </cell>
        </row>
        <row r="224">
          <cell r="D224">
            <v>1.1504067326914915</v>
          </cell>
        </row>
        <row r="225">
          <cell r="D225">
            <v>1.2015359208111134</v>
          </cell>
        </row>
        <row r="226">
          <cell r="D226">
            <v>1.2015359208111134</v>
          </cell>
        </row>
        <row r="227">
          <cell r="D227">
            <v>1.2015359208111134</v>
          </cell>
        </row>
        <row r="228">
          <cell r="D228">
            <v>1.216874677247</v>
          </cell>
        </row>
        <row r="229">
          <cell r="D229">
            <v>1.216874677247</v>
          </cell>
        </row>
        <row r="230">
          <cell r="D230">
            <v>1.216874677247</v>
          </cell>
        </row>
        <row r="231">
          <cell r="D231">
            <v>1.2680038653666219</v>
          </cell>
        </row>
        <row r="232">
          <cell r="D232">
            <v>1.2680038653666219</v>
          </cell>
        </row>
        <row r="233">
          <cell r="D233">
            <v>1.2680038653666219</v>
          </cell>
        </row>
        <row r="234">
          <cell r="D234">
            <v>1.2782297029905463</v>
          </cell>
        </row>
        <row r="235">
          <cell r="D235">
            <v>1.2782297029905463</v>
          </cell>
        </row>
        <row r="236">
          <cell r="D236">
            <v>1.2782297029905463</v>
          </cell>
        </row>
        <row r="237">
          <cell r="D237">
            <v>1.2322134336828867</v>
          </cell>
        </row>
        <row r="238">
          <cell r="D238">
            <v>1.2322134336828867</v>
          </cell>
        </row>
        <row r="239">
          <cell r="D239">
            <v>1.2322134336828867</v>
          </cell>
        </row>
        <row r="240">
          <cell r="D240">
            <v>1.2680038653666219</v>
          </cell>
        </row>
        <row r="241">
          <cell r="D241">
            <v>1.2680038653666219</v>
          </cell>
        </row>
        <row r="242">
          <cell r="D242">
            <v>1.2680038653666219</v>
          </cell>
        </row>
        <row r="243">
          <cell r="D243">
            <v>1.3498105663580169</v>
          </cell>
        </row>
        <row r="244">
          <cell r="D244">
            <v>1.3498105663580169</v>
          </cell>
        </row>
        <row r="245">
          <cell r="D245">
            <v>1.3498105663580169</v>
          </cell>
        </row>
        <row r="246">
          <cell r="D246">
            <v>1.3702622416058656</v>
          </cell>
        </row>
        <row r="247">
          <cell r="D247">
            <v>1.3702622416058656</v>
          </cell>
        </row>
        <row r="248">
          <cell r="D248">
            <v>1.3702622416058656</v>
          </cell>
        </row>
        <row r="249">
          <cell r="D249">
            <v>1.38048807922979</v>
          </cell>
        </row>
        <row r="250">
          <cell r="D250">
            <v>1.38048807922979</v>
          </cell>
        </row>
        <row r="251">
          <cell r="D251">
            <v>1.38048807922979</v>
          </cell>
        </row>
        <row r="252">
          <cell r="D252">
            <v>1.3856009980417521</v>
          </cell>
        </row>
        <row r="253">
          <cell r="D253">
            <v>1.3856009980417521</v>
          </cell>
        </row>
        <row r="254">
          <cell r="D254">
            <v>1.3856009980417521</v>
          </cell>
        </row>
        <row r="255">
          <cell r="D255">
            <v>1.4929722930929579</v>
          </cell>
        </row>
        <row r="256">
          <cell r="D256">
            <v>1.4929722930929579</v>
          </cell>
        </row>
        <row r="257">
          <cell r="D257">
            <v>1.4929722930929579</v>
          </cell>
        </row>
        <row r="258">
          <cell r="D258">
            <v>1.5543273188365041</v>
          </cell>
        </row>
        <row r="259">
          <cell r="D259">
            <v>1.5543273188365041</v>
          </cell>
        </row>
        <row r="260">
          <cell r="D260">
            <v>1.5543273188365041</v>
          </cell>
        </row>
        <row r="261">
          <cell r="D261">
            <v>1.6668115326996722</v>
          </cell>
        </row>
        <row r="262">
          <cell r="D262">
            <v>1.6668115326996722</v>
          </cell>
        </row>
        <row r="263">
          <cell r="D263">
            <v>1.6668115326996722</v>
          </cell>
        </row>
        <row r="264">
          <cell r="D264">
            <v>1.5798919128963151</v>
          </cell>
        </row>
        <row r="265">
          <cell r="D265">
            <v>1.5798919128963151</v>
          </cell>
        </row>
        <row r="266">
          <cell r="D266">
            <v>1.5798919128963151</v>
          </cell>
        </row>
        <row r="267">
          <cell r="D267">
            <v>1.4571818614092229</v>
          </cell>
        </row>
        <row r="268">
          <cell r="D268">
            <v>1.4571818614092229</v>
          </cell>
        </row>
        <row r="269">
          <cell r="D269">
            <v>1.4571818614092229</v>
          </cell>
        </row>
        <row r="270">
          <cell r="D270">
            <v>1.3191330534862438</v>
          </cell>
        </row>
        <row r="271">
          <cell r="D271">
            <v>1.3191330534862438</v>
          </cell>
        </row>
        <row r="272">
          <cell r="D272">
            <v>1.3191330534862438</v>
          </cell>
        </row>
        <row r="273">
          <cell r="D273">
            <v>1.2475521901187732</v>
          </cell>
        </row>
        <row r="274">
          <cell r="D274">
            <v>1.1913100831871892</v>
          </cell>
        </row>
        <row r="275">
          <cell r="D275">
            <v>1.1606325703154161</v>
          </cell>
        </row>
        <row r="276">
          <cell r="D276">
            <v>1.165745489127378</v>
          </cell>
        </row>
        <row r="277">
          <cell r="D277">
            <v>1.1350679762556051</v>
          </cell>
        </row>
        <row r="278">
          <cell r="D278">
            <v>1.1913100831871892</v>
          </cell>
        </row>
        <row r="279">
          <cell r="D279">
            <v>1.0992775445718699</v>
          </cell>
        </row>
        <row r="280">
          <cell r="D280">
            <v>1.0532612752642101</v>
          </cell>
        </row>
        <row r="281">
          <cell r="D281">
            <v>1.0481483564522478</v>
          </cell>
        </row>
        <row r="282">
          <cell r="D282">
            <v>1.022583762392437</v>
          </cell>
        </row>
        <row r="283">
          <cell r="D283">
            <v>1.0328096000163614</v>
          </cell>
        </row>
        <row r="284">
          <cell r="D284">
            <v>1.0174708435804747</v>
          </cell>
        </row>
        <row r="285">
          <cell r="D285">
            <v>0.94946902338137773</v>
          </cell>
        </row>
        <row r="286">
          <cell r="D286">
            <v>0.93208509942070628</v>
          </cell>
        </row>
        <row r="287">
          <cell r="D287">
            <v>0.93847624793565909</v>
          </cell>
        </row>
        <row r="288">
          <cell r="D288">
            <v>0.92543830496515556</v>
          </cell>
        </row>
        <row r="289">
          <cell r="D289">
            <v>0.91521246734123107</v>
          </cell>
        </row>
        <row r="290">
          <cell r="D290">
            <v>0.93055122377711774</v>
          </cell>
        </row>
        <row r="291">
          <cell r="D291">
            <v>0.9448673964506118</v>
          </cell>
        </row>
        <row r="292">
          <cell r="D292">
            <v>0.94998031526257409</v>
          </cell>
        </row>
        <row r="293">
          <cell r="D293">
            <v>0.93055122377711774</v>
          </cell>
        </row>
        <row r="294">
          <cell r="D294">
            <v>0.92032538615319326</v>
          </cell>
        </row>
        <row r="295">
          <cell r="D295">
            <v>0.85897036040964703</v>
          </cell>
        </row>
        <row r="296">
          <cell r="D296">
            <v>0.8334057663498361</v>
          </cell>
        </row>
        <row r="297">
          <cell r="D297">
            <v>0.84363160397376047</v>
          </cell>
        </row>
        <row r="298">
          <cell r="D298">
            <v>0.8691961980335714</v>
          </cell>
        </row>
        <row r="299">
          <cell r="D299">
            <v>0.85897036040964703</v>
          </cell>
        </row>
        <row r="300">
          <cell r="D300">
            <v>0.85385744159768484</v>
          </cell>
        </row>
        <row r="301">
          <cell r="D301">
            <v>0.86408327922160932</v>
          </cell>
        </row>
        <row r="302">
          <cell r="D302">
            <v>0.89987371090534451</v>
          </cell>
        </row>
        <row r="303">
          <cell r="D303">
            <v>0.9428222289258269</v>
          </cell>
        </row>
        <row r="304">
          <cell r="D304">
            <v>0.96634165546085293</v>
          </cell>
        </row>
        <row r="305">
          <cell r="D305">
            <v>0.95611581783692867</v>
          </cell>
        </row>
        <row r="306">
          <cell r="D306">
            <v>0.93055122377711774</v>
          </cell>
        </row>
        <row r="307">
          <cell r="D307">
            <v>0.88964787328142025</v>
          </cell>
        </row>
        <row r="308">
          <cell r="D308">
            <v>0.89782854338055973</v>
          </cell>
        </row>
        <row r="309">
          <cell r="D309">
            <v>0.93515285070788357</v>
          </cell>
        </row>
        <row r="310">
          <cell r="D310">
            <v>0.94588998021300419</v>
          </cell>
        </row>
        <row r="311">
          <cell r="D311">
            <v>0.95355935843094752</v>
          </cell>
        </row>
        <row r="312">
          <cell r="D312">
            <v>0.95253677466855513</v>
          </cell>
        </row>
        <row r="313">
          <cell r="D313">
            <v>0.9944627089266449</v>
          </cell>
        </row>
        <row r="314">
          <cell r="D314">
            <v>1.0072450059565505</v>
          </cell>
        </row>
        <row r="315">
          <cell r="D315">
            <v>0.96634165546085293</v>
          </cell>
        </row>
        <row r="316">
          <cell r="D316">
            <v>0.98679333070870168</v>
          </cell>
        </row>
        <row r="317">
          <cell r="D317">
            <v>0.99701916833262594</v>
          </cell>
        </row>
        <row r="318">
          <cell r="D318">
            <v>0.95407065031214378</v>
          </cell>
        </row>
        <row r="319">
          <cell r="D319">
            <v>0.93566414258907982</v>
          </cell>
        </row>
        <row r="320">
          <cell r="D320">
            <v>0.88964787328142025</v>
          </cell>
        </row>
        <row r="321">
          <cell r="D321">
            <v>0.86408327922160932</v>
          </cell>
        </row>
        <row r="322">
          <cell r="D322">
            <v>0.85385744159768484</v>
          </cell>
        </row>
        <row r="323">
          <cell r="D323">
            <v>0.8691961980335714</v>
          </cell>
        </row>
        <row r="324">
          <cell r="D324">
            <v>0.86408327922160932</v>
          </cell>
        </row>
        <row r="325">
          <cell r="D325">
            <v>0.84874452278572277</v>
          </cell>
        </row>
        <row r="326">
          <cell r="D326">
            <v>0.85897036040964703</v>
          </cell>
        </row>
        <row r="327">
          <cell r="D327">
            <v>0.83851868516179828</v>
          </cell>
        </row>
        <row r="328">
          <cell r="D328">
            <v>0.80272825347806309</v>
          </cell>
        </row>
        <row r="329">
          <cell r="D329">
            <v>0.80272825347806309</v>
          </cell>
        </row>
        <row r="330">
          <cell r="D330">
            <v>0.77716365941825205</v>
          </cell>
        </row>
        <row r="331">
          <cell r="D331">
            <v>0.75671198417040342</v>
          </cell>
        </row>
        <row r="332">
          <cell r="D332">
            <v>0.7618249029823656</v>
          </cell>
        </row>
        <row r="333">
          <cell r="D333">
            <v>0.77205074060628986</v>
          </cell>
        </row>
        <row r="334">
          <cell r="D334">
            <v>0.75671198417040342</v>
          </cell>
        </row>
        <row r="335">
          <cell r="D335">
            <v>0.82317992872591184</v>
          </cell>
        </row>
        <row r="336">
          <cell r="D336">
            <v>0.8691961980335714</v>
          </cell>
        </row>
        <row r="337">
          <cell r="D337">
            <v>0.87942203565749577</v>
          </cell>
        </row>
        <row r="338">
          <cell r="D338">
            <v>0.91009954852926889</v>
          </cell>
        </row>
        <row r="339">
          <cell r="D339">
            <v>0.91521246734123107</v>
          </cell>
        </row>
        <row r="340">
          <cell r="D340">
            <v>0.88964787328142025</v>
          </cell>
        </row>
        <row r="341">
          <cell r="D341">
            <v>0.86408327922160932</v>
          </cell>
        </row>
        <row r="342">
          <cell r="D342">
            <v>0.86408327922160932</v>
          </cell>
        </row>
        <row r="343">
          <cell r="D343">
            <v>0.8334057663498361</v>
          </cell>
        </row>
        <row r="344">
          <cell r="D344">
            <v>0.80784117229002528</v>
          </cell>
        </row>
        <row r="345">
          <cell r="D345">
            <v>0.80784117229002528</v>
          </cell>
        </row>
        <row r="346">
          <cell r="D346">
            <v>0.82829284753787402</v>
          </cell>
        </row>
        <row r="347">
          <cell r="D347">
            <v>0.84874452278572277</v>
          </cell>
        </row>
        <row r="348">
          <cell r="D348">
            <v>0.84363160397376047</v>
          </cell>
        </row>
        <row r="349">
          <cell r="D349">
            <v>0.82829284753787402</v>
          </cell>
        </row>
        <row r="350">
          <cell r="D350">
            <v>0.80528471288404413</v>
          </cell>
        </row>
        <row r="351">
          <cell r="D351">
            <v>0.7618249029823656</v>
          </cell>
        </row>
        <row r="352">
          <cell r="D352">
            <v>0.74137322773451675</v>
          </cell>
        </row>
        <row r="353">
          <cell r="D353">
            <v>0.74137322773451675</v>
          </cell>
        </row>
        <row r="354">
          <cell r="D354">
            <v>0.75671198417040342</v>
          </cell>
        </row>
        <row r="355">
          <cell r="D355">
            <v>0.81295409110198735</v>
          </cell>
        </row>
        <row r="356">
          <cell r="D356">
            <v>0.80579600476524038</v>
          </cell>
        </row>
        <row r="357">
          <cell r="D357">
            <v>0.82527622543881629</v>
          </cell>
        </row>
        <row r="358">
          <cell r="D358">
            <v>0.84260902021136808</v>
          </cell>
        </row>
        <row r="359">
          <cell r="D359">
            <v>0.84174204702151367</v>
          </cell>
        </row>
        <row r="360">
          <cell r="D360">
            <v>0.82011217743873455</v>
          </cell>
        </row>
        <row r="361">
          <cell r="D361">
            <v>0.82011217743873455</v>
          </cell>
        </row>
        <row r="362">
          <cell r="D362">
            <v>0.84516547961734922</v>
          </cell>
        </row>
        <row r="363">
          <cell r="D363">
            <v>0.87430911684553358</v>
          </cell>
        </row>
        <row r="364">
          <cell r="D364">
            <v>0.86408327922160932</v>
          </cell>
        </row>
        <row r="365">
          <cell r="D365">
            <v>0.82829284753787402</v>
          </cell>
        </row>
        <row r="366">
          <cell r="D366">
            <v>0.83647351763701339</v>
          </cell>
        </row>
        <row r="367">
          <cell r="D367">
            <v>0.8691961980335714</v>
          </cell>
        </row>
        <row r="368">
          <cell r="D368">
            <v>0.87430911684553358</v>
          </cell>
        </row>
        <row r="369">
          <cell r="D369">
            <v>0.89067045704381265</v>
          </cell>
        </row>
        <row r="370">
          <cell r="D370">
            <v>0.88862528951902775</v>
          </cell>
        </row>
        <row r="371">
          <cell r="D371">
            <v>0.86408327922160932</v>
          </cell>
        </row>
        <row r="372">
          <cell r="D372">
            <v>0.8691961980335714</v>
          </cell>
        </row>
        <row r="373">
          <cell r="D373">
            <v>0.84874452278572277</v>
          </cell>
        </row>
        <row r="374">
          <cell r="D374">
            <v>0.8334057663498361</v>
          </cell>
        </row>
        <row r="375">
          <cell r="D375">
            <v>0.80272825347806309</v>
          </cell>
        </row>
        <row r="376">
          <cell r="D376">
            <v>0.79761533466610091</v>
          </cell>
        </row>
        <row r="377">
          <cell r="D377">
            <v>0.79250241585413872</v>
          </cell>
        </row>
        <row r="378">
          <cell r="D378">
            <v>0.77716365941825205</v>
          </cell>
        </row>
        <row r="379">
          <cell r="D379">
            <v>0.78738949704217653</v>
          </cell>
        </row>
        <row r="380">
          <cell r="D380">
            <v>0.80272825347806309</v>
          </cell>
        </row>
        <row r="381">
          <cell r="D381">
            <v>0.78278787011141049</v>
          </cell>
        </row>
        <row r="382">
          <cell r="D382">
            <v>0.76847169743791632</v>
          </cell>
        </row>
        <row r="383">
          <cell r="D383">
            <v>0.72143284436786426</v>
          </cell>
        </row>
        <row r="384">
          <cell r="D384">
            <v>0.6713262400106349</v>
          </cell>
        </row>
        <row r="385">
          <cell r="D385">
            <v>0.71887638496188311</v>
          </cell>
        </row>
        <row r="386">
          <cell r="D386">
            <v>0.71631992555590207</v>
          </cell>
        </row>
        <row r="387">
          <cell r="D387">
            <v>0.70967313110035124</v>
          </cell>
        </row>
        <row r="388">
          <cell r="D388">
            <v>0.73881676832853582</v>
          </cell>
        </row>
        <row r="389">
          <cell r="D389">
            <v>0.74750873030887144</v>
          </cell>
        </row>
        <row r="390">
          <cell r="D390">
            <v>0.7229667200114529</v>
          </cell>
        </row>
        <row r="391">
          <cell r="D391">
            <v>0.72450059565504166</v>
          </cell>
        </row>
        <row r="392">
          <cell r="D392">
            <v>0.73626030892255456</v>
          </cell>
        </row>
        <row r="393">
          <cell r="D393">
            <v>0.7469974384276753</v>
          </cell>
        </row>
        <row r="394">
          <cell r="D394">
            <v>0.74955389783365634</v>
          </cell>
        </row>
        <row r="395">
          <cell r="D395">
            <v>0.75517810852681477</v>
          </cell>
        </row>
        <row r="396">
          <cell r="D396">
            <v>0.76949428120030872</v>
          </cell>
        </row>
        <row r="397">
          <cell r="D397">
            <v>0.78381045387380288</v>
          </cell>
        </row>
        <row r="398">
          <cell r="D398">
            <v>0.78125399446782184</v>
          </cell>
        </row>
        <row r="399">
          <cell r="D399">
            <v>0.76847169743791632</v>
          </cell>
        </row>
        <row r="400">
          <cell r="D400">
            <v>0.75773456793279581</v>
          </cell>
        </row>
        <row r="401">
          <cell r="D401">
            <v>0.77000557308150508</v>
          </cell>
        </row>
        <row r="402">
          <cell r="D402">
            <v>0.78125399446782184</v>
          </cell>
        </row>
        <row r="403">
          <cell r="D403">
            <v>0.77307332436868237</v>
          </cell>
        </row>
        <row r="404">
          <cell r="D404">
            <v>0.79454758337892362</v>
          </cell>
        </row>
        <row r="405">
          <cell r="D405">
            <v>0.81908959367634204</v>
          </cell>
        </row>
        <row r="406">
          <cell r="D406">
            <v>0.85590260912246985</v>
          </cell>
        </row>
        <row r="407">
          <cell r="D407">
            <v>0.86766232238998287</v>
          </cell>
        </row>
        <row r="408">
          <cell r="D408">
            <v>0.87482040872672995</v>
          </cell>
        </row>
        <row r="409">
          <cell r="D409">
            <v>0.8712413655583563</v>
          </cell>
        </row>
        <row r="410">
          <cell r="D410">
            <v>0.88300107882586931</v>
          </cell>
        </row>
        <row r="411">
          <cell r="D411">
            <v>0.91572375922242732</v>
          </cell>
        </row>
        <row r="412">
          <cell r="D412">
            <v>0.94026576951984586</v>
          </cell>
        </row>
        <row r="413">
          <cell r="D413">
            <v>0.91418988357883868</v>
          </cell>
        </row>
        <row r="414">
          <cell r="D414">
            <v>0.89782854338055973</v>
          </cell>
        </row>
        <row r="415">
          <cell r="D415">
            <v>0.88555753823185035</v>
          </cell>
        </row>
        <row r="416">
          <cell r="D416">
            <v>0.90907696476687649</v>
          </cell>
        </row>
        <row r="417">
          <cell r="D417">
            <v>0.92850605625233285</v>
          </cell>
        </row>
        <row r="418">
          <cell r="D418">
            <v>0.9269721806087442</v>
          </cell>
        </row>
        <row r="419">
          <cell r="D419">
            <v>0.93413026694549128</v>
          </cell>
        </row>
        <row r="420">
          <cell r="D420">
            <v>0.9269721806087442</v>
          </cell>
        </row>
        <row r="421">
          <cell r="D421">
            <v>0.9070317972420916</v>
          </cell>
        </row>
        <row r="422">
          <cell r="D422">
            <v>0.91623505110362347</v>
          </cell>
        </row>
        <row r="423">
          <cell r="D423">
            <v>0.91930280239080076</v>
          </cell>
        </row>
        <row r="424">
          <cell r="D424">
            <v>0.91418988357883868</v>
          </cell>
        </row>
        <row r="425">
          <cell r="D425">
            <v>0.8691961980335714</v>
          </cell>
        </row>
        <row r="426">
          <cell r="D426">
            <v>0.83800739328060214</v>
          </cell>
        </row>
        <row r="427">
          <cell r="D427">
            <v>0.85999294417203942</v>
          </cell>
        </row>
        <row r="428">
          <cell r="D428">
            <v>0.8533461497164887</v>
          </cell>
        </row>
        <row r="429">
          <cell r="D429">
            <v>0.86132644272179149</v>
          </cell>
        </row>
        <row r="430">
          <cell r="D430">
            <v>0.89285714285714279</v>
          </cell>
        </row>
        <row r="431">
          <cell r="D431">
            <v>0.91827364554637281</v>
          </cell>
        </row>
        <row r="432">
          <cell r="D432">
            <v>0.93370681605975725</v>
          </cell>
        </row>
        <row r="433">
          <cell r="D433">
            <v>0.94073377234242717</v>
          </cell>
        </row>
        <row r="434">
          <cell r="D434">
            <v>0.96339113680154143</v>
          </cell>
        </row>
        <row r="435">
          <cell r="D435">
            <v>0.96525096525096521</v>
          </cell>
        </row>
        <row r="436">
          <cell r="D436">
            <v>0.94250706880301605</v>
          </cell>
        </row>
        <row r="437">
          <cell r="D437">
            <v>0.95147478591817325</v>
          </cell>
        </row>
        <row r="438">
          <cell r="D438">
            <v>0.93370681605975725</v>
          </cell>
        </row>
        <row r="439">
          <cell r="D439">
            <v>0.96805421103581812</v>
          </cell>
        </row>
        <row r="440">
          <cell r="D440">
            <v>0.99009900990099009</v>
          </cell>
        </row>
        <row r="441">
          <cell r="D441">
            <v>0.98716683119447202</v>
          </cell>
        </row>
        <row r="442">
          <cell r="D442">
            <v>1.0235414534288638</v>
          </cell>
        </row>
        <row r="443">
          <cell r="D443">
            <v>1.0362694300518136</v>
          </cell>
        </row>
        <row r="444">
          <cell r="D444">
            <v>1.0559662090813096</v>
          </cell>
        </row>
        <row r="445">
          <cell r="D445">
            <v>1.1111111111111112</v>
          </cell>
        </row>
        <row r="446">
          <cell r="D446">
            <v>1.0526315789473684</v>
          </cell>
        </row>
        <row r="447">
          <cell r="D447">
            <v>1.0638297872340425</v>
          </cell>
        </row>
        <row r="448">
          <cell r="D448">
            <v>1.1061946902654867</v>
          </cell>
        </row>
        <row r="449">
          <cell r="D449">
            <v>1.1467889908256881</v>
          </cell>
        </row>
        <row r="450">
          <cell r="D450">
            <v>1.1709601873536299</v>
          </cell>
        </row>
        <row r="451">
          <cell r="D451">
            <v>1.1682242990654206</v>
          </cell>
        </row>
        <row r="452">
          <cell r="D452">
            <v>1.1185682326621924</v>
          </cell>
        </row>
        <row r="453">
          <cell r="D453">
            <v>1.0672358591248665</v>
          </cell>
        </row>
        <row r="454">
          <cell r="D454">
            <v>1.0845986984815619</v>
          </cell>
        </row>
        <row r="455">
          <cell r="D455">
            <v>1.1001100110011002</v>
          </cell>
        </row>
        <row r="456">
          <cell r="D456">
            <v>1.1210762331838564</v>
          </cell>
        </row>
        <row r="457">
          <cell r="D457">
            <v>1.1428571428571428</v>
          </cell>
        </row>
        <row r="458">
          <cell r="D458">
            <v>1.1723329425556859</v>
          </cell>
        </row>
        <row r="459">
          <cell r="D459">
            <v>1.1614401858304297</v>
          </cell>
        </row>
        <row r="460">
          <cell r="D460">
            <v>1.1098779134295227</v>
          </cell>
        </row>
        <row r="461">
          <cell r="D461">
            <v>1.0964912280701753</v>
          </cell>
        </row>
        <row r="462">
          <cell r="D462">
            <v>1.0989010989010988</v>
          </cell>
        </row>
        <row r="463">
          <cell r="D463">
            <v>1.1261261261261262</v>
          </cell>
        </row>
        <row r="464">
          <cell r="D464">
            <v>1.1185682326621924</v>
          </cell>
        </row>
        <row r="465">
          <cell r="D465">
            <v>1.1312217194570136</v>
          </cell>
        </row>
        <row r="466">
          <cell r="D466">
            <v>1.1507479861910241</v>
          </cell>
        </row>
        <row r="467">
          <cell r="D467">
            <v>1.1389521640091116</v>
          </cell>
        </row>
        <row r="468">
          <cell r="D468">
            <v>1.1286681715575622</v>
          </cell>
        </row>
        <row r="469">
          <cell r="D469">
            <v>1.0928961748633879</v>
          </cell>
        </row>
        <row r="470">
          <cell r="D470">
            <v>1.0438413361169103</v>
          </cell>
        </row>
        <row r="471">
          <cell r="D471">
            <v>1.0080645161290323</v>
          </cell>
        </row>
        <row r="472">
          <cell r="D472">
            <v>1.0204081632653061</v>
          </cell>
        </row>
        <row r="473">
          <cell r="D473">
            <v>1.0183299389002036</v>
          </cell>
        </row>
        <row r="474">
          <cell r="D474">
            <v>1.0183299389002036</v>
          </cell>
        </row>
        <row r="475">
          <cell r="D475">
            <v>0.99800399201596801</v>
          </cell>
        </row>
        <row r="476">
          <cell r="D476">
            <v>0.98039215686274506</v>
          </cell>
        </row>
        <row r="477">
          <cell r="D477">
            <v>0.94161958568738224</v>
          </cell>
        </row>
        <row r="478">
          <cell r="D478">
            <v>0.92764378478664189</v>
          </cell>
        </row>
        <row r="479">
          <cell r="D479">
            <v>0.92506938020351526</v>
          </cell>
        </row>
        <row r="480">
          <cell r="D480">
            <v>0.92081031307550643</v>
          </cell>
        </row>
        <row r="481">
          <cell r="D481">
            <v>0.85178875638841567</v>
          </cell>
        </row>
        <row r="482">
          <cell r="D482">
            <v>0.85616438356164393</v>
          </cell>
        </row>
        <row r="483">
          <cell r="D483">
            <v>0.87950747581354438</v>
          </cell>
        </row>
        <row r="484">
          <cell r="D484">
            <v>0.8960573476702508</v>
          </cell>
        </row>
        <row r="485">
          <cell r="D485">
            <v>0.88888888888888884</v>
          </cell>
        </row>
        <row r="486">
          <cell r="D486">
            <v>0.84033613445378152</v>
          </cell>
        </row>
        <row r="487">
          <cell r="D487">
            <v>0.85397096498719038</v>
          </cell>
        </row>
        <row r="488">
          <cell r="D488">
            <v>0.81566068515497558</v>
          </cell>
        </row>
        <row r="489">
          <cell r="D489">
            <v>0.79491255961844198</v>
          </cell>
        </row>
        <row r="490">
          <cell r="D490">
            <v>0.79239302694136293</v>
          </cell>
        </row>
        <row r="491">
          <cell r="D491">
            <v>0.81499592502037488</v>
          </cell>
        </row>
        <row r="492">
          <cell r="D492">
            <v>0.83263946711074099</v>
          </cell>
        </row>
        <row r="493">
          <cell r="D493">
            <v>0.83263946711074099</v>
          </cell>
        </row>
        <row r="494">
          <cell r="D494">
            <v>0.82644628099173556</v>
          </cell>
        </row>
        <row r="495">
          <cell r="D495">
            <v>0.83333333333333337</v>
          </cell>
        </row>
        <row r="496">
          <cell r="D496">
            <v>0.83333333333333337</v>
          </cell>
        </row>
        <row r="497">
          <cell r="D497">
            <v>0.83333333333333337</v>
          </cell>
        </row>
        <row r="498">
          <cell r="D498">
            <v>0.83333333333333337</v>
          </cell>
        </row>
        <row r="499">
          <cell r="D499">
            <v>0.83333333333333337</v>
          </cell>
        </row>
        <row r="500">
          <cell r="D500">
            <v>0.83333333333333337</v>
          </cell>
        </row>
        <row r="501">
          <cell r="D501">
            <v>0.83333333333333337</v>
          </cell>
        </row>
        <row r="502">
          <cell r="D502">
            <v>0.84033613445378152</v>
          </cell>
        </row>
        <row r="503">
          <cell r="D503">
            <v>0.84033613445378152</v>
          </cell>
        </row>
        <row r="504">
          <cell r="D504">
            <v>0.84745762711864414</v>
          </cell>
        </row>
        <row r="505">
          <cell r="D505">
            <v>0.85470085470085477</v>
          </cell>
        </row>
        <row r="506">
          <cell r="D506">
            <v>0.86206896551724144</v>
          </cell>
        </row>
        <row r="507">
          <cell r="D507">
            <v>0.86956521739130443</v>
          </cell>
        </row>
        <row r="508">
          <cell r="D508">
            <v>0.87719298245614041</v>
          </cell>
        </row>
        <row r="509">
          <cell r="D509">
            <v>0.88495575221238942</v>
          </cell>
        </row>
        <row r="510">
          <cell r="D510">
            <v>0.89285714285714279</v>
          </cell>
        </row>
        <row r="511">
          <cell r="D511">
            <v>0.9009009009009008</v>
          </cell>
        </row>
        <row r="512">
          <cell r="D512">
            <v>0.90909090909090906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4">
          <cell r="B4">
            <v>2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. Resultado Líquido"/>
      <sheetName val="Gráf. Ger. Líquida de Cx"/>
      <sheetName val="Resultado e GLCx"/>
      <sheetName val="PricesTons"/>
      <sheetName val="WorkSpace"/>
      <sheetName val="listas"/>
    </sheetNames>
    <definedNames>
      <definedName name="ExpandVPeriods" refersTo="#REF!"/>
      <definedName name="ProImportExport.ImportFile" refersTo="#REF!"/>
      <definedName name="ProImportExport.SaveNewFile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. Resultado Líquido"/>
      <sheetName val="Gráf. Ger. Líquida de Cx"/>
      <sheetName val="Resultado e GLCx"/>
      <sheetName val="PricesTons"/>
      <sheetName val="WorkSpace"/>
    </sheetNames>
    <definedNames>
      <definedName name="ExportFile" refersTo="#REF!"/>
      <definedName name="NB" refersTo="#REF!"/>
      <definedName name="RES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s Apresentação"/>
      <sheetName val="Ind Empresas"/>
      <sheetName val="Cover"/>
      <sheetName val="Consolidado"/>
      <sheetName val="Aquisição"/>
      <sheetName val="Volumes"/>
      <sheetName val="Prices"/>
      <sheetName val="Outros Inputs"/>
      <sheetName val="Petroflex"/>
      <sheetName val="Braskem"/>
      <sheetName val="Copesul"/>
      <sheetName val="Ipiranga"/>
      <sheetName val="Triunfo"/>
      <sheetName val="Politeno"/>
      <sheetName val="Paulinia"/>
      <sheetName val="PPCam"/>
      <sheetName val="Sinergias"/>
      <sheetName val="Gasbol"/>
      <sheetName val="Petroken"/>
      <sheetName val="PPVen"/>
      <sheetName val="PTA"/>
      <sheetName val="QUEBRAS"/>
      <sheetName val="Pinnacle"/>
      <sheetName val="Huntsman"/>
      <sheetName val="BP"/>
      <sheetName val="EDC"/>
      <sheetName val="Innova"/>
      <sheetName val="Petco"/>
      <sheetName val="Indelpro"/>
      <sheetName val="Primex"/>
      <sheetName val="PVCVen"/>
      <sheetName val="Basell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Output CB"/>
      <sheetName val="Outputs"/>
      <sheetName val="Análise Receita e Custo MP"/>
      <sheetName val="OP079907"/>
      <sheetName val="Gizele v20 (MEq8)"/>
      <sheetName val="BASE DE 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IMP GERAL"/>
      <sheetName val="GINÁSIO TÉRREO"/>
      <sheetName val="GINÁSIO SUB SOLO"/>
      <sheetName val="IMP_GERAL"/>
      <sheetName val="GINÁSIO_TÉRREO"/>
      <sheetName val="GINÁSIO_SUB_SOLO"/>
      <sheetName val="MATERIAIS_ELETRICOS"/>
    </sheetNames>
    <sheetDataSet>
      <sheetData sheetId="0"/>
      <sheetData sheetId="1">
        <row r="151">
          <cell r="F151">
            <v>0.96599999999999997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essas ODB"/>
      <sheetName val="Inv - PA 2007"/>
      <sheetName val="Investimentos"/>
      <sheetName val="Painel de Controle"/>
      <sheetName val="GRAFICOS"/>
      <sheetName val="DIAS"/>
      <sheetName val="Analise"/>
      <sheetName val="Desvios Tend AGO"/>
      <sheetName val="GRAFICO-CAIXA CONSOLIDADO"/>
      <sheetName val="GRAFICO-DISP TEND 11-06-07"/>
      <sheetName val="IMPUTS OPERACIONAIS"/>
      <sheetName val="IMPUT - FINANCEIROS"/>
      <sheetName val="Principal e Juros"/>
      <sheetName val="BD_Div-abr"/>
      <sheetName val="BD_Div-mar"/>
      <sheetName val="Evolução GLC - Moeda"/>
      <sheetName val="E&amp;C - Programação"/>
      <sheetName val="Fluxo Reais x USD"/>
      <sheetName val="Fluxo Brasil x OOL"/>
      <sheetName val="Fluxo Desbalanceamento"/>
      <sheetName val="Evolução Saldo de Cx"/>
      <sheetName val="Evolução da Dívida Bruta"/>
      <sheetName val="Evolução da Dívida Líquida"/>
      <sheetName val="Dados  Realizado"/>
      <sheetName val="BD_Div"/>
      <sheetName val="PricesTons"/>
      <sheetName val="WorkSpace"/>
      <sheetName val="Fluxo Cx - E&amp;C  Jun  a Ago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38718</v>
          </cell>
        </row>
        <row r="3">
          <cell r="A3">
            <v>38775</v>
          </cell>
        </row>
        <row r="4">
          <cell r="A4">
            <v>38776</v>
          </cell>
        </row>
        <row r="5">
          <cell r="A5">
            <v>38821</v>
          </cell>
        </row>
        <row r="6">
          <cell r="A6">
            <v>38828</v>
          </cell>
        </row>
        <row r="7">
          <cell r="A7">
            <v>38838</v>
          </cell>
        </row>
        <row r="8">
          <cell r="A8">
            <v>38883</v>
          </cell>
        </row>
        <row r="9">
          <cell r="A9">
            <v>38967</v>
          </cell>
        </row>
        <row r="10">
          <cell r="A10">
            <v>39002</v>
          </cell>
        </row>
        <row r="11">
          <cell r="A11">
            <v>39023</v>
          </cell>
        </row>
        <row r="12">
          <cell r="A12">
            <v>39036</v>
          </cell>
        </row>
        <row r="13">
          <cell r="A13">
            <v>39076</v>
          </cell>
        </row>
        <row r="14">
          <cell r="A14">
            <v>39083</v>
          </cell>
        </row>
        <row r="15">
          <cell r="A15">
            <v>39132</v>
          </cell>
        </row>
        <row r="16">
          <cell r="A16">
            <v>39133</v>
          </cell>
        </row>
        <row r="17">
          <cell r="A17">
            <v>39178</v>
          </cell>
        </row>
        <row r="18">
          <cell r="A18">
            <v>39193</v>
          </cell>
        </row>
        <row r="19">
          <cell r="A19">
            <v>39203</v>
          </cell>
        </row>
        <row r="20">
          <cell r="A20">
            <v>39240</v>
          </cell>
        </row>
        <row r="21">
          <cell r="A21">
            <v>39332</v>
          </cell>
        </row>
        <row r="22">
          <cell r="A22">
            <v>39367</v>
          </cell>
        </row>
        <row r="23">
          <cell r="A23">
            <v>39388</v>
          </cell>
        </row>
        <row r="24">
          <cell r="A24">
            <v>39401</v>
          </cell>
        </row>
        <row r="25">
          <cell r="A25">
            <v>39441</v>
          </cell>
        </row>
        <row r="26">
          <cell r="A26">
            <v>39448</v>
          </cell>
        </row>
        <row r="27">
          <cell r="A27">
            <v>39482</v>
          </cell>
        </row>
        <row r="28">
          <cell r="A28">
            <v>39483</v>
          </cell>
        </row>
        <row r="29">
          <cell r="A29">
            <v>39528</v>
          </cell>
        </row>
        <row r="30">
          <cell r="A30">
            <v>39559</v>
          </cell>
        </row>
        <row r="31">
          <cell r="A31">
            <v>39569</v>
          </cell>
        </row>
        <row r="32">
          <cell r="A32">
            <v>39590</v>
          </cell>
        </row>
        <row r="33">
          <cell r="A33">
            <v>39698</v>
          </cell>
        </row>
        <row r="34">
          <cell r="A34">
            <v>39733</v>
          </cell>
        </row>
        <row r="35">
          <cell r="A35">
            <v>39754</v>
          </cell>
        </row>
        <row r="36">
          <cell r="A36">
            <v>39767</v>
          </cell>
        </row>
        <row r="37">
          <cell r="A37">
            <v>39807</v>
          </cell>
        </row>
        <row r="38">
          <cell r="A38">
            <v>39814</v>
          </cell>
        </row>
        <row r="39">
          <cell r="A39">
            <v>39867</v>
          </cell>
        </row>
        <row r="40">
          <cell r="A40">
            <v>39868</v>
          </cell>
        </row>
        <row r="41">
          <cell r="A41">
            <v>39913</v>
          </cell>
        </row>
        <row r="42">
          <cell r="A42">
            <v>39924</v>
          </cell>
        </row>
        <row r="43">
          <cell r="A43">
            <v>39934</v>
          </cell>
        </row>
        <row r="44">
          <cell r="A44">
            <v>39975</v>
          </cell>
        </row>
        <row r="45">
          <cell r="A45">
            <v>40063</v>
          </cell>
        </row>
        <row r="46">
          <cell r="A46">
            <v>40098</v>
          </cell>
        </row>
        <row r="47">
          <cell r="A47">
            <v>40119</v>
          </cell>
        </row>
        <row r="48">
          <cell r="A48">
            <v>40132</v>
          </cell>
        </row>
        <row r="49">
          <cell r="A49">
            <v>40172</v>
          </cell>
        </row>
        <row r="50">
          <cell r="A50">
            <v>40179</v>
          </cell>
        </row>
        <row r="51">
          <cell r="A51">
            <v>40224</v>
          </cell>
        </row>
        <row r="52">
          <cell r="A52">
            <v>40225</v>
          </cell>
        </row>
        <row r="53">
          <cell r="A53">
            <v>40270</v>
          </cell>
        </row>
        <row r="54">
          <cell r="A54">
            <v>40289</v>
          </cell>
        </row>
        <row r="55">
          <cell r="A55">
            <v>40299</v>
          </cell>
        </row>
        <row r="56">
          <cell r="A56">
            <v>40332</v>
          </cell>
        </row>
        <row r="57">
          <cell r="A57">
            <v>40428</v>
          </cell>
        </row>
        <row r="58">
          <cell r="A58">
            <v>40463</v>
          </cell>
        </row>
        <row r="59">
          <cell r="A59">
            <v>40484</v>
          </cell>
        </row>
        <row r="60">
          <cell r="A60">
            <v>40497</v>
          </cell>
        </row>
        <row r="61">
          <cell r="A61">
            <v>40537</v>
          </cell>
        </row>
        <row r="62">
          <cell r="A62">
            <v>40544</v>
          </cell>
        </row>
        <row r="63">
          <cell r="A63">
            <v>40609</v>
          </cell>
        </row>
        <row r="64">
          <cell r="A64">
            <v>40610</v>
          </cell>
        </row>
        <row r="65">
          <cell r="A65">
            <v>40654</v>
          </cell>
        </row>
        <row r="66">
          <cell r="A66">
            <v>40655</v>
          </cell>
        </row>
        <row r="67">
          <cell r="A67">
            <v>40664</v>
          </cell>
        </row>
        <row r="68">
          <cell r="A68">
            <v>40717</v>
          </cell>
        </row>
        <row r="69">
          <cell r="A69">
            <v>40793</v>
          </cell>
        </row>
        <row r="70">
          <cell r="A70">
            <v>40828</v>
          </cell>
        </row>
        <row r="71">
          <cell r="A71">
            <v>40849</v>
          </cell>
        </row>
        <row r="72">
          <cell r="A72">
            <v>40862</v>
          </cell>
        </row>
        <row r="73">
          <cell r="A73">
            <v>40902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LUXO_CX "/>
      <sheetName val="COMP_CX"/>
      <sheetName val="COMP_ENDIVIDAMENTO"/>
      <sheetName val="FLUXO_ENDIVIDAMENTO"/>
      <sheetName val="GRÁFICOS"/>
      <sheetName val="Contratos_Exercicio"/>
      <sheetName val="MES"/>
      <sheetName val="DIAS"/>
      <sheetName val="Dados"/>
      <sheetName val="Posição R$"/>
      <sheetName val="Feriados"/>
    </sheetNames>
    <sheetDataSet>
      <sheetData sheetId="0" refreshError="1">
        <row r="3">
          <cell r="B3" t="str">
            <v>ANÁLISE DO FLUXO DE CAIXA</v>
          </cell>
        </row>
        <row r="4">
          <cell r="B4" t="str">
            <v>NEGÓCIO E &amp; C</v>
          </cell>
        </row>
        <row r="6">
          <cell r="B6" t="str">
            <v>Í N D I C E</v>
          </cell>
        </row>
        <row r="8">
          <cell r="C8" t="str">
            <v xml:space="preserve">   1. A N Á L I S E   D E   L I Q U I D E Z / E N D I V I D A M E N T O</v>
          </cell>
          <cell r="P8" t="str">
            <v>PÁGINA</v>
          </cell>
        </row>
        <row r="11">
          <cell r="D11" t="str">
            <v>1.1. EVOLUÇÃO GRÁFICA DO SALDO FINAL DE CAIXA</v>
          </cell>
          <cell r="P11">
            <v>1</v>
          </cell>
        </row>
        <row r="12">
          <cell r="D12" t="str">
            <v>1.2. COMPOSIÇÃO DO SALDO FINAL DE CAIXA</v>
          </cell>
          <cell r="P12">
            <v>2</v>
          </cell>
        </row>
        <row r="13">
          <cell r="D13" t="str">
            <v>1.3. COMPOSIÇÃO DO ENDIVIDAMENTO e LEASING</v>
          </cell>
          <cell r="P13">
            <v>3</v>
          </cell>
        </row>
        <row r="14">
          <cell r="D14" t="str">
            <v>1.4. COMPARATIVO DO ENDIVIDAMENTO e LEASING ( P x R )</v>
          </cell>
          <cell r="P14">
            <v>3</v>
          </cell>
        </row>
        <row r="15">
          <cell r="D15" t="str">
            <v>1.5. EVOLUÇÃO GRÁFICA DO ENDIVIDAMENTO DE GIRO</v>
          </cell>
          <cell r="P15">
            <v>4</v>
          </cell>
        </row>
        <row r="16">
          <cell r="D16" t="str">
            <v>1.6. PERFIL DO ENDIVIDAMENTO BRUTO POR ORIGEM e POR MOEDA</v>
          </cell>
          <cell r="P16">
            <v>4</v>
          </cell>
        </row>
        <row r="17">
          <cell r="D17" t="str">
            <v>1.7. CUSTO DO ENDIVIDAMENTO E RENTABILIDADE DAS APLICAÇÕES</v>
          </cell>
          <cell r="P17">
            <v>5</v>
          </cell>
        </row>
        <row r="18">
          <cell r="D18" t="str">
            <v>1.8. DEMONSTRATIVO DO RELACIONAMENTO BANCÁRIO</v>
          </cell>
          <cell r="P18">
            <v>6</v>
          </cell>
        </row>
        <row r="20">
          <cell r="C20" t="str">
            <v xml:space="preserve">   2. D E S E M P E N H O   O P E R A C I O N A L   D E   C A I X A</v>
          </cell>
          <cell r="P20" t="str">
            <v>PÁGINA</v>
          </cell>
        </row>
        <row r="23">
          <cell r="D23" t="str">
            <v>2.1. CONSOLIDADO NEGÓCIO ENGENHARIA &amp; CONSTRUÇÃO</v>
          </cell>
          <cell r="P23">
            <v>7</v>
          </cell>
        </row>
        <row r="24">
          <cell r="D24" t="str">
            <v>2.2. LE ENGENHARIA &amp; CONSTRUÇÃO</v>
          </cell>
          <cell r="P24">
            <v>8</v>
          </cell>
        </row>
        <row r="25">
          <cell r="D25" t="str">
            <v>2.3. CONSOLIDADO DSs</v>
          </cell>
          <cell r="P25">
            <v>9</v>
          </cell>
        </row>
        <row r="26">
          <cell r="D26" t="str">
            <v>2.4. DS BRASIL_PLANTAS DE PROCESSO ð  Márcio Faria</v>
          </cell>
          <cell r="P26">
            <v>10</v>
          </cell>
        </row>
        <row r="27">
          <cell r="D27" t="str">
            <v>2.5. DS BRASIL_LESTE ð  Benedicto Júnior</v>
          </cell>
          <cell r="P27">
            <v>11</v>
          </cell>
        </row>
        <row r="28">
          <cell r="D28" t="str">
            <v>2.6. DS BRASIL_BAHIA e SERGIPE ð  Bernardo Gradin</v>
          </cell>
          <cell r="P28">
            <v>12</v>
          </cell>
        </row>
        <row r="29">
          <cell r="D29" t="str">
            <v>2.7. DS BRASIL_NORDESTE ð  Murillo Martins</v>
          </cell>
          <cell r="P29">
            <v>13</v>
          </cell>
        </row>
        <row r="30">
          <cell r="D30" t="str">
            <v>2.8. DS BRASIL_NORTE e CENTRO-OESTE ð  João Pacífico</v>
          </cell>
          <cell r="P30">
            <v>14</v>
          </cell>
        </row>
        <row r="31">
          <cell r="D31" t="str">
            <v>2.9. DS BRASIL_SÃO PAULO e SUL ð  Carlos Fernando Namur</v>
          </cell>
          <cell r="P31">
            <v>15</v>
          </cell>
        </row>
        <row r="32">
          <cell r="D32" t="str">
            <v>2.10. DS PETRÓLEO e GÁS OFFSHORE ð  Roberto Ramos</v>
          </cell>
          <cell r="P32">
            <v>16</v>
          </cell>
        </row>
        <row r="33">
          <cell r="D33" t="str">
            <v>2.11. DS FLÓRIDA ð  Luiz Oswaldo</v>
          </cell>
          <cell r="P33">
            <v>17</v>
          </cell>
        </row>
        <row r="34">
          <cell r="D34" t="str">
            <v>2.12. DS CALIFÓRNIA ð  Luis Augusto Teive</v>
          </cell>
          <cell r="P34">
            <v>18</v>
          </cell>
        </row>
        <row r="35">
          <cell r="D35" t="str">
            <v>2.13. DS VENEZUELA ð  Euzenando Azevedo</v>
          </cell>
          <cell r="P35">
            <v>19</v>
          </cell>
        </row>
        <row r="36">
          <cell r="D36" t="str">
            <v>2.14. DS EQUADOR ð  Luiz Antônio Mameri</v>
          </cell>
          <cell r="P36">
            <v>20</v>
          </cell>
        </row>
        <row r="37">
          <cell r="D37" t="str">
            <v>2.15. DS PERU ð  Marco Cruz</v>
          </cell>
          <cell r="P37">
            <v>21</v>
          </cell>
        </row>
        <row r="38">
          <cell r="D38" t="str">
            <v>2.16. DS COLÔMBIA ð  Marcelo Jardim</v>
          </cell>
          <cell r="P38">
            <v>22</v>
          </cell>
        </row>
        <row r="39">
          <cell r="D39" t="str">
            <v>2.17. DS ANGOLA ð  Otacílio Carvalho</v>
          </cell>
          <cell r="P39">
            <v>23</v>
          </cell>
        </row>
        <row r="40">
          <cell r="D40" t="str">
            <v>2.18. DS PORTUGAL ð  Henrique Valladares</v>
          </cell>
          <cell r="P40">
            <v>24</v>
          </cell>
        </row>
        <row r="41">
          <cell r="D41" t="str">
            <v>2.19. DS CONE SUL ð  Carlos Armando</v>
          </cell>
          <cell r="P41">
            <v>25</v>
          </cell>
        </row>
      </sheetData>
      <sheetData sheetId="1" refreshError="1"/>
      <sheetData sheetId="2" refreshError="1"/>
      <sheetData sheetId="3" refreshError="1"/>
      <sheetData sheetId="4" refreshError="1">
        <row r="2">
          <cell r="B2" t="str">
            <v>1.5. EVOLUÇÃO GRÁFICA DO ENDIVIDAMENTO DE GIRO/DISPONIBILIDADES</v>
          </cell>
          <cell r="L2" t="str">
            <v>MARÇO/99</v>
          </cell>
        </row>
        <row r="7">
          <cell r="L7" t="str">
            <v>Em US$ x 1.000</v>
          </cell>
        </row>
        <row r="37">
          <cell r="B37" t="str">
            <v>COMENTÁRIOS</v>
          </cell>
        </row>
        <row r="40">
          <cell r="B40" t="str">
            <v>Ä REAL</v>
          </cell>
        </row>
        <row r="42">
          <cell r="B42" t="str">
            <v>Pequena redução do endividamento líquido em relação a novembro/98 US$ 0,7 MM.</v>
          </cell>
        </row>
        <row r="45">
          <cell r="B45" t="str">
            <v>Ä DOLAR</v>
          </cell>
        </row>
        <row r="47">
          <cell r="B47" t="str">
            <v>Redução  do endividamento líquido nas Overseas com recursos provenientes do Brasil, na SLP com recursos gerados pelo supe-</v>
          </cell>
        </row>
        <row r="48">
          <cell r="B48" t="str">
            <v>ravit  de  caixa  em  dezembro/98 e na OFL pelo aumento das disponibilidades decorrente de transferência de recursos da OOL</v>
          </cell>
        </row>
        <row r="49">
          <cell r="B49" t="str">
            <v>US$ 4,0 MM.</v>
          </cell>
        </row>
        <row r="50">
          <cell r="B50" t="str">
            <v/>
          </cell>
        </row>
        <row r="52">
          <cell r="B52" t="str">
            <v>Ä LOCAL</v>
          </cell>
        </row>
        <row r="54">
          <cell r="B54" t="str">
            <v>Redução do endividamento líquido em Portugal e Peru, e incremento do endividamento líquido no Equador e Colômbia.</v>
          </cell>
        </row>
        <row r="60">
          <cell r="B60" t="str">
            <v>1.6. PERFIL DO ENDIVIDAMENTO BRUTO</v>
          </cell>
        </row>
        <row r="63">
          <cell r="B63" t="str">
            <v>P O R  O R I G E M</v>
          </cell>
          <cell r="H63" t="str">
            <v>P O R  M O E D 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-Econômicas"/>
      <sheetName val="Petroquimicas"/>
      <sheetName val="Financeiros"/>
      <sheetName val="UNIB x COpesul"/>
      <sheetName val="Margem Contribuição"/>
      <sheetName val="Ocupação"/>
      <sheetName val="Volumes"/>
      <sheetName val="Plan1"/>
      <sheetName val="FLUXO_ENDIVIDAMENTO"/>
      <sheetName val="ÍNDICE"/>
      <sheetName val="COMP_C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Receita Líquida  Braskem</v>
          </cell>
        </row>
        <row r="2">
          <cell r="A2" t="str">
            <v>Margem de Contribuição Braskem</v>
          </cell>
        </row>
        <row r="3">
          <cell r="A3" t="str">
            <v>EBITDA  Braskem</v>
          </cell>
        </row>
        <row r="4">
          <cell r="A4" t="str">
            <v>GOC Braskem</v>
          </cell>
        </row>
        <row r="5">
          <cell r="A5" t="str">
            <v>Despesa Financeira Líquida Braskem</v>
          </cell>
        </row>
        <row r="6">
          <cell r="A6" t="str">
            <v>GFD Braskem</v>
          </cell>
        </row>
        <row r="7">
          <cell r="A7" t="str">
            <v>Receita Líquida  POLI</v>
          </cell>
        </row>
        <row r="8">
          <cell r="A8" t="str">
            <v>Margem de Contribuição POLI</v>
          </cell>
        </row>
        <row r="9">
          <cell r="A9" t="str">
            <v>EBITDA  POLI</v>
          </cell>
        </row>
        <row r="10">
          <cell r="A10" t="str">
            <v>GFD POLI</v>
          </cell>
        </row>
        <row r="11">
          <cell r="A11" t="str">
            <v>Receita Líquida  VIN</v>
          </cell>
        </row>
        <row r="12">
          <cell r="A12" t="str">
            <v>Margem de Contribuição VIN</v>
          </cell>
        </row>
        <row r="13">
          <cell r="A13" t="str">
            <v>EBITDA  VIN</v>
          </cell>
        </row>
        <row r="14">
          <cell r="A14" t="str">
            <v>GFD VIN</v>
          </cell>
        </row>
        <row r="15">
          <cell r="A15" t="str">
            <v>Receita Líquida  UNIB</v>
          </cell>
        </row>
        <row r="16">
          <cell r="A16" t="str">
            <v>Margem de Contribuição UNIB</v>
          </cell>
        </row>
        <row r="17">
          <cell r="A17" t="str">
            <v>EBITDA  UNIB</v>
          </cell>
        </row>
        <row r="18">
          <cell r="A18" t="str">
            <v>GFD UNIB</v>
          </cell>
        </row>
        <row r="19">
          <cell r="A19" t="str">
            <v>Receita Líquida  UDN</v>
          </cell>
        </row>
        <row r="20">
          <cell r="A20" t="str">
            <v>Margem de Contribuição UDN</v>
          </cell>
        </row>
        <row r="21">
          <cell r="A21" t="str">
            <v>EBITDA  UDN</v>
          </cell>
        </row>
        <row r="22">
          <cell r="A22" t="str">
            <v>GFD UDN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. dia-mês-1"/>
      <sheetName val="Prod. dia-mês-2"/>
      <sheetName val="Prod. dia-mês-3"/>
      <sheetName val="Venda dia-mês"/>
      <sheetName val="Suprim. Carvão"/>
      <sheetName val="Finos"/>
      <sheetName val="Perda Emb.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 t="str">
            <v xml:space="preserve">             COMPANHIA MINEIRA DE METAIS</v>
          </cell>
          <cell r="AD1" t="str">
            <v xml:space="preserve">           COMPANHIA MINEIRA DE METAIS</v>
          </cell>
          <cell r="BM1" t="str">
            <v xml:space="preserve">            COMPANHIA MINEIRA DE METAIS</v>
          </cell>
        </row>
        <row r="2">
          <cell r="B2" t="str">
            <v xml:space="preserve">             Unidade Agroflorestal</v>
          </cell>
          <cell r="AD2" t="str">
            <v xml:space="preserve">           Unidade Agroflorestal</v>
          </cell>
          <cell r="BM2" t="str">
            <v xml:space="preserve">            Unidade Agroflorestal</v>
          </cell>
        </row>
        <row r="30">
          <cell r="C30">
            <v>35796</v>
          </cell>
          <cell r="D30">
            <v>35827</v>
          </cell>
          <cell r="E30">
            <v>35855</v>
          </cell>
          <cell r="F30">
            <v>35886</v>
          </cell>
          <cell r="G30">
            <v>35916</v>
          </cell>
          <cell r="H30">
            <v>35947</v>
          </cell>
          <cell r="I30">
            <v>35977</v>
          </cell>
          <cell r="J30">
            <v>36008</v>
          </cell>
          <cell r="K30">
            <v>36039</v>
          </cell>
          <cell r="L30">
            <v>36069</v>
          </cell>
          <cell r="M30">
            <v>36100</v>
          </cell>
          <cell r="N30">
            <v>36130</v>
          </cell>
          <cell r="O30" t="str">
            <v>Acum.</v>
          </cell>
          <cell r="AE30" t="str">
            <v>09/04</v>
          </cell>
          <cell r="AF30" t="str">
            <v>10/04</v>
          </cell>
          <cell r="AG30" t="str">
            <v>11/04</v>
          </cell>
          <cell r="AH30" t="str">
            <v>12/04</v>
          </cell>
          <cell r="AI30" t="str">
            <v>13/04</v>
          </cell>
          <cell r="AJ30" t="str">
            <v>14/04</v>
          </cell>
          <cell r="AK30" t="str">
            <v>15/04</v>
          </cell>
          <cell r="AL30" t="str">
            <v>16/04</v>
          </cell>
          <cell r="AM30" t="str">
            <v>Acum.</v>
          </cell>
          <cell r="BN30" t="str">
            <v>1</v>
          </cell>
          <cell r="BO30" t="str">
            <v>2</v>
          </cell>
          <cell r="BP30" t="str">
            <v>3</v>
          </cell>
          <cell r="BQ30" t="str">
            <v>4</v>
          </cell>
          <cell r="BR30" t="str">
            <v>5</v>
          </cell>
          <cell r="BS30" t="str">
            <v>6</v>
          </cell>
          <cell r="BT30" t="str">
            <v>7</v>
          </cell>
          <cell r="BU30" t="str">
            <v>8</v>
          </cell>
          <cell r="BV30" t="str">
            <v>9</v>
          </cell>
          <cell r="BW30" t="str">
            <v>10</v>
          </cell>
          <cell r="BX30" t="str">
            <v>11</v>
          </cell>
          <cell r="BY30" t="str">
            <v>12</v>
          </cell>
          <cell r="BZ30" t="str">
            <v>13</v>
          </cell>
          <cell r="CA30" t="str">
            <v>14</v>
          </cell>
          <cell r="CB30" t="str">
            <v>15</v>
          </cell>
          <cell r="CC30" t="str">
            <v>16</v>
          </cell>
          <cell r="CD30" t="str">
            <v>17</v>
          </cell>
          <cell r="CE30" t="str">
            <v>18</v>
          </cell>
          <cell r="CF30" t="str">
            <v>19</v>
          </cell>
          <cell r="CG30" t="str">
            <v>20</v>
          </cell>
          <cell r="CH30" t="str">
            <v>21</v>
          </cell>
          <cell r="CI30" t="str">
            <v>22</v>
          </cell>
          <cell r="CJ30" t="str">
            <v>23</v>
          </cell>
          <cell r="CK30" t="str">
            <v>24</v>
          </cell>
          <cell r="CL30" t="str">
            <v>25</v>
          </cell>
          <cell r="CM30" t="str">
            <v>26</v>
          </cell>
          <cell r="CN30" t="str">
            <v>27</v>
          </cell>
          <cell r="CO30" t="str">
            <v>28</v>
          </cell>
          <cell r="CP30" t="str">
            <v>29</v>
          </cell>
          <cell r="CQ30" t="str">
            <v>30</v>
          </cell>
          <cell r="CR30" t="str">
            <v>31</v>
          </cell>
        </row>
        <row r="31">
          <cell r="B31" t="str">
            <v>Realizado/98</v>
          </cell>
          <cell r="O31">
            <v>0</v>
          </cell>
          <cell r="AD31" t="str">
            <v>Realizado/98</v>
          </cell>
          <cell r="AM31">
            <v>0</v>
          </cell>
          <cell r="BM31" t="str">
            <v>Realizado/98</v>
          </cell>
          <cell r="CS31">
            <v>0</v>
          </cell>
        </row>
        <row r="32">
          <cell r="B32" t="str">
            <v>Previsto/98</v>
          </cell>
          <cell r="C32">
            <v>2</v>
          </cell>
          <cell r="D32">
            <v>2</v>
          </cell>
          <cell r="E32">
            <v>2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24</v>
          </cell>
          <cell r="AD32" t="str">
            <v>Previsto/98</v>
          </cell>
          <cell r="AE32">
            <v>2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2</v>
          </cell>
          <cell r="AK32">
            <v>2</v>
          </cell>
          <cell r="AL32">
            <v>2</v>
          </cell>
          <cell r="AM32">
            <v>16</v>
          </cell>
          <cell r="BM32" t="str">
            <v>Previsto/98</v>
          </cell>
          <cell r="BN32">
            <v>2</v>
          </cell>
          <cell r="BO32">
            <v>2</v>
          </cell>
          <cell r="BP32">
            <v>2</v>
          </cell>
          <cell r="BQ32">
            <v>2</v>
          </cell>
          <cell r="BR32">
            <v>2</v>
          </cell>
          <cell r="BS32">
            <v>2</v>
          </cell>
          <cell r="BT32">
            <v>2</v>
          </cell>
          <cell r="BU32">
            <v>2</v>
          </cell>
          <cell r="BV32">
            <v>2</v>
          </cell>
          <cell r="BW32">
            <v>2</v>
          </cell>
          <cell r="BX32">
            <v>2</v>
          </cell>
          <cell r="BY32">
            <v>2</v>
          </cell>
          <cell r="BZ32">
            <v>2</v>
          </cell>
          <cell r="CA32">
            <v>2</v>
          </cell>
          <cell r="CB32">
            <v>2</v>
          </cell>
          <cell r="CC32">
            <v>2</v>
          </cell>
          <cell r="CD32">
            <v>2</v>
          </cell>
          <cell r="CE32">
            <v>2</v>
          </cell>
          <cell r="CF32">
            <v>2</v>
          </cell>
          <cell r="CG32">
            <v>2</v>
          </cell>
          <cell r="CH32">
            <v>2</v>
          </cell>
          <cell r="CI32">
            <v>2</v>
          </cell>
          <cell r="CJ32">
            <v>2</v>
          </cell>
          <cell r="CK32">
            <v>2</v>
          </cell>
          <cell r="CL32">
            <v>2</v>
          </cell>
          <cell r="CM32">
            <v>2</v>
          </cell>
          <cell r="CN32">
            <v>2</v>
          </cell>
          <cell r="CO32">
            <v>2</v>
          </cell>
          <cell r="CP32">
            <v>2</v>
          </cell>
          <cell r="CQ32">
            <v>2</v>
          </cell>
          <cell r="CR32">
            <v>2</v>
          </cell>
          <cell r="CS32">
            <v>62</v>
          </cell>
        </row>
      </sheetData>
      <sheetData sheetId="6" refreshError="1"/>
      <sheetData sheetId="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.Dados (US$)"/>
      <sheetName val="Indice"/>
      <sheetName val="Comparativo (Metas)"/>
      <sheetName val="Res Economico (CMM)"/>
      <sheetName val="Comparativo de Resultados"/>
      <sheetName val="balanço patr. (CMM)"/>
      <sheetName val="fluxo caixa (CMM)"/>
      <sheetName val="invest. (CMM)"/>
      <sheetName val="Faturamento (CMM)"/>
      <sheetName val="Market Share CMM"/>
      <sheetName val="custos Fixos (CMM)"/>
      <sheetName val="custos Variaveis (CMM)"/>
      <sheetName val="Prod TM cat (t)"/>
      <sheetName val="Prod TM Zn Ligas"/>
      <sheetName val="Prod TM Oxido"/>
      <sheetName val="Rendimento TM"/>
      <sheetName val="Vendas (ton) tts"/>
      <sheetName val="Vendas (ton) Zn Ligas MI"/>
      <sheetName val="Vendas (ton) Zn Ligas ME"/>
      <sheetName val="Vendas (ton) Oxido de Zinco"/>
      <sheetName val="Preço US$ total"/>
      <sheetName val="Preço US$ Zn Ligas (MI)"/>
      <sheetName val="Preço US$ Zn Ligas (ME)"/>
      <sheetName val="Preço US$ Zn ZnO"/>
      <sheetName val="Vendas R$ total"/>
      <sheetName val="Vendas R$ Zn Ligas MI"/>
      <sheetName val="Vendas R$ Zn Ligas ME"/>
      <sheetName val="Vendas R$ Oxido Zinco"/>
      <sheetName val="Controle Finanças"/>
      <sheetName val="VendasZn (US$)"/>
      <sheetName val="VendasZn (R$)"/>
      <sheetName val="DistrFat (US$)"/>
      <sheetName val="Vendas US$ Total"/>
      <sheetName val="Vendas US$ Zinco e Ligas MI"/>
      <sheetName val="PreçoZnMI-ME (R$)"/>
      <sheetName val="Vendas US$ Zinco e Ligas ME"/>
      <sheetName val="PreçoOx (R$)"/>
      <sheetName val="Vendas US$ Oxido Zn"/>
      <sheetName val="Prod Silic VZ"/>
      <sheetName val="Rend Silic VZ"/>
      <sheetName val="Prod Sulfet MA"/>
      <sheetName val="Rend Sulfet MA"/>
      <sheetName val="ProdZnCont (ton)"/>
      <sheetName val="ConsMet (Produção)"/>
      <sheetName val="ConsMet (Vendas)"/>
      <sheetName val="ProdPbMA (ton)"/>
      <sheetName val="Prod Chumbo Cont t"/>
      <sheetName val="Custo (Conc VZ)"/>
      <sheetName val="Custo (Conc MA)"/>
      <sheetName val="Custo (Metal TM)"/>
      <sheetName val="Custo (Metal TM) (R$)"/>
      <sheetName val="Desp oper (SP)US$"/>
      <sheetName val="Desp Op (SP)"/>
      <sheetName val="EfEnerg (ton)"/>
      <sheetName val="CPV Unit"/>
      <sheetName val="Gastos RH (US$)"/>
      <sheetName val="Desp Corporativas (SP)"/>
      <sheetName val="Nr Colaboradores,"/>
      <sheetName val="Gastos RH (R$)"/>
      <sheetName val="Balanço (US$)"/>
      <sheetName val="DRENegócio (R$)"/>
      <sheetName val="DRECorporativo (US$)"/>
      <sheetName val="DRE Evol (Real  e Orç)"/>
      <sheetName val="DRENegócio (US$)"/>
      <sheetName val="DREÓxido"/>
      <sheetName val="Fluxo Cx. (27 Excl mar98)"/>
      <sheetName val="Fluxo Cx. ( Real e Orç)"/>
      <sheetName val="OutrosResultFazendas"/>
      <sheetName val="Outros Result.(US$)"/>
      <sheetName val="Outros Result.(R$)"/>
      <sheetName val="Comp Faturamento"/>
      <sheetName val="Coment Receb (US$) (2)"/>
      <sheetName val="FluxoCorporativo (US$)"/>
      <sheetName val="FluxoNegócio"/>
      <sheetName val="Balanço (R$)"/>
      <sheetName val="FluxoNegócio(R$)"/>
      <sheetName val="FluxoNegócio Mês)"/>
      <sheetName val="Endiv Mensal (31)(Excl Maio98)"/>
      <sheetName val="Endividamento (US$)"/>
      <sheetName val="Endividamento Mes)"/>
      <sheetName val="Endividamento (R$)"/>
      <sheetName val="Conciliação (Ger x Cont) R$"/>
      <sheetName val="Conciliação (Ger x Cont) US$"/>
      <sheetName val="Conciliação (Econ x Fin) R$"/>
      <sheetName val="Conciliação (Econ x Fin) US$"/>
      <sheetName val="EstoqueComposição"/>
      <sheetName val="EstoqueEvolução"/>
      <sheetName val="EconXFinanc (US$)"/>
      <sheetName val="GerencXSociet (US$)"/>
      <sheetName val="Concil Produção"/>
      <sheetName val="Real 96 (US$)"/>
      <sheetName val="Real 97 (US$)"/>
      <sheetName val="Real 98 (US$)"/>
      <sheetName val="Real 99 (US$)"/>
      <sheetName val="Proj 99  (US$)"/>
      <sheetName val="Tres Gerações"/>
      <sheetName val="Fin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>
        <row r="7">
          <cell r="F7" t="str">
            <v xml:space="preserve">RELATÓRIO DE </v>
          </cell>
        </row>
        <row r="8">
          <cell r="F8" t="str">
            <v>TRÊS GERAÇÕES</v>
          </cell>
        </row>
        <row r="13">
          <cell r="F13" t="str">
            <v>TRÊS MARIAS</v>
          </cell>
        </row>
        <row r="15">
          <cell r="F15">
            <v>36404</v>
          </cell>
        </row>
        <row r="23">
          <cell r="D23" t="str">
            <v xml:space="preserve">                  CIA MINEIRA DE METAIS</v>
          </cell>
        </row>
        <row r="24">
          <cell r="D24" t="str">
            <v xml:space="preserve">                       Grupo Votorantim</v>
          </cell>
        </row>
        <row r="34">
          <cell r="F34" t="str">
            <v xml:space="preserve">RELATÓRIO DE </v>
          </cell>
        </row>
        <row r="35">
          <cell r="F35" t="str">
            <v>TRÊS GERAÇÕES</v>
          </cell>
        </row>
        <row r="40">
          <cell r="F40" t="str">
            <v>VAZANTE</v>
          </cell>
        </row>
        <row r="42">
          <cell r="F42">
            <v>36404</v>
          </cell>
        </row>
        <row r="50">
          <cell r="D50" t="str">
            <v xml:space="preserve">                  CIA MINEIRA DE METAIS</v>
          </cell>
        </row>
        <row r="51">
          <cell r="D51" t="str">
            <v xml:space="preserve">                       Grupo Votorantim</v>
          </cell>
        </row>
      </sheetData>
      <sheetData sheetId="9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ção Preços"/>
      <sheetName val="Spread"/>
      <sheetName val="Comparação Spread"/>
      <sheetName val="Chemsystem"/>
      <sheetName val="Summary 2004$"/>
      <sheetName val="CMAI 04_08_04"/>
      <sheetName val="Plan1"/>
      <sheetName val="Plan2"/>
      <sheetName val="Tres Gerações"/>
    </sheetNames>
    <sheetDataSet>
      <sheetData sheetId="0" refreshError="1"/>
      <sheetData sheetId="1" refreshError="1"/>
      <sheetData sheetId="2" refreshError="1"/>
      <sheetData sheetId="3" refreshError="1">
        <row r="4">
          <cell r="A4" t="str">
            <v>Crude Oil, LLS - North America - Spot, low - FOB  St. James, LA</v>
          </cell>
        </row>
        <row r="5">
          <cell r="A5" t="str">
            <v>Crude Oil, Brent - West Europe - Spot, Avg. - FOB  North Sea</v>
          </cell>
        </row>
        <row r="6">
          <cell r="A6" t="str">
            <v>Crude Oil, Dubai - Middle East - Spot, Avg. - FOB  Persian Gulf</v>
          </cell>
        </row>
        <row r="7">
          <cell r="A7" t="str">
            <v>Natural Gas - North America - Spot - Delivered  Louisiana</v>
          </cell>
        </row>
        <row r="8">
          <cell r="A8" t="str">
            <v>Naphtha, 40 N+A - North America - Spot, low - FOB  US Gulf Coast</v>
          </cell>
        </row>
        <row r="9">
          <cell r="A9" t="str">
            <v>Naphtha - West Europe - Spot, Avg. - CIF  NW Europe</v>
          </cell>
        </row>
        <row r="10">
          <cell r="A10" t="str">
            <v>Naphtha - Southeast Asia - Spot, Avg. - FOB  Singapore</v>
          </cell>
        </row>
        <row r="11">
          <cell r="A11" t="str">
            <v>Ethane, Purity - North America - Spot, low - FOB  Mont Belvieu, TX</v>
          </cell>
        </row>
        <row r="12">
          <cell r="A12" t="str">
            <v>Ethane, E/P Mix - North America - Spot, low - FOB  Mont Belvieu, TX</v>
          </cell>
        </row>
        <row r="13">
          <cell r="A13" t="str">
            <v>Propane, non-Tet - North America - Spot, low - FOB  Mont Belvieu, TX</v>
          </cell>
        </row>
        <row r="14">
          <cell r="A14" t="str">
            <v>Propane - West Europe - Spot - CIF  NW Europe</v>
          </cell>
        </row>
        <row r="15">
          <cell r="A15" t="str">
            <v>Propane - Northeast Asia - Spot - CIF  Japan</v>
          </cell>
        </row>
        <row r="16">
          <cell r="A16" t="str">
            <v>Butane, ISO- - North America - Spot, low - FOB  Mont Belvieu, TX</v>
          </cell>
        </row>
        <row r="17">
          <cell r="A17" t="str">
            <v>Butane, Mixed- - West Europe - Spot - CIF  NW Europe</v>
          </cell>
        </row>
        <row r="18">
          <cell r="A18" t="str">
            <v>Butane, Mixed- - Northeast Asia - Spot - CIF  Japan</v>
          </cell>
        </row>
        <row r="19">
          <cell r="A19" t="str">
            <v>Gasoline, Unleaded, 87 (R+M)/2 Octane - North America - Spot, low - FOB  US Gulf Coast</v>
          </cell>
        </row>
        <row r="20">
          <cell r="A20" t="str">
            <v>Gasoline, Unleaded, 93 (R+M)/2 Octane - North America - Spot, low - FOB  US Gulf Coast</v>
          </cell>
        </row>
        <row r="21">
          <cell r="A21" t="str">
            <v>Gasoline, Unleaded, 91 Research Octane - West Europe - Spot, Avg. - FOB  Rotterdam</v>
          </cell>
        </row>
        <row r="22">
          <cell r="A22" t="str">
            <v>Gasoline, Unleaded, 95 Research Octane - West Europe - Spot, Avg. - FOB  Rotterdam</v>
          </cell>
        </row>
        <row r="23">
          <cell r="A23" t="str">
            <v>Gasoline, Unleaded, 92 Reseach Octane - Southeast Asia - Spot, Avg. - FOB  Singapore</v>
          </cell>
        </row>
        <row r="24">
          <cell r="A24" t="str">
            <v>Gasoline, Unleaded, 95 Research Octane - Southeast Asia - Spot, Avg. - FOB  Singapore</v>
          </cell>
        </row>
        <row r="25">
          <cell r="A25" t="str">
            <v xml:space="preserve">Diesel - North America - 15 ppm S Diesel - </v>
          </cell>
        </row>
        <row r="26">
          <cell r="A26" t="str">
            <v xml:space="preserve">Diesel - West Europe - Diesel, EN590 - </v>
          </cell>
        </row>
        <row r="27">
          <cell r="A27" t="str">
            <v>Ethylene - North America - Contract-Benchmark - Delivered  US Gulf Coast</v>
          </cell>
        </row>
        <row r="28">
          <cell r="A28" t="str">
            <v>Ethylene - West Europe - Contract-Market - Delivered  W. Europe</v>
          </cell>
        </row>
        <row r="29">
          <cell r="A29" t="str">
            <v>Ethylene - Southeast Asia - Spot, Avg. - CFR  SE Asia</v>
          </cell>
        </row>
        <row r="30">
          <cell r="A30" t="str">
            <v>Propylene, Refinery Grade - North America - Contract - Delivered  Texas</v>
          </cell>
        </row>
        <row r="31">
          <cell r="A31" t="str">
            <v>Propylene, Refinery Grade - North America - Contract-Freely Neg. - Delivered  Texas</v>
          </cell>
        </row>
        <row r="32">
          <cell r="A32" t="str">
            <v>Propylene, Contained Value - West Europe - Contract-Market - Delivered  W. Europe</v>
          </cell>
        </row>
        <row r="33">
          <cell r="A33" t="str">
            <v>Propylene, Polymer Grade - North America - Contract-Benchmark - Delivered  United States</v>
          </cell>
        </row>
        <row r="34">
          <cell r="A34" t="str">
            <v>Propylene, Polymer Grade - West Europe - Spot, Avg. - CIF  NW Europe</v>
          </cell>
        </row>
        <row r="35">
          <cell r="A35" t="str">
            <v>Propylene, Polymer Grade - Southeast Asia - Contract-Market - Delivered  Thailand</v>
          </cell>
        </row>
        <row r="36">
          <cell r="A36" t="str">
            <v>Butadiene - North America - Contract-Market - FOB  US Gulf Coast</v>
          </cell>
        </row>
        <row r="37">
          <cell r="A37" t="str">
            <v>Butadiene - West Europe - Contract-Market - Delivered  W. Europe</v>
          </cell>
        </row>
        <row r="38">
          <cell r="A38" t="str">
            <v>Butadiene - Northeast Asia - Contract-Market - CIF  Taiwan</v>
          </cell>
        </row>
        <row r="39">
          <cell r="A39" t="str">
            <v>Butene-1 - North America - Contract-Market - FOB  United States</v>
          </cell>
        </row>
        <row r="40">
          <cell r="A40" t="str">
            <v xml:space="preserve">Butene-1 - West Europe - Contract-Market - </v>
          </cell>
        </row>
        <row r="41">
          <cell r="A41" t="str">
            <v xml:space="preserve">Butene-1 - Asia -  - </v>
          </cell>
        </row>
        <row r="42">
          <cell r="A42" t="str">
            <v>Benzene - North America - Contract-Market - FOB  US Gulf Coast</v>
          </cell>
        </row>
        <row r="43">
          <cell r="A43" t="str">
            <v>Benzene - West Europe - Contract-Market - FOB/CIF  W. Europe</v>
          </cell>
        </row>
        <row r="44">
          <cell r="A44" t="str">
            <v>Benzene - Northeast Asia - Contract-Market - C&amp;F  S. Korea</v>
          </cell>
        </row>
        <row r="45">
          <cell r="A45" t="str">
            <v>Toluene, Nitration Grade - North America - Spot - FOB  US Gulf Coast</v>
          </cell>
        </row>
        <row r="46">
          <cell r="A46" t="str">
            <v>Toluene, Nitration Grade - West Europe - Spot - FOB  W. Europe</v>
          </cell>
        </row>
        <row r="47">
          <cell r="A47" t="str">
            <v>Toluene - Northeast Asia - Spot - FOB  S. Korea</v>
          </cell>
        </row>
        <row r="48">
          <cell r="A48" t="str">
            <v>Mixed Xylenes, Isomer Grade - North America - Contract-Market - FOB  Houston, TX</v>
          </cell>
        </row>
        <row r="49">
          <cell r="A49" t="str">
            <v>Mixed Xylenes, Isomer Grade - North America - Spot - FOB  Houston, TX</v>
          </cell>
        </row>
        <row r="50">
          <cell r="A50" t="str">
            <v>Mixed Xylenes - West Europe - Spot - FOB  Rotterdam</v>
          </cell>
        </row>
        <row r="51">
          <cell r="A51" t="str">
            <v>Mixed Xylenes - Northeast Asia - Contract-Market - FOB  S. Korea</v>
          </cell>
        </row>
        <row r="52">
          <cell r="A52" t="str">
            <v>Mixed Xylenes - Northeast Asia - Spot - FOB  S. Korea</v>
          </cell>
        </row>
        <row r="53">
          <cell r="A53" t="str">
            <v>Paraxylene - North America - Contract-Market - Delivered  North America</v>
          </cell>
        </row>
        <row r="54">
          <cell r="A54" t="str">
            <v>Paraxylene - West Europe - Contract-Market - Delivered  W. Europe</v>
          </cell>
        </row>
        <row r="55">
          <cell r="A55" t="str">
            <v>Paraxylene - Northeast Asia - Contract-Market - C&amp;F  NE Asia</v>
          </cell>
        </row>
        <row r="56">
          <cell r="A56" t="str">
            <v>Orthoxylene - North America - Spot - FOB  United States</v>
          </cell>
        </row>
        <row r="57">
          <cell r="A57" t="str">
            <v>Orthoxylene - West Europe - Contract-Market - Delivered  W. Europe</v>
          </cell>
        </row>
        <row r="58">
          <cell r="A58" t="str">
            <v>Orthoxylene - West Europe - Spot - Delivered  W. Europe</v>
          </cell>
        </row>
        <row r="59">
          <cell r="A59" t="str">
            <v>Orthoxylene - Northeast Asia - Spot - C&amp;F  NE Asia</v>
          </cell>
        </row>
        <row r="60">
          <cell r="A60" t="str">
            <v>Caprolactam - West Europe - Domestic - Delivered  W. Europe</v>
          </cell>
        </row>
        <row r="61">
          <cell r="A61" t="str">
            <v>Caprolactam - Northeast Asia - Spot - CFR  Far East</v>
          </cell>
        </row>
        <row r="62">
          <cell r="A62" t="str">
            <v>Caprolactam - Northeast Asia - Contract-Market - CFR  Far East</v>
          </cell>
        </row>
        <row r="63">
          <cell r="A63" t="str">
            <v>Polyethylene, High Density - North America - Domestic Market (Contract) - Delivered</v>
          </cell>
        </row>
        <row r="64">
          <cell r="A64" t="str">
            <v>Polyethylene, High Density - North America - Domestic Market (Contract) - Delivered</v>
          </cell>
        </row>
        <row r="65">
          <cell r="A65" t="str">
            <v>Polyethylene, High Density - North America - Domestic Market (Contract) - Delivered</v>
          </cell>
        </row>
        <row r="66">
          <cell r="A66" t="str">
            <v>Polyethylene, High Density - West Europe - Domestic Market (Contract) - Delivered  W. Europe</v>
          </cell>
        </row>
        <row r="67">
          <cell r="A67" t="str">
            <v>Polyethylene, High Density - West Europe - Domestic Market (Contract) - Delivered  W. Europe</v>
          </cell>
        </row>
        <row r="68">
          <cell r="A68" t="str">
            <v>Polyethylene, High Density - West Europe - Domestic Market (Contract) - Delivered  W. Europe</v>
          </cell>
        </row>
        <row r="69">
          <cell r="A69" t="str">
            <v>Polyethylene, High Density - Northeast Asia - Spot/Export - CFR  China</v>
          </cell>
        </row>
        <row r="70">
          <cell r="A70" t="str">
            <v>Polyethylene, High Density - Northeast Asia - Spot/Export - CFR  China</v>
          </cell>
        </row>
        <row r="71">
          <cell r="A71" t="str">
            <v>Polyethylene, Low Density - North America - Domestic Market (Contract) - Delivered</v>
          </cell>
        </row>
        <row r="72">
          <cell r="A72" t="str">
            <v>Polyethylene, Low Density - North America - Domestic Market (Contract) - Delivered</v>
          </cell>
        </row>
        <row r="73">
          <cell r="A73" t="str">
            <v>Polyethylene, Low Density - West Europe - Domestic Market (Contract) - Delivered  W. Europe</v>
          </cell>
        </row>
        <row r="74">
          <cell r="A74" t="str">
            <v>Polyethylene, Low Density - West Europe - Spot/Export - FOB  W. Europe</v>
          </cell>
        </row>
        <row r="75">
          <cell r="A75" t="str">
            <v>Polyethylene, Low Density - North America - Domestic Market (Contract) - Delivered</v>
          </cell>
        </row>
        <row r="76">
          <cell r="A76" t="str">
            <v>Polyethylene, Low Density - Northeast Asia - Spot - CFR  China</v>
          </cell>
        </row>
        <row r="77">
          <cell r="A77" t="str">
            <v>Polyethylene, Linear Low Density - North America - Domestic Market (Contract) - Delivered</v>
          </cell>
        </row>
        <row r="78">
          <cell r="A78" t="str">
            <v>Polyethylene, Linear Low Density - North America - Domestic Market (Contract) - Delivered</v>
          </cell>
        </row>
        <row r="79">
          <cell r="A79" t="str">
            <v>Polyethylene, Linear Low Density - North America - Domestic Market (Contract) - Delivered</v>
          </cell>
        </row>
        <row r="80">
          <cell r="A80" t="str">
            <v>Polyethylene, Linear Low Density - West Europe - Domestic Market (Contract) - Delivered  W. Europe</v>
          </cell>
        </row>
        <row r="81">
          <cell r="A81" t="str">
            <v>Polyethylene, Linear Low Density - West Europe - Domestic Market (Contract) - Delivered  W. Europe</v>
          </cell>
        </row>
        <row r="82">
          <cell r="A82" t="str">
            <v>Polyethylene, Linear Low Density - Northeast Asia - Spot - CFR  China</v>
          </cell>
        </row>
        <row r="83">
          <cell r="A83" t="str">
            <v>Polyethylene, High Density - Northeast Asia - Spot - CFR  China</v>
          </cell>
        </row>
        <row r="84">
          <cell r="A84" t="str">
            <v>Polypropylene - North America - Domestic Market (Contract) - Delivered</v>
          </cell>
        </row>
        <row r="85">
          <cell r="A85" t="str">
            <v>Polypropylene, Copolymer - North America - Contract-Market - Delivered</v>
          </cell>
        </row>
        <row r="86">
          <cell r="A86" t="str">
            <v>Polypropylene, Raffia - North America - Contract-Market - Delivered</v>
          </cell>
        </row>
        <row r="87">
          <cell r="A87" t="str">
            <v>Polypropylene, Fiber Grade - North America - Contract-Market - Delivered</v>
          </cell>
        </row>
        <row r="88">
          <cell r="A88" t="str">
            <v>Polypropylene, Homopolymer - West Europe - Contract-Market - Delivered  W. Europe</v>
          </cell>
        </row>
        <row r="89">
          <cell r="A89" t="str">
            <v>Polypropylene, Copolymer - West Europe - Contract-Market - Delivered  W. Europe</v>
          </cell>
        </row>
        <row r="90">
          <cell r="A90" t="str">
            <v>Polypropylene, Raffia - West Europe - Contract-Market - Delivered  W. Europe</v>
          </cell>
        </row>
        <row r="91">
          <cell r="A91" t="str">
            <v>Polypropylene, Fiber Grade - West Europe - Contract-Market - Delivered  W. Europe</v>
          </cell>
        </row>
        <row r="92">
          <cell r="A92" t="str">
            <v>Polypropylene - Northeast Asia - Spot - CFR  China</v>
          </cell>
        </row>
        <row r="93">
          <cell r="A93" t="str">
            <v>Polypropylene, Raffia - Northeast Asia - Spot - CFR  China</v>
          </cell>
        </row>
        <row r="94">
          <cell r="A94" t="str">
            <v>Polypropylene, Fiber Grade - Northeast Asia - Spot - CFR  China</v>
          </cell>
        </row>
        <row r="95">
          <cell r="A95" t="str">
            <v>Polypropylene, Copolymer - Northeast Asia - Spot - CFR  China</v>
          </cell>
        </row>
        <row r="96">
          <cell r="A96" t="str">
            <v>Ethylene Dichloride - North America - Export Contract - FOB  US Gulf Coast</v>
          </cell>
        </row>
        <row r="97">
          <cell r="A97" t="str">
            <v>Ethylene Dichloride - West Europe - Export Contract - FOB  US Gulf Coast</v>
          </cell>
        </row>
        <row r="98">
          <cell r="A98" t="str">
            <v>Ethylene Dichloride - Northeast Asia - Contract-Market - CFR  NE Asia</v>
          </cell>
        </row>
        <row r="99">
          <cell r="A99" t="str">
            <v>Vinyl Chloride Monomer - North America - Contract-Market - FOB  United States</v>
          </cell>
        </row>
        <row r="100">
          <cell r="A100" t="str">
            <v>Vinyl Chloride Monomer - Northeast Asia - Spot - CFR  NE Asia</v>
          </cell>
        </row>
        <row r="101">
          <cell r="A101" t="str">
            <v>Polyvinyl Chloride - North America - Contract-Market - Delivered  United States</v>
          </cell>
        </row>
        <row r="102">
          <cell r="A102" t="str">
            <v>Polyvinyl Chloride - West Europe - Contract-Market - Delivered  Continental Europe</v>
          </cell>
        </row>
        <row r="103">
          <cell r="A103" t="str">
            <v>Polyvinyl Chloride - Northeast Asia - Spot - CFR  NE Asia</v>
          </cell>
        </row>
        <row r="104">
          <cell r="A104" t="str">
            <v>Terephthalic Acid - North America - Contract - Delivered  United States</v>
          </cell>
        </row>
        <row r="105">
          <cell r="A105" t="str">
            <v>Terephthalic Acid - West Europe - Contract-Market - Delivered  W. Europe</v>
          </cell>
        </row>
        <row r="106">
          <cell r="A106" t="str">
            <v>Terephthalic Acid - Northeast Asia - Contract-Market - C&amp;F  NE Asia</v>
          </cell>
        </row>
        <row r="107">
          <cell r="A107" t="str">
            <v>Dmt, (molten) - North America - Contract-Market - Delivered  United States</v>
          </cell>
        </row>
        <row r="108">
          <cell r="A108" t="str">
            <v>Dmt - West Europe - Contract-Market - FOB  W. Europe</v>
          </cell>
        </row>
        <row r="109">
          <cell r="A109" t="str">
            <v>Dmt - Northeast Asia - Contract-Market - FOB  NE Asia</v>
          </cell>
        </row>
        <row r="110">
          <cell r="A110" t="str">
            <v>Monoethylene Glycol, Fiber Grade - North America - Contract-Market - FOB  United States</v>
          </cell>
        </row>
        <row r="111">
          <cell r="A111" t="str">
            <v>Monoethylene Glycol, Fiber Grade - West Europe - Contract-Market - Delivered  W. Europe</v>
          </cell>
        </row>
        <row r="112">
          <cell r="A112" t="str">
            <v>Monoethylene Glycol, Fiber Grade - Southeast Asia - Contract-Market - CFR  Asia/Pacific</v>
          </cell>
        </row>
        <row r="113">
          <cell r="A113" t="str">
            <v>Monoethylene Glycol, Fiber Grade - Northeast Asia - Spot - CFR  NE Asia</v>
          </cell>
        </row>
        <row r="114">
          <cell r="A114" t="str">
            <v>Pet, Polyethylene Terephthalate,  Bottle Resin - North America - Contract-Market - Delivered  United States</v>
          </cell>
        </row>
        <row r="115">
          <cell r="A115" t="str">
            <v>Pet, Polyethylene Terephthalate,  Bottle Resin - West Europe - Contract-Market - DDP  W. Europe</v>
          </cell>
        </row>
        <row r="116">
          <cell r="A116" t="str">
            <v>Pet, Polyethylene Terephthalate,  Bottle Resin, (n - Northeast Asia - Spot - FOB  NE Asia</v>
          </cell>
        </row>
        <row r="117">
          <cell r="A117" t="str">
            <v>Mtbe (Methyl Tertiary Butyl Ether) - North America - Spot - Delivered  US Gulf Coast</v>
          </cell>
        </row>
        <row r="118">
          <cell r="A118" t="str">
            <v>Mtbe (Methyl Tertiary Butyl Ether) - West Europe - Spot - Delivered  Rotterdam</v>
          </cell>
        </row>
        <row r="119">
          <cell r="A119" t="str">
            <v>Mtbe (Methyl Tertiary Butyl Ether) - Southeast Asia - Spot - Delivered  Singapore</v>
          </cell>
        </row>
        <row r="120">
          <cell r="A120" t="str">
            <v>Caustic Soda, Diaphragm Grade - North America - Contract-Market - FOB  US Gulf Coast</v>
          </cell>
        </row>
        <row r="121">
          <cell r="A121" t="str">
            <v>Caustic Soda, Membrane - North America - Contract-Market - FOB  US Gulf Coast</v>
          </cell>
        </row>
        <row r="122">
          <cell r="A122" t="str">
            <v>Caustic Soda, Mercury Grade - North America - Contract-Market - FOB  US Gulf Coast</v>
          </cell>
        </row>
        <row r="123">
          <cell r="A123" t="str">
            <v>Caustic Soda - West Europe - Contract-Market - Delivered  Continental Europe</v>
          </cell>
        </row>
        <row r="124">
          <cell r="A124" t="str">
            <v>Caustic Soda - Northeast Asia - Contract-Market - Delivered  Taiwan</v>
          </cell>
        </row>
        <row r="125">
          <cell r="A125" t="str">
            <v>vazio</v>
          </cell>
        </row>
      </sheetData>
      <sheetData sheetId="4" refreshError="1"/>
      <sheetData sheetId="5" refreshError="1">
        <row r="2">
          <cell r="B2" t="str">
            <v>North America</v>
          </cell>
          <cell r="C2" t="str">
            <v>West Europe</v>
          </cell>
          <cell r="D2" t="str">
            <v>Middle East</v>
          </cell>
          <cell r="E2" t="str">
            <v>North America</v>
          </cell>
          <cell r="F2" t="str">
            <v>North America</v>
          </cell>
          <cell r="G2" t="str">
            <v>West Europe</v>
          </cell>
          <cell r="H2" t="str">
            <v>Southeast Asia</v>
          </cell>
          <cell r="I2" t="str">
            <v>North America</v>
          </cell>
          <cell r="J2" t="str">
            <v>West Europe</v>
          </cell>
          <cell r="K2" t="str">
            <v>Southeast Asia</v>
          </cell>
          <cell r="L2" t="str">
            <v>North America</v>
          </cell>
          <cell r="M2" t="str">
            <v>West Europe</v>
          </cell>
          <cell r="N2" t="str">
            <v>Southeast Asia</v>
          </cell>
          <cell r="O2" t="str">
            <v>North America</v>
          </cell>
          <cell r="P2" t="str">
            <v>West Europe</v>
          </cell>
          <cell r="Q2" t="str">
            <v>Northeast Asia</v>
          </cell>
          <cell r="R2" t="str">
            <v>North America</v>
          </cell>
          <cell r="S2" t="str">
            <v>West Europe</v>
          </cell>
          <cell r="T2" t="str">
            <v>Northeast Asia</v>
          </cell>
          <cell r="U2" t="str">
            <v>North America</v>
          </cell>
          <cell r="V2" t="str">
            <v>West Europe</v>
          </cell>
          <cell r="W2" t="str">
            <v>Northeast Asia</v>
          </cell>
          <cell r="X2" t="str">
            <v>North America</v>
          </cell>
          <cell r="Y2" t="str">
            <v>West Europe</v>
          </cell>
          <cell r="Z2" t="str">
            <v>Northeast Asia</v>
          </cell>
          <cell r="AA2" t="str">
            <v>North America</v>
          </cell>
          <cell r="AB2" t="str">
            <v>West Europe</v>
          </cell>
          <cell r="AC2" t="str">
            <v>Northeast Asia</v>
          </cell>
          <cell r="AD2" t="str">
            <v>North America</v>
          </cell>
          <cell r="AE2" t="str">
            <v>West Europe</v>
          </cell>
          <cell r="AF2" t="str">
            <v>Northeast Asia</v>
          </cell>
          <cell r="AG2" t="str">
            <v>North America</v>
          </cell>
          <cell r="AH2" t="str">
            <v>West Europe</v>
          </cell>
          <cell r="AI2" t="str">
            <v>Northeast Asia</v>
          </cell>
          <cell r="AJ2" t="str">
            <v>North America</v>
          </cell>
          <cell r="AK2" t="str">
            <v>West Europe</v>
          </cell>
          <cell r="AL2" t="str">
            <v>Northeast Asia</v>
          </cell>
          <cell r="AM2" t="str">
            <v>North America</v>
          </cell>
          <cell r="AN2" t="str">
            <v>West Europe</v>
          </cell>
          <cell r="AO2" t="str">
            <v>Northeast Asia</v>
          </cell>
          <cell r="AP2" t="str">
            <v>North America</v>
          </cell>
          <cell r="AQ2" t="str">
            <v>West Europe</v>
          </cell>
          <cell r="AR2" t="str">
            <v>Northeast Asia</v>
          </cell>
          <cell r="AS2" t="str">
            <v>North America</v>
          </cell>
          <cell r="AT2" t="str">
            <v>West Europe</v>
          </cell>
          <cell r="AU2" t="str">
            <v>Northeast Asia</v>
          </cell>
          <cell r="AV2" t="str">
            <v>North America</v>
          </cell>
          <cell r="AW2" t="str">
            <v>West Europe</v>
          </cell>
          <cell r="AX2" t="str">
            <v>Northeast Asia</v>
          </cell>
          <cell r="AY2" t="str">
            <v>North America</v>
          </cell>
          <cell r="AZ2" t="str">
            <v>West Europe</v>
          </cell>
          <cell r="BA2" t="str">
            <v>Northeast Asia</v>
          </cell>
          <cell r="BB2" t="str">
            <v>North America</v>
          </cell>
          <cell r="BC2" t="str">
            <v>West Europe</v>
          </cell>
          <cell r="BD2" t="str">
            <v>Northeast Asia</v>
          </cell>
          <cell r="BE2" t="str">
            <v>North America</v>
          </cell>
          <cell r="BF2" t="str">
            <v>West Europe</v>
          </cell>
          <cell r="BG2" t="str">
            <v>Northeast Asia</v>
          </cell>
          <cell r="BH2" t="str">
            <v>North America</v>
          </cell>
          <cell r="BI2" t="str">
            <v>West Europe</v>
          </cell>
          <cell r="BJ2" t="str">
            <v>Northeast Asia</v>
          </cell>
          <cell r="BK2" t="str">
            <v>North America</v>
          </cell>
          <cell r="BL2" t="str">
            <v>West Europe</v>
          </cell>
          <cell r="BM2" t="str">
            <v>Northeast Asia</v>
          </cell>
          <cell r="BN2" t="str">
            <v>North America</v>
          </cell>
          <cell r="BO2" t="str">
            <v>West Europe</v>
          </cell>
          <cell r="BP2" t="str">
            <v>Northeast Asia</v>
          </cell>
          <cell r="BQ2" t="str">
            <v>North America</v>
          </cell>
          <cell r="BR2" t="str">
            <v>West Europe</v>
          </cell>
          <cell r="BS2" t="str">
            <v>Northeast Asia</v>
          </cell>
          <cell r="BT2" t="str">
            <v>North America</v>
          </cell>
          <cell r="BU2" t="str">
            <v>West Europe</v>
          </cell>
          <cell r="BV2" t="str">
            <v>Southeast Asia</v>
          </cell>
          <cell r="BW2" t="str">
            <v>North America</v>
          </cell>
          <cell r="BX2" t="str">
            <v>West Europe</v>
          </cell>
          <cell r="BY2" t="str">
            <v>North East Asia</v>
          </cell>
        </row>
        <row r="7">
          <cell r="B7" t="str">
            <v>Crude Oil, LLS - North America - Spot, low - FOB  St. James, LA</v>
          </cell>
          <cell r="C7" t="str">
            <v>Crude Oil, Brent - West Europe - Spot, Avg. - FOB  North Sea</v>
          </cell>
          <cell r="D7" t="str">
            <v>Crude Oil, Dubai - Middle East - Spot, Avg. - FOB  Persian Gulf</v>
          </cell>
          <cell r="E7" t="str">
            <v>Natural Gas - North America - Spot - Delivered  Louisiana</v>
          </cell>
          <cell r="F7" t="str">
            <v>Naphtha, 40 N+A - North America - Spot, low - FOB  US Gulf Coast</v>
          </cell>
          <cell r="G7" t="str">
            <v>Naphtha - West Europe - Spot, Avg. - CIF  NW Europe</v>
          </cell>
          <cell r="H7" t="str">
            <v>Naphtha - Southeast Asia - Spot, Avg. - FOB  Singapore</v>
          </cell>
          <cell r="I7" t="str">
            <v>Ethylene - North America - Contract-Benchmark - Delivered  US Gulf Coast</v>
          </cell>
          <cell r="J7" t="str">
            <v>Ethylene - West Europe - Contract-Market - Delivered  W. Europe</v>
          </cell>
          <cell r="K7" t="str">
            <v>Ethylene - Southeast Asia - Spot, Avg. - CFR  SE Asia</v>
          </cell>
          <cell r="L7" t="str">
            <v>Propylene, Polymer Grade - North America - Contract-Benchmark - Delivered  United States</v>
          </cell>
          <cell r="M7" t="str">
            <v>Propylene, Polymer Grade - West Europe - Spot, Avg. - CIF  NW Europe</v>
          </cell>
          <cell r="N7" t="str">
            <v>Propylene, Polymer Grade - Southeast Asia - Contract-Market - Delivered  Thailand</v>
          </cell>
          <cell r="O7" t="str">
            <v>Butadiene - North America - Contract-Market - FOB  US Gulf Coast</v>
          </cell>
          <cell r="P7" t="str">
            <v>Butadiene - West Europe - Contract-Market - Delivered  W. Europe</v>
          </cell>
          <cell r="Q7" t="str">
            <v>Butadiene - Northeast Asia - Contract-Market - CIF  Taiwan</v>
          </cell>
          <cell r="R7" t="str">
            <v>Butene-1 - North America - Contract-Market - FOB  United States</v>
          </cell>
          <cell r="S7" t="str">
            <v>Butene-1 - West Europe - Contract-Market - FOB  United States</v>
          </cell>
          <cell r="T7" t="str">
            <v>Butene-1 - Northeast Asia - Contract-Market - FOB  United States</v>
          </cell>
          <cell r="U7" t="str">
            <v>Benzene - North America - Contract-Market - FOB  US Gulf Coast</v>
          </cell>
          <cell r="V7" t="str">
            <v>Benzene - West Europe - Contract-Market - FOB/CIF  W. Europe</v>
          </cell>
          <cell r="W7" t="str">
            <v>Benzene - Northeast Asia - Contract-Market - C&amp;F  S. Korea</v>
          </cell>
          <cell r="X7" t="str">
            <v>Toluene, Nitration Grade - North America - Spot - FOB  US Gulf Coast</v>
          </cell>
          <cell r="Y7" t="str">
            <v>Toluene, Nitration Grade - West Europe - Spot - FOB  W. Europe</v>
          </cell>
          <cell r="Z7" t="str">
            <v>Toluene - Northeast Asia - Spot - FOB  S. Korea</v>
          </cell>
          <cell r="AA7" t="str">
            <v>Mixed Xylenes, Isomer Grade - North America - Contract-Market - FOB  Houston, TX</v>
          </cell>
          <cell r="AB7" t="str">
            <v>Mixed Xylenes - West Europe - Spot - FOB  Rotterdam</v>
          </cell>
          <cell r="AC7" t="str">
            <v>Mixed Xylenes - Northeast Asia - Spot - FOB  S. Korea</v>
          </cell>
          <cell r="AD7" t="str">
            <v>Paraxylene - North America - Contract-Market - Delivered  North America</v>
          </cell>
          <cell r="AE7" t="str">
            <v>Paraxylene - West Europe - Contract-Market - Delivered  W. Europe</v>
          </cell>
          <cell r="AF7" t="str">
            <v>Paraxylene - Northeast Asia - Contract-Market - C&amp;F  NE Asia</v>
          </cell>
          <cell r="AG7" t="str">
            <v>Orthoxylene - North America - Spot - FOB  United States</v>
          </cell>
          <cell r="AH7" t="str">
            <v>Orthoxylene - West Europe - Contract-Market - Delivered  W. Europe</v>
          </cell>
          <cell r="AI7" t="str">
            <v>Orthoxylene - Northeast Asia - Spot - C&amp;F  NE Asia</v>
          </cell>
          <cell r="AJ7" t="str">
            <v>Caprolactam - North America - Contract - Delivered</v>
          </cell>
          <cell r="AK7" t="str">
            <v>Caprolactam - West Europe - Domestic - Delivered  W. Europe</v>
          </cell>
          <cell r="AL7" t="str">
            <v>Caprolactam - Northeast Asia - Contract-Market - CFR  Far East</v>
          </cell>
          <cell r="AM7" t="str">
            <v>Polyethylene, High Density - North America - Domestic Market (Contract) - Delivered</v>
          </cell>
          <cell r="AN7" t="str">
            <v>Polyethylene, High Density - West Europe - Domestic Market (Contract) - Delivered  W. Europe</v>
          </cell>
          <cell r="AO7" t="str">
            <v>Polyethylene, High Density - Northeast Asia - Spot - CFR  China</v>
          </cell>
          <cell r="AP7" t="str">
            <v>Polyethylene, Low Density - North America - Domestic Market (Contract) - Delivered</v>
          </cell>
          <cell r="AQ7" t="str">
            <v>Polyethylene, Low Density - West Europe - Domestic Market (Contract) - Delivered  W. Europe</v>
          </cell>
          <cell r="AR7" t="str">
            <v>Polyethylene, Low Density - Northeast Asia - Spot - CFR  China</v>
          </cell>
          <cell r="AS7" t="str">
            <v>Polyethylene, Linear Low Density - North America - Domestic Market (Contract) - Delivered</v>
          </cell>
          <cell r="AT7" t="str">
            <v>Polyethylene, Linear Low Density - West Europe - Domestic Market (Contract) - Delivered  W. Europe</v>
          </cell>
          <cell r="AU7" t="str">
            <v>Polyethylene, Linear Low Density - Northeast Asia - Spot - CFR  China</v>
          </cell>
          <cell r="AV7" t="str">
            <v>Polypropylene - North America - Domestic Market (Contract) - Delivered</v>
          </cell>
          <cell r="AW7" t="str">
            <v>Polypropylene, Homopolymer - West Europe - Contract-Market - Delivered  W. Europe</v>
          </cell>
          <cell r="AX7" t="str">
            <v>Polypropylene - Northeast Asia - Spot - CFR  China</v>
          </cell>
          <cell r="AY7" t="str">
            <v>Ethylene Dichloride - North America - Export Contract - FOB  US Gulf Coast</v>
          </cell>
          <cell r="AZ7" t="str">
            <v>Ethylene Dichloride - West Europe - Spot - Delivered  W. Europe</v>
          </cell>
          <cell r="BA7" t="str">
            <v>Ethylene Dichloride - Northeast Asia - Contract-Market - CFR  NE Asia</v>
          </cell>
          <cell r="BB7" t="str">
            <v>Vinyl Chloride Monomer - North America - Contract-Market - FOB  United States</v>
          </cell>
          <cell r="BC7" t="str">
            <v>Vinyl Chloride Monomer - West Europe - Contract-Market - Delivered  W. Europe</v>
          </cell>
          <cell r="BD7" t="str">
            <v>Vinyl Chloride Monomer - Northeast Asia - Spot - CFR  NE Asia</v>
          </cell>
          <cell r="BE7" t="str">
            <v>Polyvinyl Chloride - North America - Contract-Market - Delivered  United States</v>
          </cell>
          <cell r="BF7" t="str">
            <v>Polyvinyl Chloride - West Europe - Contract-Market - Delivered  Continental Europe</v>
          </cell>
          <cell r="BG7" t="str">
            <v>Polyvinyl Chloride - Northeast Asia - Spot - CFR  NE Asia</v>
          </cell>
          <cell r="BH7" t="str">
            <v>Terephthalic Acid - North America - Contract - Delivered  United States</v>
          </cell>
          <cell r="BI7" t="str">
            <v>Terephthalic Acid - West Europe - Contract-Market - Delivered  W. Europe</v>
          </cell>
          <cell r="BJ7" t="str">
            <v>Terephthalic Acid - Northeast Asia - Contract-Market - C&amp;F  NE Asia</v>
          </cell>
          <cell r="BK7" t="str">
            <v>Dmt, (molten) - North America - Contract-Market - Delivered  United States</v>
          </cell>
          <cell r="BL7" t="str">
            <v>Dmt - West Europe - Contract-Market - FOB  W. Europe</v>
          </cell>
          <cell r="BM7" t="str">
            <v>Dmt - Northeast Asia - Contract-Market - FOB  NE Asia</v>
          </cell>
          <cell r="BN7" t="str">
            <v>Monoethylene Glycol, Fiber Grade - North America - Contract-Market - FOB  United States</v>
          </cell>
          <cell r="BO7" t="str">
            <v>Monoethylene Glycol, Fiber Grade - West Europe - Contract-Market - Delivered  W. Europe</v>
          </cell>
          <cell r="BP7" t="str">
            <v>Monoethylene Glycol, Fiber Grade - Northeast Asia - Spot - CFR  NE Asia</v>
          </cell>
          <cell r="BQ7" t="str">
            <v>Pet, Polyethylene Terephthalate,  Bottle Resin - North America - Contract-Market - Delivered  United States</v>
          </cell>
          <cell r="BR7" t="str">
            <v>Pet, Polyethylene Terephthalate,  Bottle Resin - West Europe - Contract-Market - DDP  W. Europe</v>
          </cell>
          <cell r="BS7" t="str">
            <v>Pet, Polyethylene Terephthalate,  Bottle Resin, (n - Northeast Asia - Spot - FOB  NE Asia</v>
          </cell>
          <cell r="BT7" t="str">
            <v>Mtbe (Methyl Tertiary Butyl Ether) - North America - Spot - Delivered  US Gulf Coast</v>
          </cell>
          <cell r="BU7" t="str">
            <v>Mtbe (Methyl Tertiary Butyl Ether) - West Europe - Spot - Delivered  Rotterdam</v>
          </cell>
          <cell r="BV7" t="str">
            <v>Mtbe (Methyl Tertiary Butyl Ether) - Southeast Asia - Spot - Delivered  Singapore</v>
          </cell>
          <cell r="BW7" t="str">
            <v>Caustic Soda - North America - Contract-Market - FOB  US Gulf Coast</v>
          </cell>
          <cell r="BX7" t="str">
            <v>Caustic Soda - West Europe - Contract-Market - Delivered  Continental Europe</v>
          </cell>
          <cell r="BY7" t="str">
            <v>Caustic Soda - North East Asia - Contract-Market - FOB Works</v>
          </cell>
          <cell r="BZ7" t="str">
            <v>vazio</v>
          </cell>
        </row>
      </sheetData>
      <sheetData sheetId="6" refreshError="1">
        <row r="1">
          <cell r="A1" t="str">
            <v>CMAI</v>
          </cell>
        </row>
        <row r="2">
          <cell r="A2" t="str">
            <v>Chemsystem</v>
          </cell>
        </row>
      </sheetData>
      <sheetData sheetId="7" refreshError="1"/>
      <sheetData sheetId="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"/>
      <sheetName val="GAFISA"/>
      <sheetName val="SOCIO"/>
      <sheetName val="Macros"/>
      <sheetName val="Menu"/>
      <sheetName val="Acomp"/>
      <sheetName val="Plan1"/>
      <sheetName val="CMAI 04_08_04"/>
      <sheetName val="Chemsystem"/>
      <sheetName val="FLUXO_ENDIVIDAMENTO"/>
      <sheetName val="ÍNDICE"/>
      <sheetName val="COMP_CX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DS "/>
      <sheetName val="GLCDSxLE "/>
      <sheetName val="Contratos100%"/>
      <sheetName val="Contratos_Exercicio"/>
      <sheetName val="Conquistas"/>
      <sheetName val="Recebíveis "/>
      <sheetName val="R&amp;D_e _I$D"/>
      <sheetName val="ESC_LL"/>
      <sheetName val="ESC_CX"/>
      <sheetName val="Composições Memórias"/>
      <sheetName val="ECONOMICO"/>
      <sheetName val="FLUXO_ENDIVIDAMENTO"/>
      <sheetName val="ÍNDICE"/>
      <sheetName val="COMP_CX"/>
      <sheetName val="FUNDO"/>
      <sheetName val="Posição R$"/>
      <sheetName val="Feriados"/>
      <sheetName val="Dados"/>
      <sheetName val="Plan1"/>
      <sheetName val="CMAI 04_08_04"/>
      <sheetName val="Chemsystem"/>
      <sheetName val="CONSOL DRE GERAL"/>
      <sheetName val="LLDS_"/>
      <sheetName val="GLCDSxLE_"/>
      <sheetName val="Recebíveis_"/>
      <sheetName val="R&amp;D_e__I$D"/>
      <sheetName val="Composições_Memórias"/>
      <sheetName val="CMAI_04_08_04"/>
      <sheetName val="Posição_R$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EEFFmensual"/>
      <sheetName val="EEFF"/>
      <sheetName val="VPLCHAGLLA"/>
      <sheetName val="Creación de Valor"/>
      <sheetName val="IMPOSTOS"/>
      <sheetName val="INGRESOS"/>
      <sheetName val="COSTOS"/>
      <sheetName val="Hoja2"/>
      <sheetName val="ATIVOS"/>
      <sheetName val="EPC MENSUAL"/>
      <sheetName val="EPC"/>
      <sheetName val="FINANCIAMIENTO"/>
      <sheetName val="FATOR DE PLANTA"/>
      <sheetName val="POTENCIA EFETIVA"/>
      <sheetName val="PRECIO ENERGIA"/>
      <sheetName val="COSTOS MARGINALES"/>
      <sheetName val="DESPACHO"/>
      <sheetName val="RiskSerializationData"/>
      <sheetName val="rsklibSimData"/>
      <sheetName val="DATOS DE POTENCIA"/>
      <sheetName val="EvSpot"/>
      <sheetName val="CanonAgua"/>
      <sheetName val="Contratos_Exercicio"/>
    </sheetNames>
    <sheetDataSet>
      <sheetData sheetId="0">
        <row r="60">
          <cell r="B60">
            <v>0.19</v>
          </cell>
        </row>
      </sheetData>
      <sheetData sheetId="1">
        <row r="64">
          <cell r="K64">
            <v>0</v>
          </cell>
        </row>
      </sheetData>
      <sheetData sheetId="2">
        <row r="42">
          <cell r="I42">
            <v>29511.167612110039</v>
          </cell>
        </row>
      </sheetData>
      <sheetData sheetId="3"/>
      <sheetData sheetId="4">
        <row r="38">
          <cell r="J38">
            <v>6.8257979632095598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20">
          <cell r="J20">
            <v>37028.090658003661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 t="str">
            <v>Central</v>
          </cell>
          <cell r="C1" t="str">
            <v>Grupo</v>
          </cell>
          <cell r="D1" t="str">
            <v>Fecha</v>
          </cell>
          <cell r="E1" t="str">
            <v>Potencia Firme (kW)</v>
          </cell>
        </row>
        <row r="2">
          <cell r="B2" t="str">
            <v>CAHUA</v>
          </cell>
          <cell r="C2" t="str">
            <v>CAHUA</v>
          </cell>
          <cell r="D2" t="str">
            <v>2008-06</v>
          </cell>
          <cell r="E2">
            <v>39403</v>
          </cell>
        </row>
        <row r="3">
          <cell r="B3" t="str">
            <v>GALLITO CIEGO</v>
          </cell>
          <cell r="C3" t="str">
            <v>GALLITOC</v>
          </cell>
          <cell r="D3" t="str">
            <v>2008-06</v>
          </cell>
          <cell r="E3">
            <v>27041</v>
          </cell>
        </row>
        <row r="4">
          <cell r="B4" t="str">
            <v>HUAYLLACHO</v>
          </cell>
          <cell r="C4" t="str">
            <v>TODOS</v>
          </cell>
          <cell r="D4" t="str">
            <v>2008-06</v>
          </cell>
          <cell r="E4">
            <v>186</v>
          </cell>
        </row>
        <row r="5">
          <cell r="B5" t="str">
            <v>MISAPUQUIO</v>
          </cell>
          <cell r="C5" t="str">
            <v>TODOS</v>
          </cell>
          <cell r="D5" t="str">
            <v>2008-06</v>
          </cell>
          <cell r="E5">
            <v>3866</v>
          </cell>
        </row>
        <row r="6">
          <cell r="B6" t="str">
            <v>PARIAC</v>
          </cell>
          <cell r="C6" t="str">
            <v>TODOS</v>
          </cell>
          <cell r="D6" t="str">
            <v>2008-06</v>
          </cell>
          <cell r="E6">
            <v>4951</v>
          </cell>
        </row>
        <row r="7">
          <cell r="B7" t="str">
            <v>SAN ANTONIO</v>
          </cell>
          <cell r="C7" t="str">
            <v>TODOS</v>
          </cell>
          <cell r="D7" t="str">
            <v>2008-06</v>
          </cell>
          <cell r="E7">
            <v>580</v>
          </cell>
        </row>
        <row r="8">
          <cell r="B8" t="str">
            <v>SAN IGNACIO</v>
          </cell>
          <cell r="C8" t="str">
            <v>TODOS</v>
          </cell>
          <cell r="D8" t="str">
            <v>2008-06</v>
          </cell>
          <cell r="E8">
            <v>422</v>
          </cell>
        </row>
        <row r="9">
          <cell r="B9" t="str">
            <v>CALLAHUANCA</v>
          </cell>
          <cell r="C9" t="str">
            <v>CALL</v>
          </cell>
          <cell r="D9" t="str">
            <v>2008-06</v>
          </cell>
          <cell r="E9">
            <v>80433</v>
          </cell>
        </row>
        <row r="10">
          <cell r="B10" t="str">
            <v>CHIMAY</v>
          </cell>
          <cell r="C10" t="str">
            <v>CHIMAY</v>
          </cell>
          <cell r="D10" t="str">
            <v>2008-06</v>
          </cell>
          <cell r="E10">
            <v>150900</v>
          </cell>
        </row>
        <row r="11">
          <cell r="B11" t="str">
            <v>HUAMPANI</v>
          </cell>
          <cell r="C11" t="str">
            <v>HPNI</v>
          </cell>
          <cell r="D11" t="str">
            <v>2008-06</v>
          </cell>
          <cell r="E11">
            <v>30176</v>
          </cell>
        </row>
        <row r="12">
          <cell r="B12" t="str">
            <v>HUINCO</v>
          </cell>
          <cell r="C12" t="str">
            <v>HUIN</v>
          </cell>
          <cell r="D12" t="str">
            <v>2008-06</v>
          </cell>
          <cell r="E12">
            <v>247340</v>
          </cell>
        </row>
        <row r="13">
          <cell r="B13" t="str">
            <v>MATUCANA</v>
          </cell>
          <cell r="C13" t="str">
            <v xml:space="preserve">MAT </v>
          </cell>
          <cell r="D13" t="str">
            <v>2008-06</v>
          </cell>
          <cell r="E13">
            <v>128578</v>
          </cell>
        </row>
        <row r="14">
          <cell r="B14" t="str">
            <v>MOYOPAMPA</v>
          </cell>
          <cell r="C14" t="str">
            <v>MOY</v>
          </cell>
          <cell r="D14" t="str">
            <v>2008-06</v>
          </cell>
          <cell r="E14">
            <v>64704</v>
          </cell>
        </row>
        <row r="15">
          <cell r="B15" t="str">
            <v>UTI</v>
          </cell>
          <cell r="C15" t="str">
            <v>UTI5</v>
          </cell>
          <cell r="D15" t="str">
            <v>2008-06</v>
          </cell>
          <cell r="E15">
            <v>52262.5</v>
          </cell>
        </row>
        <row r="16">
          <cell r="B16" t="str">
            <v>UTI</v>
          </cell>
          <cell r="C16" t="str">
            <v>UTI6</v>
          </cell>
          <cell r="D16" t="str">
            <v>2008-06</v>
          </cell>
          <cell r="E16">
            <v>51202.55</v>
          </cell>
        </row>
        <row r="17">
          <cell r="B17" t="str">
            <v>VENTANILLA</v>
          </cell>
          <cell r="C17" t="str">
            <v>TV-3 C.C.</v>
          </cell>
          <cell r="D17" t="str">
            <v>2008-06</v>
          </cell>
          <cell r="E17">
            <v>480756.35</v>
          </cell>
        </row>
        <row r="18">
          <cell r="B18" t="str">
            <v>WEST</v>
          </cell>
          <cell r="C18" t="str">
            <v>TG7</v>
          </cell>
          <cell r="D18" t="str">
            <v>2008-06</v>
          </cell>
          <cell r="E18">
            <v>122441.32</v>
          </cell>
        </row>
        <row r="19">
          <cell r="B19" t="str">
            <v>YANANGO</v>
          </cell>
          <cell r="C19" t="str">
            <v>C.H. YANANGO</v>
          </cell>
          <cell r="D19" t="str">
            <v>2008-06</v>
          </cell>
          <cell r="E19">
            <v>16615</v>
          </cell>
        </row>
        <row r="20">
          <cell r="B20" t="str">
            <v>MALACAS</v>
          </cell>
          <cell r="C20" t="str">
            <v>TG1</v>
          </cell>
          <cell r="D20" t="str">
            <v>2008-06</v>
          </cell>
          <cell r="E20">
            <v>14622.86</v>
          </cell>
        </row>
        <row r="21">
          <cell r="B21" t="str">
            <v>MALACAS</v>
          </cell>
          <cell r="C21" t="str">
            <v>TG2</v>
          </cell>
          <cell r="D21" t="str">
            <v>2008-06</v>
          </cell>
          <cell r="E21">
            <v>14913.08</v>
          </cell>
        </row>
        <row r="22">
          <cell r="B22" t="str">
            <v>MALACAS</v>
          </cell>
          <cell r="C22" t="str">
            <v>TGN4</v>
          </cell>
          <cell r="D22" t="str">
            <v>2008-06</v>
          </cell>
          <cell r="E22">
            <v>100305.93</v>
          </cell>
        </row>
        <row r="23">
          <cell r="B23" t="str">
            <v>CHARCANI I</v>
          </cell>
          <cell r="C23" t="str">
            <v>CHARCANI 1</v>
          </cell>
          <cell r="D23" t="str">
            <v>2008-06</v>
          </cell>
          <cell r="E23">
            <v>1408</v>
          </cell>
        </row>
        <row r="24">
          <cell r="B24" t="str">
            <v>CHARCANI II</v>
          </cell>
          <cell r="C24" t="str">
            <v>CHAII</v>
          </cell>
          <cell r="D24" t="str">
            <v>2008-06</v>
          </cell>
          <cell r="E24">
            <v>600</v>
          </cell>
        </row>
        <row r="25">
          <cell r="B25" t="str">
            <v>CHARCANI III</v>
          </cell>
          <cell r="C25" t="str">
            <v>CHARCANI 3</v>
          </cell>
          <cell r="D25" t="str">
            <v>2008-06</v>
          </cell>
          <cell r="E25">
            <v>4275</v>
          </cell>
        </row>
        <row r="26">
          <cell r="B26" t="str">
            <v>CHARCANI IV</v>
          </cell>
          <cell r="C26" t="str">
            <v xml:space="preserve">CHAR_IV </v>
          </cell>
          <cell r="D26" t="str">
            <v>2008-06</v>
          </cell>
          <cell r="E26">
            <v>15301</v>
          </cell>
        </row>
        <row r="27">
          <cell r="B27" t="str">
            <v>CHARCANI V</v>
          </cell>
          <cell r="C27" t="str">
            <v xml:space="preserve">CHAR_V </v>
          </cell>
          <cell r="D27" t="str">
            <v>2008-06</v>
          </cell>
          <cell r="E27">
            <v>144622</v>
          </cell>
        </row>
        <row r="28">
          <cell r="B28" t="str">
            <v>CHARCANI VI</v>
          </cell>
          <cell r="C28" t="str">
            <v>CHARCANI 6</v>
          </cell>
          <cell r="D28" t="str">
            <v>2008-06</v>
          </cell>
          <cell r="E28">
            <v>8947</v>
          </cell>
        </row>
        <row r="29">
          <cell r="B29" t="str">
            <v>CHILINA</v>
          </cell>
          <cell r="C29" t="str">
            <v>C. C.</v>
          </cell>
          <cell r="D29" t="str">
            <v>2008-06</v>
          </cell>
          <cell r="E29">
            <v>16671.099999999999</v>
          </cell>
        </row>
        <row r="30">
          <cell r="B30" t="str">
            <v>CHILINA</v>
          </cell>
          <cell r="C30" t="str">
            <v>SULZ 1</v>
          </cell>
          <cell r="D30" t="str">
            <v>2008-06</v>
          </cell>
          <cell r="E30">
            <v>5014.79</v>
          </cell>
        </row>
        <row r="31">
          <cell r="B31" t="str">
            <v>CHILINA</v>
          </cell>
          <cell r="C31" t="str">
            <v>SULZ 2</v>
          </cell>
          <cell r="D31" t="str">
            <v>2008-06</v>
          </cell>
          <cell r="E31">
            <v>5244.55</v>
          </cell>
        </row>
        <row r="32">
          <cell r="B32" t="str">
            <v>CHILINA</v>
          </cell>
          <cell r="C32" t="str">
            <v>TV 2</v>
          </cell>
          <cell r="D32" t="str">
            <v>2008-06</v>
          </cell>
          <cell r="E32">
            <v>6139.53</v>
          </cell>
        </row>
        <row r="33">
          <cell r="B33" t="str">
            <v>CHILINA</v>
          </cell>
          <cell r="C33" t="str">
            <v>TV 3</v>
          </cell>
          <cell r="D33" t="str">
            <v>2008-06</v>
          </cell>
          <cell r="E33">
            <v>9787.17</v>
          </cell>
        </row>
        <row r="34">
          <cell r="B34" t="str">
            <v>MOLLENDO</v>
          </cell>
          <cell r="C34" t="str">
            <v>MIR1</v>
          </cell>
          <cell r="D34" t="str">
            <v>2008-06</v>
          </cell>
          <cell r="E34">
            <v>9687.1299999999992</v>
          </cell>
        </row>
        <row r="35">
          <cell r="B35" t="str">
            <v>MOLLENDO</v>
          </cell>
          <cell r="C35" t="str">
            <v>MIR2</v>
          </cell>
          <cell r="D35" t="str">
            <v>2008-06</v>
          </cell>
          <cell r="E35">
            <v>10025.219999999999</v>
          </cell>
        </row>
        <row r="36">
          <cell r="B36" t="str">
            <v>MOLLENDO</v>
          </cell>
          <cell r="C36" t="str">
            <v>MIR3</v>
          </cell>
          <cell r="D36" t="str">
            <v>2008-06</v>
          </cell>
          <cell r="E36">
            <v>10021.790000000001</v>
          </cell>
        </row>
        <row r="37">
          <cell r="B37" t="str">
            <v>MOLLENDO</v>
          </cell>
          <cell r="C37" t="str">
            <v>TGM1</v>
          </cell>
          <cell r="D37" t="str">
            <v>2008-06</v>
          </cell>
          <cell r="E37">
            <v>36643.769999999997</v>
          </cell>
        </row>
        <row r="38">
          <cell r="B38" t="str">
            <v>MOLLENDO</v>
          </cell>
          <cell r="C38" t="str">
            <v>TGM2</v>
          </cell>
          <cell r="D38" t="str">
            <v>2008-06</v>
          </cell>
          <cell r="E38">
            <v>36056.199999999997</v>
          </cell>
        </row>
        <row r="39">
          <cell r="B39" t="str">
            <v>DOLORESPATA</v>
          </cell>
          <cell r="C39" t="str">
            <v>ALCO 1</v>
          </cell>
          <cell r="D39" t="str">
            <v>2008-06</v>
          </cell>
          <cell r="E39">
            <v>1610.87</v>
          </cell>
        </row>
        <row r="40">
          <cell r="B40" t="str">
            <v>DOLORESPATA</v>
          </cell>
          <cell r="C40" t="str">
            <v>ALCO 2</v>
          </cell>
          <cell r="D40" t="str">
            <v>2008-06</v>
          </cell>
          <cell r="E40">
            <v>1748.81</v>
          </cell>
        </row>
        <row r="41">
          <cell r="B41" t="str">
            <v>DOLORESPATA</v>
          </cell>
          <cell r="C41" t="str">
            <v>DOL SULZER 1</v>
          </cell>
          <cell r="D41" t="str">
            <v>2008-06</v>
          </cell>
          <cell r="E41">
            <v>884.48</v>
          </cell>
        </row>
        <row r="42">
          <cell r="B42" t="str">
            <v>DOLORESPATA</v>
          </cell>
          <cell r="C42" t="str">
            <v>DOL SULZER 2</v>
          </cell>
          <cell r="D42" t="str">
            <v>2008-06</v>
          </cell>
          <cell r="E42">
            <v>1853.43</v>
          </cell>
        </row>
        <row r="43">
          <cell r="B43" t="str">
            <v>DOLORESPATA</v>
          </cell>
          <cell r="C43" t="str">
            <v>GM 1</v>
          </cell>
          <cell r="D43" t="str">
            <v>2008-06</v>
          </cell>
          <cell r="E43">
            <v>1741.49</v>
          </cell>
        </row>
        <row r="44">
          <cell r="B44" t="str">
            <v>DOLORESPATA</v>
          </cell>
          <cell r="C44" t="str">
            <v>GM 2</v>
          </cell>
          <cell r="D44" t="str">
            <v>2008-06</v>
          </cell>
          <cell r="E44">
            <v>1811.09</v>
          </cell>
        </row>
        <row r="45">
          <cell r="B45" t="str">
            <v>DOLORESPATA</v>
          </cell>
          <cell r="C45" t="str">
            <v>GM 3</v>
          </cell>
          <cell r="D45" t="str">
            <v>2008-06</v>
          </cell>
          <cell r="E45">
            <v>1725.52</v>
          </cell>
        </row>
        <row r="46">
          <cell r="B46" t="str">
            <v>MACHUPICCHU</v>
          </cell>
          <cell r="C46" t="str">
            <v>TODOS</v>
          </cell>
          <cell r="D46" t="str">
            <v>2008-06</v>
          </cell>
          <cell r="E46">
            <v>85791</v>
          </cell>
        </row>
        <row r="47">
          <cell r="B47" t="str">
            <v>CAÑON DEL PATO</v>
          </cell>
          <cell r="C47" t="str">
            <v>TODOS</v>
          </cell>
          <cell r="D47" t="str">
            <v>2008-06</v>
          </cell>
          <cell r="E47">
            <v>263490</v>
          </cell>
        </row>
        <row r="48">
          <cell r="B48" t="str">
            <v>CARHUAQUERO</v>
          </cell>
          <cell r="C48" t="str">
            <v>TODOS</v>
          </cell>
          <cell r="D48" t="str">
            <v>2008-06</v>
          </cell>
          <cell r="E48">
            <v>91943</v>
          </cell>
        </row>
        <row r="49">
          <cell r="B49" t="str">
            <v>CHICLAYO OESTE</v>
          </cell>
          <cell r="C49" t="str">
            <v>CHO_GMT1</v>
          </cell>
          <cell r="D49" t="str">
            <v>2008-06</v>
          </cell>
          <cell r="E49">
            <v>3677.1</v>
          </cell>
        </row>
        <row r="50">
          <cell r="B50" t="str">
            <v>CHICLAYO OESTE</v>
          </cell>
          <cell r="C50" t="str">
            <v>CHO_GMT2</v>
          </cell>
          <cell r="D50" t="str">
            <v>2008-06</v>
          </cell>
          <cell r="E50">
            <v>3949.82</v>
          </cell>
        </row>
        <row r="51">
          <cell r="B51" t="str">
            <v>CHICLAYO OESTE</v>
          </cell>
          <cell r="C51" t="str">
            <v>CHO_GMT3</v>
          </cell>
          <cell r="D51" t="str">
            <v>2008-06</v>
          </cell>
          <cell r="E51">
            <v>3797.52</v>
          </cell>
        </row>
        <row r="52">
          <cell r="B52" t="str">
            <v>CHICLAYO OESTE</v>
          </cell>
          <cell r="C52" t="str">
            <v>CHO_SZ1</v>
          </cell>
          <cell r="D52" t="str">
            <v>2008-06</v>
          </cell>
          <cell r="E52">
            <v>5282.7</v>
          </cell>
        </row>
        <row r="53">
          <cell r="B53" t="str">
            <v>CHICLAYO OESTE</v>
          </cell>
          <cell r="C53" t="str">
            <v>CHO_SZ2</v>
          </cell>
          <cell r="D53" t="str">
            <v>2008-06</v>
          </cell>
          <cell r="E53">
            <v>5480.48</v>
          </cell>
        </row>
        <row r="54">
          <cell r="B54" t="str">
            <v>CHIMBOTE</v>
          </cell>
          <cell r="C54" t="str">
            <v>CHIM1</v>
          </cell>
          <cell r="D54" t="str">
            <v>2008-06</v>
          </cell>
          <cell r="E54">
            <v>21884.85</v>
          </cell>
        </row>
        <row r="55">
          <cell r="B55" t="str">
            <v>CHIMBOTE</v>
          </cell>
          <cell r="C55" t="str">
            <v>CHIM3</v>
          </cell>
          <cell r="D55" t="str">
            <v>2008-06</v>
          </cell>
          <cell r="E55">
            <v>20949.650000000001</v>
          </cell>
        </row>
        <row r="56">
          <cell r="B56" t="str">
            <v>PAITA</v>
          </cell>
          <cell r="C56" t="str">
            <v>EMD-1</v>
          </cell>
          <cell r="D56" t="str">
            <v>2008-06</v>
          </cell>
          <cell r="E56">
            <v>2019.49</v>
          </cell>
        </row>
        <row r="57">
          <cell r="B57" t="str">
            <v>PAITA</v>
          </cell>
          <cell r="C57" t="str">
            <v>EMD-3</v>
          </cell>
          <cell r="D57" t="str">
            <v>2008-06</v>
          </cell>
          <cell r="E57">
            <v>2008.73</v>
          </cell>
        </row>
        <row r="58">
          <cell r="B58" t="str">
            <v>PAITA</v>
          </cell>
          <cell r="C58" t="str">
            <v>SKODA-2</v>
          </cell>
          <cell r="D58" t="str">
            <v>2008-06</v>
          </cell>
          <cell r="E58">
            <v>760.76</v>
          </cell>
        </row>
        <row r="59">
          <cell r="B59" t="str">
            <v>PAITA</v>
          </cell>
          <cell r="C59" t="str">
            <v>SKODA-3</v>
          </cell>
          <cell r="D59" t="str">
            <v>2008-06</v>
          </cell>
          <cell r="E59">
            <v>878.78</v>
          </cell>
        </row>
        <row r="60">
          <cell r="B60" t="str">
            <v>PIURA</v>
          </cell>
          <cell r="C60" t="str">
            <v>MIRRL-1</v>
          </cell>
          <cell r="D60" t="str">
            <v>2008-06</v>
          </cell>
          <cell r="E60">
            <v>1134.7</v>
          </cell>
        </row>
        <row r="61">
          <cell r="B61" t="str">
            <v>PIURA</v>
          </cell>
          <cell r="C61" t="str">
            <v>MIRRL-4</v>
          </cell>
          <cell r="D61" t="str">
            <v>2008-06</v>
          </cell>
          <cell r="E61">
            <v>1646.09</v>
          </cell>
        </row>
        <row r="62">
          <cell r="B62" t="str">
            <v>PIURA</v>
          </cell>
          <cell r="C62" t="str">
            <v>PIURGMT1</v>
          </cell>
          <cell r="D62" t="str">
            <v>2008-06</v>
          </cell>
          <cell r="E62">
            <v>4425.67</v>
          </cell>
        </row>
        <row r="63">
          <cell r="B63" t="str">
            <v>PIURA</v>
          </cell>
          <cell r="C63" t="str">
            <v>PIURGMT2</v>
          </cell>
          <cell r="D63" t="str">
            <v>2008-06</v>
          </cell>
          <cell r="E63">
            <v>4351.3500000000004</v>
          </cell>
        </row>
        <row r="64">
          <cell r="B64" t="str">
            <v>PIURA</v>
          </cell>
          <cell r="C64" t="str">
            <v>PIURMAN</v>
          </cell>
          <cell r="D64" t="str">
            <v>2008-06</v>
          </cell>
          <cell r="E64">
            <v>6434.89</v>
          </cell>
        </row>
        <row r="65">
          <cell r="B65" t="str">
            <v>PIURA TG</v>
          </cell>
          <cell r="C65" t="str">
            <v>PIURTG1</v>
          </cell>
          <cell r="D65" t="str">
            <v>2008-06</v>
          </cell>
          <cell r="E65">
            <v>17972.12</v>
          </cell>
        </row>
        <row r="66">
          <cell r="B66" t="str">
            <v>SULLANA</v>
          </cell>
          <cell r="C66" t="str">
            <v>ALCO-2</v>
          </cell>
          <cell r="D66" t="str">
            <v>2008-06</v>
          </cell>
          <cell r="E66">
            <v>2183.5700000000002</v>
          </cell>
        </row>
        <row r="67">
          <cell r="B67" t="str">
            <v>SULLANA</v>
          </cell>
          <cell r="C67" t="str">
            <v>ALCO-3</v>
          </cell>
          <cell r="D67" t="str">
            <v>2008-06</v>
          </cell>
          <cell r="E67">
            <v>2086.12</v>
          </cell>
        </row>
        <row r="68">
          <cell r="B68" t="str">
            <v>SULLANA</v>
          </cell>
          <cell r="C68" t="str">
            <v>ALCO-4</v>
          </cell>
          <cell r="D68" t="str">
            <v>2008-06</v>
          </cell>
          <cell r="E68">
            <v>2010.75</v>
          </cell>
        </row>
        <row r="69">
          <cell r="B69" t="str">
            <v>SULLANA</v>
          </cell>
          <cell r="C69" t="str">
            <v>ALCO-5</v>
          </cell>
          <cell r="D69" t="str">
            <v>2008-06</v>
          </cell>
          <cell r="E69">
            <v>2063.27</v>
          </cell>
        </row>
        <row r="70">
          <cell r="B70" t="str">
            <v>TRUJILLO</v>
          </cell>
          <cell r="C70" t="str">
            <v>TRUJ4</v>
          </cell>
          <cell r="D70" t="str">
            <v>2008-06</v>
          </cell>
          <cell r="E70">
            <v>19781.740000000002</v>
          </cell>
        </row>
        <row r="71">
          <cell r="B71" t="str">
            <v>ARICOTA I</v>
          </cell>
          <cell r="C71" t="str">
            <v>AR1 1,2</v>
          </cell>
          <cell r="D71" t="str">
            <v>2008-06</v>
          </cell>
          <cell r="E71">
            <v>22500</v>
          </cell>
        </row>
        <row r="72">
          <cell r="B72" t="str">
            <v>ARICOTA II</v>
          </cell>
          <cell r="C72" t="str">
            <v>ARI3</v>
          </cell>
          <cell r="D72" t="str">
            <v>2008-06</v>
          </cell>
          <cell r="E72">
            <v>12400</v>
          </cell>
        </row>
        <row r="73">
          <cell r="B73" t="str">
            <v>CALANA</v>
          </cell>
          <cell r="C73" t="str">
            <v>CAL1</v>
          </cell>
          <cell r="D73" t="str">
            <v>2008-06</v>
          </cell>
          <cell r="E73">
            <v>6237.48</v>
          </cell>
        </row>
        <row r="74">
          <cell r="B74" t="str">
            <v>CALANA</v>
          </cell>
          <cell r="C74" t="str">
            <v>CAL2</v>
          </cell>
          <cell r="D74" t="str">
            <v>2008-06</v>
          </cell>
          <cell r="E74">
            <v>6608</v>
          </cell>
        </row>
        <row r="75">
          <cell r="B75" t="str">
            <v>CALANA</v>
          </cell>
          <cell r="C75" t="str">
            <v>CAL3</v>
          </cell>
          <cell r="D75" t="str">
            <v>2008-06</v>
          </cell>
          <cell r="E75">
            <v>6217</v>
          </cell>
        </row>
        <row r="76">
          <cell r="B76" t="str">
            <v>CALANA</v>
          </cell>
          <cell r="C76" t="str">
            <v>CAL4</v>
          </cell>
          <cell r="D76" t="str">
            <v>2008-06</v>
          </cell>
          <cell r="E76">
            <v>6442</v>
          </cell>
        </row>
        <row r="77">
          <cell r="B77" t="str">
            <v>MALPASO</v>
          </cell>
          <cell r="C77" t="str">
            <v>MALPASO</v>
          </cell>
          <cell r="D77" t="str">
            <v>2008-06</v>
          </cell>
          <cell r="E77">
            <v>48020.88</v>
          </cell>
        </row>
        <row r="78">
          <cell r="B78" t="str">
            <v>OROYA</v>
          </cell>
          <cell r="C78" t="str">
            <v>OROYA</v>
          </cell>
          <cell r="D78" t="str">
            <v>2008-06</v>
          </cell>
          <cell r="E78">
            <v>9480</v>
          </cell>
        </row>
        <row r="79">
          <cell r="B79" t="str">
            <v>PACHACHACA</v>
          </cell>
          <cell r="C79" t="str">
            <v>PACHACHACA</v>
          </cell>
          <cell r="D79" t="str">
            <v>2008-06</v>
          </cell>
          <cell r="E79">
            <v>9650</v>
          </cell>
        </row>
        <row r="80">
          <cell r="B80" t="str">
            <v>YAUPI</v>
          </cell>
          <cell r="C80" t="str">
            <v xml:space="preserve">YAUPI </v>
          </cell>
          <cell r="D80" t="str">
            <v>2008-06</v>
          </cell>
          <cell r="E80">
            <v>110207</v>
          </cell>
        </row>
        <row r="81">
          <cell r="B81" t="str">
            <v>MANTARO</v>
          </cell>
          <cell r="C81" t="str">
            <v xml:space="preserve">MAN </v>
          </cell>
          <cell r="D81" t="str">
            <v>2008-06</v>
          </cell>
          <cell r="E81">
            <v>650483</v>
          </cell>
        </row>
        <row r="82">
          <cell r="B82" t="str">
            <v>RESTITUCION</v>
          </cell>
          <cell r="C82" t="str">
            <v>RON</v>
          </cell>
          <cell r="D82" t="str">
            <v>2008-06</v>
          </cell>
          <cell r="E82">
            <v>215359</v>
          </cell>
        </row>
        <row r="83">
          <cell r="B83" t="str">
            <v>TUMBES</v>
          </cell>
          <cell r="C83" t="str">
            <v>MAK1</v>
          </cell>
          <cell r="D83" t="str">
            <v>2008-06</v>
          </cell>
          <cell r="E83">
            <v>8923.34</v>
          </cell>
        </row>
        <row r="84">
          <cell r="B84" t="str">
            <v>TUMBES</v>
          </cell>
          <cell r="C84" t="str">
            <v>MAK2</v>
          </cell>
          <cell r="D84" t="str">
            <v>2008-06</v>
          </cell>
          <cell r="E84">
            <v>7729.16</v>
          </cell>
        </row>
        <row r="85">
          <cell r="B85" t="str">
            <v>YARINACOCHA</v>
          </cell>
          <cell r="C85" t="str">
            <v>WAR1</v>
          </cell>
          <cell r="D85" t="str">
            <v>2008-06</v>
          </cell>
          <cell r="E85">
            <v>6123.69</v>
          </cell>
        </row>
        <row r="86">
          <cell r="B86" t="str">
            <v>YARINACOCHA</v>
          </cell>
          <cell r="C86" t="str">
            <v>WAR2</v>
          </cell>
          <cell r="D86" t="str">
            <v>2008-06</v>
          </cell>
          <cell r="E86">
            <v>6032.01</v>
          </cell>
        </row>
        <row r="87">
          <cell r="B87" t="str">
            <v>YARINACOCHA</v>
          </cell>
          <cell r="C87" t="str">
            <v>WAR3</v>
          </cell>
          <cell r="D87" t="str">
            <v>2008-06</v>
          </cell>
          <cell r="E87">
            <v>6028.03</v>
          </cell>
        </row>
        <row r="88">
          <cell r="B88" t="str">
            <v>YARINACOCHA</v>
          </cell>
          <cell r="C88" t="str">
            <v>WAR4</v>
          </cell>
          <cell r="D88" t="str">
            <v>2008-06</v>
          </cell>
          <cell r="E88">
            <v>5927.97</v>
          </cell>
        </row>
        <row r="89">
          <cell r="B89" t="str">
            <v>CHILCA</v>
          </cell>
          <cell r="C89" t="str">
            <v>G1</v>
          </cell>
          <cell r="D89" t="str">
            <v>2008-06</v>
          </cell>
          <cell r="E89">
            <v>173514.26</v>
          </cell>
        </row>
        <row r="90">
          <cell r="B90" t="str">
            <v>CHILCA</v>
          </cell>
          <cell r="C90" t="str">
            <v>G2</v>
          </cell>
          <cell r="D90" t="str">
            <v>2008-06</v>
          </cell>
          <cell r="E90">
            <v>170402.98</v>
          </cell>
        </row>
        <row r="91">
          <cell r="B91" t="str">
            <v>ILO 1</v>
          </cell>
          <cell r="C91" t="str">
            <v>CAT</v>
          </cell>
          <cell r="D91" t="str">
            <v>2008-06</v>
          </cell>
          <cell r="E91">
            <v>3267.22</v>
          </cell>
        </row>
        <row r="92">
          <cell r="B92" t="str">
            <v>ILO 1</v>
          </cell>
          <cell r="C92" t="str">
            <v>TG1</v>
          </cell>
          <cell r="D92" t="str">
            <v>2008-06</v>
          </cell>
          <cell r="E92">
            <v>34674.17</v>
          </cell>
        </row>
        <row r="93">
          <cell r="B93" t="str">
            <v>ILO 1</v>
          </cell>
          <cell r="C93" t="str">
            <v>TG2</v>
          </cell>
          <cell r="D93" t="str">
            <v>2008-06</v>
          </cell>
          <cell r="E93">
            <v>32192.17</v>
          </cell>
        </row>
        <row r="94">
          <cell r="B94" t="str">
            <v>ILO 1</v>
          </cell>
          <cell r="C94" t="str">
            <v>TV2</v>
          </cell>
          <cell r="D94" t="str">
            <v>2008-06</v>
          </cell>
          <cell r="E94">
            <v>8.8800000000000008</v>
          </cell>
        </row>
        <row r="95">
          <cell r="B95" t="str">
            <v>ILO 1</v>
          </cell>
          <cell r="C95" t="str">
            <v>TV3</v>
          </cell>
          <cell r="D95" t="str">
            <v>2008-06</v>
          </cell>
          <cell r="E95">
            <v>69308.23</v>
          </cell>
        </row>
        <row r="96">
          <cell r="B96" t="str">
            <v>ILO 1</v>
          </cell>
          <cell r="C96" t="str">
            <v>TV4</v>
          </cell>
          <cell r="D96" t="str">
            <v>2008-06</v>
          </cell>
          <cell r="E96">
            <v>66127.64</v>
          </cell>
        </row>
        <row r="97">
          <cell r="B97" t="str">
            <v>ILO 2</v>
          </cell>
          <cell r="C97" t="str">
            <v>TV1</v>
          </cell>
          <cell r="D97" t="str">
            <v>2008-06</v>
          </cell>
          <cell r="E97">
            <v>141692.4</v>
          </cell>
        </row>
        <row r="98">
          <cell r="B98" t="str">
            <v>YUNCAN</v>
          </cell>
          <cell r="C98" t="str">
            <v>TODOS</v>
          </cell>
          <cell r="D98" t="str">
            <v>2008-06</v>
          </cell>
          <cell r="E98">
            <v>136760</v>
          </cell>
        </row>
        <row r="99">
          <cell r="B99" t="str">
            <v>KALLPA</v>
          </cell>
          <cell r="C99" t="str">
            <v>TG1-KALLPA</v>
          </cell>
          <cell r="D99" t="str">
            <v>2008-06</v>
          </cell>
          <cell r="E99">
            <v>172829.17</v>
          </cell>
        </row>
        <row r="100">
          <cell r="B100" t="str">
            <v>BELLAVISTA</v>
          </cell>
          <cell r="C100" t="str">
            <v>ALCO</v>
          </cell>
          <cell r="D100" t="str">
            <v>2008-06</v>
          </cell>
          <cell r="E100">
            <v>1751.34</v>
          </cell>
        </row>
        <row r="101">
          <cell r="B101" t="str">
            <v>BELLAVISTA</v>
          </cell>
          <cell r="C101" t="str">
            <v>MAN 1</v>
          </cell>
          <cell r="D101" t="str">
            <v>2008-06</v>
          </cell>
          <cell r="E101">
            <v>1730.17</v>
          </cell>
        </row>
        <row r="102">
          <cell r="B102" t="str">
            <v>SAN GABAN</v>
          </cell>
          <cell r="C102" t="str">
            <v>TODOS</v>
          </cell>
          <cell r="D102" t="str">
            <v>2008-06</v>
          </cell>
          <cell r="E102">
            <v>113098</v>
          </cell>
        </row>
        <row r="103">
          <cell r="B103" t="str">
            <v>TAPARACHI</v>
          </cell>
          <cell r="C103" t="str">
            <v>MAN 3</v>
          </cell>
          <cell r="D103" t="str">
            <v>2008-06</v>
          </cell>
          <cell r="E103">
            <v>1761.7</v>
          </cell>
        </row>
        <row r="104">
          <cell r="B104" t="str">
            <v>TAPARACHI</v>
          </cell>
          <cell r="C104" t="str">
            <v>MAN 4</v>
          </cell>
          <cell r="D104" t="str">
            <v>2008-06</v>
          </cell>
          <cell r="E104">
            <v>1845.83</v>
          </cell>
        </row>
        <row r="105">
          <cell r="B105" t="str">
            <v>TAPARACHI</v>
          </cell>
          <cell r="C105" t="str">
            <v>SKODA 1</v>
          </cell>
          <cell r="D105" t="str">
            <v>2008-06</v>
          </cell>
          <cell r="E105">
            <v>428.6</v>
          </cell>
        </row>
        <row r="106">
          <cell r="B106" t="str">
            <v>TAPARACHI</v>
          </cell>
          <cell r="C106" t="str">
            <v>TAP MAN 1</v>
          </cell>
          <cell r="D106" t="str">
            <v>2008-06</v>
          </cell>
          <cell r="E106">
            <v>803.89</v>
          </cell>
        </row>
        <row r="107">
          <cell r="B107" t="str">
            <v>SAN NICOLAS</v>
          </cell>
          <cell r="C107" t="str">
            <v>ONAN</v>
          </cell>
          <cell r="D107" t="str">
            <v>2008-06</v>
          </cell>
          <cell r="E107">
            <v>1219.3</v>
          </cell>
        </row>
        <row r="108">
          <cell r="B108" t="str">
            <v>SAN NICOLAS</v>
          </cell>
          <cell r="C108" t="str">
            <v>TV1</v>
          </cell>
          <cell r="D108" t="str">
            <v>2008-06</v>
          </cell>
          <cell r="E108">
            <v>18394.62</v>
          </cell>
        </row>
        <row r="109">
          <cell r="B109" t="str">
            <v>SAN NICOLAS</v>
          </cell>
          <cell r="C109" t="str">
            <v>TV2</v>
          </cell>
          <cell r="D109" t="str">
            <v>2008-06</v>
          </cell>
          <cell r="E109">
            <v>17562.38</v>
          </cell>
        </row>
        <row r="110">
          <cell r="B110" t="str">
            <v>SAN NICOLAS</v>
          </cell>
          <cell r="C110" t="str">
            <v>TV3</v>
          </cell>
          <cell r="D110" t="str">
            <v>2008-06</v>
          </cell>
          <cell r="E110">
            <v>25213.56</v>
          </cell>
        </row>
        <row r="111">
          <cell r="B111" t="str">
            <v>HUANCHOR</v>
          </cell>
          <cell r="C111" t="str">
            <v>HUANCHOR</v>
          </cell>
          <cell r="D111" t="str">
            <v>2008-06</v>
          </cell>
          <cell r="E111">
            <v>19632</v>
          </cell>
        </row>
        <row r="112">
          <cell r="B112" t="str">
            <v>AGUAYTIA</v>
          </cell>
          <cell r="C112" t="str">
            <v>G1</v>
          </cell>
          <cell r="D112" t="str">
            <v>2008-06</v>
          </cell>
          <cell r="E112">
            <v>88229.86</v>
          </cell>
        </row>
        <row r="113">
          <cell r="B113" t="str">
            <v>AGUAYTIA</v>
          </cell>
          <cell r="C113" t="str">
            <v>G2</v>
          </cell>
          <cell r="D113" t="str">
            <v>2008-06</v>
          </cell>
          <cell r="E113">
            <v>88021.82</v>
          </cell>
        </row>
      </sheetData>
      <sheetData sheetId="21"/>
      <sheetData sheetId="22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ERENCIAL"/>
      <sheetName val="DIF"/>
      <sheetName val="FINANC"/>
      <sheetName val="FINANC_SFH"/>
      <sheetName val="FINANC NOVA"/>
      <sheetName val="Módulo1"/>
      <sheetName val="CANT_LC"/>
      <sheetName val="EDC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ALISIS"/>
      <sheetName val="FCD"/>
      <sheetName val="Datos CONIRSA"/>
      <sheetName val="CRPAOs"/>
      <sheetName val="Adenda"/>
      <sheetName val="RAIGV"/>
      <sheetName val="PAO"/>
      <sheetName val="Préstamo.T3"/>
      <sheetName val="CxP"/>
      <sheetName val="EPC"/>
      <sheetName val="Facturacion"/>
      <sheetName val="Peaje"/>
      <sheetName val="ML"/>
      <sheetName val="PAMO"/>
      <sheetName val="O&amp;M"/>
      <sheetName val="Impuestos"/>
      <sheetName val="Personal"/>
      <sheetName val="Asesorías"/>
      <sheetName val="Seguros"/>
      <sheetName val="Gtos Grales"/>
      <sheetName val="CONTROL"/>
      <sheetName val="DATOS DE POTE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ção"/>
      <sheetName val="RESUMO"/>
      <sheetName val="Painel de controle"/>
      <sheetName val="Dner"/>
      <sheetName val="crono"/>
      <sheetName val="Planilha"/>
      <sheetName val="equipa"/>
      <sheetName val="In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11">
            <v>1</v>
          </cell>
          <cell r="B11" t="str">
            <v>SERVIÇOS DE TERRAPLENAGEM</v>
          </cell>
        </row>
        <row r="12">
          <cell r="A12" t="str">
            <v>1.2</v>
          </cell>
          <cell r="B12" t="str">
            <v>Limpeza do terreno</v>
          </cell>
          <cell r="C12" t="str">
            <v>Há</v>
          </cell>
          <cell r="D12">
            <v>20</v>
          </cell>
          <cell r="F12">
            <v>0</v>
          </cell>
        </row>
        <row r="13">
          <cell r="A13" t="str">
            <v>1.2</v>
          </cell>
          <cell r="B13" t="str">
            <v>Desmat. e Destoc. De árvores c/D&lt;0,20m e Limpeza do terreno</v>
          </cell>
          <cell r="C13" t="str">
            <v>m2</v>
          </cell>
          <cell r="D13">
            <v>30000</v>
          </cell>
          <cell r="F13">
            <v>0</v>
          </cell>
        </row>
        <row r="14">
          <cell r="A14" t="str">
            <v>1.3</v>
          </cell>
          <cell r="B14" t="str">
            <v>Expurgo de terra vegetal</v>
          </cell>
          <cell r="C14" t="str">
            <v>m3</v>
          </cell>
          <cell r="D14">
            <v>6000</v>
          </cell>
          <cell r="F14">
            <v>0</v>
          </cell>
        </row>
        <row r="15">
          <cell r="B15" t="str">
            <v>Subtotal</v>
          </cell>
          <cell r="F15">
            <v>0</v>
          </cell>
        </row>
        <row r="17">
          <cell r="A17">
            <v>2</v>
          </cell>
          <cell r="B17" t="str">
            <v>SERVIÇOS DE PAVIMENTAÇÃO</v>
          </cell>
        </row>
        <row r="18">
          <cell r="A18" t="str">
            <v>2.1</v>
          </cell>
          <cell r="B18" t="str">
            <v>Escavação e carga de mateerial em 2a cat</v>
          </cell>
          <cell r="C18" t="str">
            <v>m3</v>
          </cell>
          <cell r="D18">
            <v>13812.5</v>
          </cell>
          <cell r="F18">
            <v>0</v>
          </cell>
        </row>
        <row r="19">
          <cell r="A19" t="str">
            <v>2.2</v>
          </cell>
          <cell r="B19" t="str">
            <v>Subbase estabilizada sem mistura</v>
          </cell>
          <cell r="C19" t="str">
            <v>m3</v>
          </cell>
          <cell r="D19">
            <v>22100</v>
          </cell>
          <cell r="F19">
            <v>0</v>
          </cell>
        </row>
        <row r="20">
          <cell r="A20" t="str">
            <v>2.3</v>
          </cell>
          <cell r="B20" t="str">
            <v>Imprimação</v>
          </cell>
          <cell r="C20" t="str">
            <v>m2</v>
          </cell>
          <cell r="D20">
            <v>105400</v>
          </cell>
          <cell r="F20">
            <v>0</v>
          </cell>
        </row>
        <row r="21">
          <cell r="A21" t="str">
            <v>2.4</v>
          </cell>
          <cell r="B21" t="str">
            <v>Capa selante com Pó de pedra</v>
          </cell>
          <cell r="C21" t="str">
            <v>m2</v>
          </cell>
          <cell r="D21">
            <v>150000</v>
          </cell>
          <cell r="F21">
            <v>0</v>
          </cell>
        </row>
        <row r="22">
          <cell r="B22" t="str">
            <v>Transporte comercial-Caminhão basculante</v>
          </cell>
        </row>
        <row r="23">
          <cell r="A23" t="str">
            <v>2.5</v>
          </cell>
          <cell r="B23" t="str">
            <v>Pó de pedra X1=90,00 Km; x2= 0,00 Km</v>
          </cell>
          <cell r="C23" t="str">
            <v>t</v>
          </cell>
          <cell r="D23">
            <v>1350</v>
          </cell>
          <cell r="F23">
            <v>0</v>
          </cell>
        </row>
        <row r="24">
          <cell r="B24" t="str">
            <v>Transporte local - Caminhão basculante</v>
          </cell>
        </row>
        <row r="25">
          <cell r="A25" t="str">
            <v>2.6</v>
          </cell>
          <cell r="B25" t="str">
            <v>Solo X1=13,00 Km; X2=8,00 Km</v>
          </cell>
          <cell r="C25" t="str">
            <v>t</v>
          </cell>
          <cell r="D25">
            <v>23205</v>
          </cell>
          <cell r="F25">
            <v>0</v>
          </cell>
        </row>
        <row r="26">
          <cell r="A26" t="str">
            <v>2.7</v>
          </cell>
          <cell r="B26" t="str">
            <v>Pó de pedra X1=20,00 Km; x2= 10,00 Km</v>
          </cell>
          <cell r="C26" t="str">
            <v>t</v>
          </cell>
          <cell r="D26">
            <v>1350</v>
          </cell>
          <cell r="F26">
            <v>0</v>
          </cell>
        </row>
        <row r="27">
          <cell r="B27" t="str">
            <v>Transporte Local de Água - caminhão tanque</v>
          </cell>
          <cell r="F27">
            <v>0</v>
          </cell>
        </row>
        <row r="28">
          <cell r="A28" t="str">
            <v>2.8</v>
          </cell>
          <cell r="B28" t="str">
            <v>X1=0,00 km; X2= 14,00 Km</v>
          </cell>
          <cell r="C28" t="str">
            <v>t</v>
          </cell>
          <cell r="D28">
            <v>3536</v>
          </cell>
          <cell r="F28">
            <v>0</v>
          </cell>
        </row>
        <row r="29">
          <cell r="B29" t="str">
            <v>Subtotal</v>
          </cell>
          <cell r="F29">
            <v>0</v>
          </cell>
        </row>
        <row r="31">
          <cell r="B31" t="str">
            <v>DRENAGEM E OBRAS D´ARTE</v>
          </cell>
        </row>
        <row r="32">
          <cell r="A32" t="str">
            <v>2.9</v>
          </cell>
          <cell r="B32" t="str">
            <v>Escavação manual de valetas em 1a cat</v>
          </cell>
          <cell r="C32" t="str">
            <v>m3</v>
          </cell>
          <cell r="D32">
            <v>94</v>
          </cell>
          <cell r="F32">
            <v>0</v>
          </cell>
        </row>
        <row r="33">
          <cell r="A33" t="str">
            <v>2.10</v>
          </cell>
          <cell r="B33" t="str">
            <v>Sargeta de alvenaria de pedra argamassada</v>
          </cell>
          <cell r="C33" t="str">
            <v>m3</v>
          </cell>
          <cell r="D33">
            <v>105.8</v>
          </cell>
          <cell r="F33">
            <v>0</v>
          </cell>
        </row>
        <row r="34">
          <cell r="B34" t="str">
            <v>Subtotal</v>
          </cell>
          <cell r="F34">
            <v>0</v>
          </cell>
        </row>
        <row r="36">
          <cell r="A36">
            <v>11</v>
          </cell>
          <cell r="B36" t="str">
            <v>SINALIZAÇÃO</v>
          </cell>
        </row>
        <row r="37">
          <cell r="A37" t="str">
            <v>11.1</v>
          </cell>
          <cell r="B37" t="str">
            <v>Demarc.  de faixa delim. Com tinta a base de resina acrílica e e=0,6mm</v>
          </cell>
          <cell r="C37" t="str">
            <v>m2</v>
          </cell>
          <cell r="D37">
            <v>3750</v>
          </cell>
          <cell r="F37">
            <v>0</v>
          </cell>
        </row>
        <row r="38">
          <cell r="A38" t="str">
            <v>11.2</v>
          </cell>
          <cell r="B38" t="str">
            <v>Poste de madeira 3" x 3" para placa de sinalização</v>
          </cell>
          <cell r="C38" t="str">
            <v>um</v>
          </cell>
          <cell r="D38">
            <v>50</v>
          </cell>
          <cell r="F38">
            <v>0</v>
          </cell>
        </row>
        <row r="39">
          <cell r="A39" t="str">
            <v>11.3</v>
          </cell>
          <cell r="B39" t="str">
            <v>Fornecimento de placa semi-refletiva (pintada+GT)</v>
          </cell>
          <cell r="C39" t="str">
            <v>m2</v>
          </cell>
          <cell r="D39">
            <v>40</v>
          </cell>
          <cell r="F39">
            <v>0</v>
          </cell>
        </row>
        <row r="40">
          <cell r="F40">
            <v>0</v>
          </cell>
        </row>
        <row r="42">
          <cell r="A42">
            <v>14</v>
          </cell>
          <cell r="B42" t="str">
            <v>CONSERVAÇÃO</v>
          </cell>
        </row>
        <row r="43">
          <cell r="A43" t="str">
            <v>14.1</v>
          </cell>
          <cell r="B43" t="str">
            <v>Conformação de jazidas e Caixas de Empréstimo</v>
          </cell>
          <cell r="C43" t="str">
            <v>m2</v>
          </cell>
          <cell r="D43">
            <v>30000</v>
          </cell>
          <cell r="F43">
            <v>0</v>
          </cell>
        </row>
        <row r="44">
          <cell r="A44" t="str">
            <v>14.2</v>
          </cell>
          <cell r="B44" t="str">
            <v>Reposição da camada vegetal</v>
          </cell>
          <cell r="C44" t="str">
            <v>m3</v>
          </cell>
          <cell r="D44">
            <v>4500</v>
          </cell>
          <cell r="F44">
            <v>0</v>
          </cell>
        </row>
        <row r="45">
          <cell r="A45" t="str">
            <v>14.3</v>
          </cell>
          <cell r="B45" t="str">
            <v>Remendo profundo</v>
          </cell>
          <cell r="C45" t="str">
            <v>m3</v>
          </cell>
          <cell r="D45">
            <v>120</v>
          </cell>
          <cell r="F45">
            <v>0</v>
          </cell>
        </row>
        <row r="46">
          <cell r="A46" t="str">
            <v>14.4</v>
          </cell>
          <cell r="B46" t="str">
            <v>Tapa buraco</v>
          </cell>
          <cell r="C46" t="str">
            <v>m3</v>
          </cell>
          <cell r="D46">
            <v>100</v>
          </cell>
          <cell r="F46">
            <v>0</v>
          </cell>
        </row>
        <row r="47">
          <cell r="B47" t="str">
            <v>Subtotal</v>
          </cell>
          <cell r="F47">
            <v>0</v>
          </cell>
        </row>
        <row r="49">
          <cell r="B49" t="str">
            <v>TOTAL</v>
          </cell>
          <cell r="F49">
            <v>0</v>
          </cell>
        </row>
      </sheetData>
      <sheetData sheetId="6" refreshError="1"/>
      <sheetData sheetId="7" refreshError="1">
        <row r="7">
          <cell r="B7" t="str">
            <v>Eao</v>
          </cell>
          <cell r="C7" t="str">
            <v>Encarregado de OAE</v>
          </cell>
          <cell r="D7" t="str">
            <v>hh</v>
          </cell>
          <cell r="E7">
            <v>1.49</v>
          </cell>
          <cell r="F7">
            <v>1</v>
          </cell>
        </row>
        <row r="8">
          <cell r="B8" t="str">
            <v>Ep</v>
          </cell>
          <cell r="C8" t="str">
            <v>Encarregado de Pavimentação</v>
          </cell>
          <cell r="D8" t="str">
            <v>hh</v>
          </cell>
          <cell r="E8">
            <v>2.11</v>
          </cell>
          <cell r="F8">
            <v>1</v>
          </cell>
        </row>
        <row r="9">
          <cell r="B9" t="str">
            <v>Et</v>
          </cell>
          <cell r="C9" t="str">
            <v>Encarregado de Turma</v>
          </cell>
          <cell r="D9" t="str">
            <v>hh</v>
          </cell>
          <cell r="E9">
            <v>4.5599999999999996</v>
          </cell>
          <cell r="F9">
            <v>1</v>
          </cell>
        </row>
        <row r="10">
          <cell r="B10" t="str">
            <v>Ct</v>
          </cell>
          <cell r="C10" t="str">
            <v>Chefe de turma</v>
          </cell>
          <cell r="D10" t="str">
            <v>hh</v>
          </cell>
          <cell r="E10">
            <v>2.95</v>
          </cell>
          <cell r="F10">
            <v>1</v>
          </cell>
        </row>
        <row r="11">
          <cell r="B11" t="str">
            <v>Mot</v>
          </cell>
          <cell r="C11" t="str">
            <v>Motorista</v>
          </cell>
          <cell r="D11" t="str">
            <v>hh</v>
          </cell>
          <cell r="E11">
            <v>11.4</v>
          </cell>
          <cell r="F11">
            <v>1</v>
          </cell>
        </row>
        <row r="12">
          <cell r="B12" t="str">
            <v>Lab</v>
          </cell>
          <cell r="C12" t="str">
            <v>Laborotorista</v>
          </cell>
          <cell r="D12" t="str">
            <v>hh</v>
          </cell>
          <cell r="E12">
            <v>9.1199999999999992</v>
          </cell>
          <cell r="F12">
            <v>1</v>
          </cell>
        </row>
        <row r="13">
          <cell r="B13" t="str">
            <v>Niv</v>
          </cell>
          <cell r="C13" t="str">
            <v>Nivelador</v>
          </cell>
          <cell r="D13" t="str">
            <v>hh</v>
          </cell>
          <cell r="E13">
            <v>2.11</v>
          </cell>
          <cell r="F13">
            <v>1</v>
          </cell>
        </row>
        <row r="14">
          <cell r="B14" t="str">
            <v>Top</v>
          </cell>
          <cell r="C14" t="str">
            <v>Topógrafo</v>
          </cell>
          <cell r="D14" t="str">
            <v>hh</v>
          </cell>
          <cell r="E14">
            <v>3.2</v>
          </cell>
          <cell r="F14">
            <v>1</v>
          </cell>
        </row>
        <row r="15">
          <cell r="B15" t="str">
            <v>Op</v>
          </cell>
          <cell r="C15" t="str">
            <v>Operador de mãquina</v>
          </cell>
          <cell r="D15" t="str">
            <v>hh</v>
          </cell>
          <cell r="E15">
            <v>2.5</v>
          </cell>
          <cell r="F15">
            <v>1</v>
          </cell>
        </row>
        <row r="16">
          <cell r="B16" t="str">
            <v>P</v>
          </cell>
          <cell r="C16" t="str">
            <v>Pedreiro</v>
          </cell>
          <cell r="D16" t="str">
            <v>hh</v>
          </cell>
          <cell r="E16">
            <v>2.5</v>
          </cell>
          <cell r="F16">
            <v>1</v>
          </cell>
        </row>
        <row r="17">
          <cell r="B17" t="str">
            <v xml:space="preserve">C </v>
          </cell>
          <cell r="C17" t="str">
            <v>Carpinteiro</v>
          </cell>
          <cell r="D17" t="str">
            <v>hh</v>
          </cell>
          <cell r="E17">
            <v>4.5599999999999996</v>
          </cell>
          <cell r="F17">
            <v>1</v>
          </cell>
        </row>
        <row r="18">
          <cell r="B18" t="str">
            <v>P</v>
          </cell>
          <cell r="C18" t="str">
            <v>Pintor</v>
          </cell>
          <cell r="D18" t="str">
            <v>hh</v>
          </cell>
          <cell r="E18">
            <v>6.84</v>
          </cell>
          <cell r="F18">
            <v>1</v>
          </cell>
        </row>
        <row r="19">
          <cell r="B19" t="str">
            <v>Se</v>
          </cell>
          <cell r="C19" t="str">
            <v>Sevente</v>
          </cell>
          <cell r="D19" t="str">
            <v>hh</v>
          </cell>
          <cell r="E19">
            <v>4</v>
          </cell>
          <cell r="F19">
            <v>1</v>
          </cell>
        </row>
        <row r="20">
          <cell r="B20" t="str">
            <v>Pr</v>
          </cell>
          <cell r="C20" t="str">
            <v>Premadrcador</v>
          </cell>
          <cell r="D20" t="str">
            <v>hh</v>
          </cell>
          <cell r="E20">
            <v>2.74</v>
          </cell>
          <cell r="F20">
            <v>1</v>
          </cell>
        </row>
        <row r="21">
          <cell r="B21" t="str">
            <v>Cv</v>
          </cell>
          <cell r="C21" t="str">
            <v>Cavoqueiro</v>
          </cell>
          <cell r="D21" t="str">
            <v>hh</v>
          </cell>
          <cell r="E21">
            <v>6.84</v>
          </cell>
          <cell r="F21">
            <v>1</v>
          </cell>
        </row>
        <row r="22">
          <cell r="B22" t="str">
            <v>Dn</v>
          </cell>
          <cell r="C22" t="str">
            <v>Dinamitador</v>
          </cell>
          <cell r="D22" t="str">
            <v>hh</v>
          </cell>
          <cell r="E22">
            <v>2.11</v>
          </cell>
          <cell r="F22">
            <v>1</v>
          </cell>
        </row>
        <row r="23">
          <cell r="D23" t="str">
            <v>hh</v>
          </cell>
          <cell r="E23">
            <v>53.4</v>
          </cell>
          <cell r="F23">
            <v>1</v>
          </cell>
        </row>
        <row r="24">
          <cell r="D24" t="str">
            <v>hh</v>
          </cell>
          <cell r="E24">
            <v>2.2999999999999998</v>
          </cell>
          <cell r="F24">
            <v>1</v>
          </cell>
        </row>
        <row r="25">
          <cell r="F25">
            <v>1</v>
          </cell>
        </row>
        <row r="26">
          <cell r="C26" t="str">
            <v>Materiais</v>
          </cell>
        </row>
        <row r="27">
          <cell r="B27">
            <v>100</v>
          </cell>
          <cell r="C27" t="str">
            <v>Acessórios para fixação de lavatório</v>
          </cell>
          <cell r="D27" t="str">
            <v>un</v>
          </cell>
          <cell r="E27">
            <v>1.21</v>
          </cell>
        </row>
        <row r="28">
          <cell r="B28">
            <v>101</v>
          </cell>
          <cell r="C28" t="str">
            <v>Acessórios para fixação de vaso sanitário</v>
          </cell>
          <cell r="D28" t="str">
            <v>un</v>
          </cell>
          <cell r="E28">
            <v>1.41</v>
          </cell>
        </row>
        <row r="29">
          <cell r="B29">
            <v>102</v>
          </cell>
          <cell r="C29" t="str">
            <v>Ácido clorídrico frasco de 1,0 L</v>
          </cell>
          <cell r="D29" t="str">
            <v>un</v>
          </cell>
          <cell r="E29">
            <v>1</v>
          </cell>
        </row>
        <row r="30">
          <cell r="B30">
            <v>103</v>
          </cell>
          <cell r="C30" t="str">
            <v>Aço</v>
          </cell>
          <cell r="D30" t="str">
            <v>kg</v>
          </cell>
          <cell r="E30">
            <v>1.5</v>
          </cell>
        </row>
        <row r="31">
          <cell r="B31">
            <v>100</v>
          </cell>
          <cell r="C31" t="str">
            <v>Tinta esmalte</v>
          </cell>
          <cell r="D31" t="str">
            <v>l</v>
          </cell>
          <cell r="E31">
            <v>8</v>
          </cell>
        </row>
        <row r="32">
          <cell r="B32">
            <v>101</v>
          </cell>
          <cell r="C32" t="str">
            <v>Tinta preta</v>
          </cell>
          <cell r="D32" t="str">
            <v>l</v>
          </cell>
          <cell r="E32">
            <v>5</v>
          </cell>
        </row>
        <row r="33">
          <cell r="B33">
            <v>102</v>
          </cell>
          <cell r="C33" t="str">
            <v>Flat-top G1</v>
          </cell>
          <cell r="D33" t="str">
            <v>m2</v>
          </cell>
          <cell r="E33">
            <v>55</v>
          </cell>
        </row>
        <row r="34">
          <cell r="B34">
            <v>103</v>
          </cell>
          <cell r="C34" t="str">
            <v>Chapa de aço</v>
          </cell>
          <cell r="D34" t="str">
            <v>m2</v>
          </cell>
          <cell r="E34">
            <v>35</v>
          </cell>
        </row>
        <row r="35">
          <cell r="B35">
            <v>104</v>
          </cell>
          <cell r="C35" t="str">
            <v>Aço Ca-60 - Genérico</v>
          </cell>
          <cell r="D35" t="str">
            <v>kg</v>
          </cell>
          <cell r="E35">
            <v>2.363</v>
          </cell>
        </row>
        <row r="36">
          <cell r="B36">
            <v>105</v>
          </cell>
          <cell r="C36" t="str">
            <v>Ancoragem fixas e passivas - médio</v>
          </cell>
          <cell r="D36" t="str">
            <v>un</v>
          </cell>
          <cell r="E36">
            <v>112.22</v>
          </cell>
        </row>
        <row r="37">
          <cell r="B37">
            <v>106</v>
          </cell>
          <cell r="C37" t="str">
            <v>Aplicação De Laminado Melamínico</v>
          </cell>
          <cell r="D37" t="str">
            <v>m2</v>
          </cell>
          <cell r="E37">
            <v>4</v>
          </cell>
        </row>
        <row r="38">
          <cell r="B38">
            <v>107</v>
          </cell>
          <cell r="C38" t="str">
            <v>Aplicação De Textura Plastica C/Quartzo E Res.Acr</v>
          </cell>
          <cell r="D38" t="str">
            <v>m2</v>
          </cell>
          <cell r="E38">
            <v>8</v>
          </cell>
        </row>
        <row r="39">
          <cell r="B39">
            <v>108</v>
          </cell>
          <cell r="C39" t="str">
            <v>Arame De Ferro Galvanizado 12 Bwg</v>
          </cell>
          <cell r="D39" t="str">
            <v>m</v>
          </cell>
          <cell r="E39">
            <v>1.3</v>
          </cell>
        </row>
        <row r="40">
          <cell r="B40">
            <v>109</v>
          </cell>
          <cell r="C40" t="str">
            <v>Arame Recozido 18 Bwg (1,25 Mm.)</v>
          </cell>
          <cell r="D40" t="str">
            <v>kg</v>
          </cell>
          <cell r="E40">
            <v>3.34</v>
          </cell>
        </row>
        <row r="41">
          <cell r="B41">
            <v>110</v>
          </cell>
          <cell r="C41" t="str">
            <v>Areia</v>
          </cell>
          <cell r="D41" t="str">
            <v>m3</v>
          </cell>
          <cell r="E41">
            <v>14</v>
          </cell>
        </row>
        <row r="42">
          <cell r="B42">
            <v>111</v>
          </cell>
          <cell r="C42" t="str">
            <v>Areia Fina Posta Na Obra</v>
          </cell>
          <cell r="D42" t="str">
            <v>m3</v>
          </cell>
          <cell r="E42">
            <v>14</v>
          </cell>
        </row>
        <row r="43">
          <cell r="B43">
            <v>112</v>
          </cell>
          <cell r="C43" t="str">
            <v>Areia Média Posta Na Obra</v>
          </cell>
          <cell r="D43" t="str">
            <v>m3</v>
          </cell>
          <cell r="E43">
            <v>15</v>
          </cell>
        </row>
        <row r="44">
          <cell r="B44">
            <v>113</v>
          </cell>
          <cell r="C44" t="str">
            <v>Argamassa Fixação Cerãmica, Saco 5 Kg.</v>
          </cell>
          <cell r="D44" t="str">
            <v>un</v>
          </cell>
          <cell r="E44">
            <v>1.6</v>
          </cell>
        </row>
        <row r="45">
          <cell r="B45">
            <v>114</v>
          </cell>
          <cell r="C45" t="str">
            <v>Pedra bruta</v>
          </cell>
          <cell r="D45" t="str">
            <v>m3</v>
          </cell>
          <cell r="E45">
            <v>55</v>
          </cell>
        </row>
        <row r="46">
          <cell r="B46">
            <v>115</v>
          </cell>
          <cell r="C46" t="str">
            <v>Assento Plastico Luxo</v>
          </cell>
          <cell r="D46" t="str">
            <v>un</v>
          </cell>
          <cell r="E46">
            <v>20.14</v>
          </cell>
        </row>
        <row r="47">
          <cell r="B47">
            <v>116</v>
          </cell>
          <cell r="C47" t="str">
            <v>Azulejista</v>
          </cell>
          <cell r="D47" t="str">
            <v>hs</v>
          </cell>
          <cell r="E47">
            <v>1.91</v>
          </cell>
        </row>
        <row r="48">
          <cell r="B48">
            <v>117</v>
          </cell>
          <cell r="C48" t="str">
            <v>Azulejo Branco Extra 15X15 Cm</v>
          </cell>
          <cell r="D48" t="str">
            <v>m2</v>
          </cell>
          <cell r="E48">
            <v>8</v>
          </cell>
        </row>
        <row r="49">
          <cell r="B49">
            <v>118</v>
          </cell>
          <cell r="C49" t="str">
            <v>Azulejo Cor Extra 7,5X7,5Cm</v>
          </cell>
          <cell r="D49" t="str">
            <v>m2</v>
          </cell>
          <cell r="E49">
            <v>15</v>
          </cell>
        </row>
        <row r="50">
          <cell r="B50">
            <v>119</v>
          </cell>
          <cell r="C50" t="str">
            <v>Bainha metalica galv. 65 mm</v>
          </cell>
          <cell r="D50" t="str">
            <v>ml</v>
          </cell>
          <cell r="E50">
            <v>5.2</v>
          </cell>
        </row>
        <row r="51">
          <cell r="B51">
            <v>120</v>
          </cell>
          <cell r="C51" t="str">
            <v>Bainha metalica galv. 50 mm</v>
          </cell>
          <cell r="D51" t="str">
            <v>ml</v>
          </cell>
          <cell r="E51">
            <v>4.2</v>
          </cell>
        </row>
        <row r="52">
          <cell r="B52">
            <v>121</v>
          </cell>
          <cell r="C52" t="str">
            <v>Bloco Concreto 20X20X40Cm</v>
          </cell>
          <cell r="D52" t="str">
            <v>un</v>
          </cell>
          <cell r="E52">
            <v>0.91</v>
          </cell>
        </row>
        <row r="53">
          <cell r="B53">
            <v>122</v>
          </cell>
          <cell r="C53" t="str">
            <v>Bloco Concreto 9X19X39Cm A Vista</v>
          </cell>
          <cell r="D53" t="str">
            <v>un</v>
          </cell>
          <cell r="E53">
            <v>0.3</v>
          </cell>
        </row>
        <row r="54">
          <cell r="B54">
            <v>123</v>
          </cell>
          <cell r="C54" t="str">
            <v>Bloco Concreto14X19X39Cm A Vista</v>
          </cell>
          <cell r="D54" t="str">
            <v>un</v>
          </cell>
          <cell r="E54">
            <v>0.42</v>
          </cell>
        </row>
        <row r="55">
          <cell r="B55">
            <v>124</v>
          </cell>
          <cell r="C55" t="str">
            <v>Bloco Concreto19X19X39Cm A Vista</v>
          </cell>
          <cell r="D55" t="str">
            <v>un</v>
          </cell>
          <cell r="E55">
            <v>0.93</v>
          </cell>
        </row>
        <row r="56">
          <cell r="B56">
            <v>125</v>
          </cell>
          <cell r="C56" t="str">
            <v>Bota Fora De Material Dmt 5Km</v>
          </cell>
          <cell r="D56" t="str">
            <v>m3</v>
          </cell>
          <cell r="E56">
            <v>3.05</v>
          </cell>
        </row>
        <row r="57">
          <cell r="B57">
            <v>126</v>
          </cell>
          <cell r="C57" t="str">
            <v>Brita 1</v>
          </cell>
          <cell r="D57" t="str">
            <v>m3</v>
          </cell>
          <cell r="E57">
            <v>23</v>
          </cell>
        </row>
        <row r="58">
          <cell r="B58">
            <v>127</v>
          </cell>
          <cell r="C58" t="str">
            <v>Brita 2</v>
          </cell>
          <cell r="D58" t="str">
            <v>m3</v>
          </cell>
          <cell r="E58">
            <v>23</v>
          </cell>
        </row>
        <row r="59">
          <cell r="B59">
            <v>128</v>
          </cell>
          <cell r="C59" t="str">
            <v>Brita N.1</v>
          </cell>
          <cell r="D59" t="str">
            <v>m3</v>
          </cell>
          <cell r="E59">
            <v>23</v>
          </cell>
        </row>
        <row r="60">
          <cell r="B60">
            <v>129</v>
          </cell>
          <cell r="C60" t="str">
            <v>Brita N.2. 1 e 0 médio</v>
          </cell>
          <cell r="D60" t="str">
            <v>m3</v>
          </cell>
          <cell r="E60">
            <v>23</v>
          </cell>
        </row>
        <row r="61">
          <cell r="B61">
            <v>130</v>
          </cell>
          <cell r="C61" t="str">
            <v>Cabo Cobre Isolado  10 Mm2 - 50 A /750 V</v>
          </cell>
          <cell r="D61" t="str">
            <v>mt</v>
          </cell>
          <cell r="E61">
            <v>0.95</v>
          </cell>
        </row>
        <row r="62">
          <cell r="B62">
            <v>131</v>
          </cell>
          <cell r="C62" t="str">
            <v>Cabo Cobre Isolado  70 Mm2 - 171 A /750 V</v>
          </cell>
          <cell r="D62" t="str">
            <v>mt</v>
          </cell>
          <cell r="E62">
            <v>5.97</v>
          </cell>
        </row>
        <row r="63">
          <cell r="B63">
            <v>132</v>
          </cell>
          <cell r="C63" t="str">
            <v>Cabo Cobre Nu 35 Mm2</v>
          </cell>
          <cell r="D63" t="str">
            <v>mt</v>
          </cell>
          <cell r="E63">
            <v>2.6</v>
          </cell>
        </row>
        <row r="64">
          <cell r="B64">
            <v>133</v>
          </cell>
          <cell r="C64" t="str">
            <v>Cabo De Aço Flexível De 1/4"</v>
          </cell>
          <cell r="D64" t="str">
            <v>m</v>
          </cell>
          <cell r="E64">
            <v>1.7</v>
          </cell>
        </row>
        <row r="65">
          <cell r="B65">
            <v>134</v>
          </cell>
          <cell r="C65" t="str">
            <v>Cabo Piloto 3/16"</v>
          </cell>
          <cell r="D65" t="str">
            <v>h</v>
          </cell>
          <cell r="E65">
            <v>0.15</v>
          </cell>
        </row>
        <row r="66">
          <cell r="B66">
            <v>135</v>
          </cell>
          <cell r="C66" t="str">
            <v>Cabo Piloto 3/4"</v>
          </cell>
          <cell r="D66" t="str">
            <v>h</v>
          </cell>
          <cell r="E66">
            <v>0.3</v>
          </cell>
        </row>
        <row r="67">
          <cell r="B67">
            <v>136</v>
          </cell>
          <cell r="C67" t="str">
            <v>Cabo Sintenax - 1 Condutor 16Mm2</v>
          </cell>
          <cell r="D67" t="str">
            <v>mt</v>
          </cell>
          <cell r="E67">
            <v>1.61</v>
          </cell>
        </row>
        <row r="68">
          <cell r="B68">
            <v>137</v>
          </cell>
          <cell r="C68" t="str">
            <v>Cabo Sintenax - 1 Condutor 25Mm2</v>
          </cell>
          <cell r="D68" t="str">
            <v>mt</v>
          </cell>
          <cell r="E68">
            <v>2.5</v>
          </cell>
        </row>
        <row r="69">
          <cell r="B69">
            <v>138</v>
          </cell>
          <cell r="C69" t="str">
            <v>Cabo Sintenax - 1 Condutor 35Mm2</v>
          </cell>
          <cell r="D69" t="str">
            <v>mt</v>
          </cell>
          <cell r="E69">
            <v>3.41</v>
          </cell>
        </row>
        <row r="70">
          <cell r="B70">
            <v>139</v>
          </cell>
          <cell r="C70" t="str">
            <v>Cabo Sintenax - 1 Condutor 95Mm2</v>
          </cell>
          <cell r="D70" t="str">
            <v>mt</v>
          </cell>
          <cell r="E70">
            <v>9.14</v>
          </cell>
        </row>
        <row r="71">
          <cell r="B71">
            <v>140</v>
          </cell>
          <cell r="C71" t="str">
            <v>Caixa De Entrada De Energia - Aço - Monofasica</v>
          </cell>
          <cell r="D71" t="str">
            <v>un</v>
          </cell>
          <cell r="E71">
            <v>14.07</v>
          </cell>
        </row>
        <row r="72">
          <cell r="B72">
            <v>141</v>
          </cell>
          <cell r="C72" t="str">
            <v>Caixa Descarga De Louca</v>
          </cell>
          <cell r="D72" t="str">
            <v>un</v>
          </cell>
          <cell r="E72">
            <v>55</v>
          </cell>
        </row>
        <row r="73">
          <cell r="B73">
            <v>142</v>
          </cell>
          <cell r="C73" t="str">
            <v>Caixa Estampada Chapa 18 2X4</v>
          </cell>
          <cell r="D73" t="str">
            <v>un</v>
          </cell>
          <cell r="E73">
            <v>0.28000000000000003</v>
          </cell>
        </row>
        <row r="74">
          <cell r="B74">
            <v>143</v>
          </cell>
          <cell r="C74" t="str">
            <v>Caixilho De Ferro, Veneziana</v>
          </cell>
          <cell r="D74" t="str">
            <v>m2</v>
          </cell>
          <cell r="E74">
            <v>80</v>
          </cell>
        </row>
        <row r="75">
          <cell r="B75">
            <v>144</v>
          </cell>
          <cell r="C75" t="str">
            <v>Cal Hidratada, Saco 20 Kg.</v>
          </cell>
          <cell r="D75" t="str">
            <v>un</v>
          </cell>
          <cell r="E75">
            <v>1.25</v>
          </cell>
        </row>
        <row r="76">
          <cell r="B76">
            <v>145</v>
          </cell>
          <cell r="C76" t="str">
            <v>Cal Virgem, Saco 20 Kg.</v>
          </cell>
          <cell r="D76" t="str">
            <v>un</v>
          </cell>
          <cell r="E76">
            <v>2.1</v>
          </cell>
        </row>
        <row r="77">
          <cell r="B77">
            <v>146</v>
          </cell>
          <cell r="C77" t="str">
            <v>Carpete 12 Mm - Colocado</v>
          </cell>
          <cell r="D77" t="str">
            <v>m2</v>
          </cell>
          <cell r="E77">
            <v>22</v>
          </cell>
        </row>
        <row r="78">
          <cell r="B78">
            <v>147</v>
          </cell>
          <cell r="C78" t="str">
            <v>Carpete 6 Mm - Colocado</v>
          </cell>
          <cell r="D78" t="str">
            <v>m2</v>
          </cell>
          <cell r="E78">
            <v>20</v>
          </cell>
        </row>
        <row r="79">
          <cell r="B79">
            <v>148</v>
          </cell>
          <cell r="C79" t="str">
            <v>Carpinteiro</v>
          </cell>
          <cell r="D79" t="str">
            <v>hs</v>
          </cell>
          <cell r="E79">
            <v>1.91</v>
          </cell>
        </row>
        <row r="80">
          <cell r="B80">
            <v>149</v>
          </cell>
          <cell r="C80" t="str">
            <v>Carpinteiro Para Estruturas De Madeira</v>
          </cell>
          <cell r="D80" t="str">
            <v>hs</v>
          </cell>
          <cell r="E80">
            <v>1.91</v>
          </cell>
        </row>
        <row r="81">
          <cell r="B81">
            <v>150</v>
          </cell>
          <cell r="C81" t="str">
            <v>Caulim</v>
          </cell>
          <cell r="D81" t="str">
            <v>kg</v>
          </cell>
          <cell r="E81">
            <v>1.3</v>
          </cell>
        </row>
        <row r="82">
          <cell r="B82">
            <v>151</v>
          </cell>
          <cell r="C82" t="str">
            <v>Cerãmica Carga Pesada</v>
          </cell>
          <cell r="D82" t="str">
            <v>m2</v>
          </cell>
          <cell r="E82">
            <v>20.66</v>
          </cell>
        </row>
        <row r="83">
          <cell r="B83">
            <v>152</v>
          </cell>
          <cell r="C83" t="str">
            <v>Cimento</v>
          </cell>
          <cell r="D83" t="str">
            <v>ton</v>
          </cell>
          <cell r="E83">
            <v>200</v>
          </cell>
        </row>
        <row r="84">
          <cell r="B84">
            <v>153</v>
          </cell>
          <cell r="C84" t="str">
            <v>Cimento Branco, Saco 50 Kg.</v>
          </cell>
          <cell r="D84" t="str">
            <v>un</v>
          </cell>
          <cell r="E84">
            <v>14.2</v>
          </cell>
        </row>
        <row r="85">
          <cell r="B85">
            <v>154</v>
          </cell>
          <cell r="C85" t="str">
            <v>Cimento Portland, Saco 50 Kg.</v>
          </cell>
          <cell r="D85" t="str">
            <v>kg</v>
          </cell>
          <cell r="E85">
            <v>0.4</v>
          </cell>
        </row>
        <row r="86">
          <cell r="B86">
            <v>155</v>
          </cell>
          <cell r="C86" t="str">
            <v>Cola Para Carpetes, Lata 17 Kg</v>
          </cell>
          <cell r="D86" t="str">
            <v>un</v>
          </cell>
          <cell r="E86">
            <v>11</v>
          </cell>
        </row>
        <row r="87">
          <cell r="B87">
            <v>156</v>
          </cell>
          <cell r="C87" t="str">
            <v>Cola Para Pvc, Bisnaga 90 Ml.</v>
          </cell>
          <cell r="D87" t="str">
            <v>un</v>
          </cell>
          <cell r="E87">
            <v>2.95</v>
          </cell>
        </row>
        <row r="88">
          <cell r="B88">
            <v>157</v>
          </cell>
          <cell r="C88" t="str">
            <v>Cola Pva Para Tacos, Lata 17 Kg.</v>
          </cell>
          <cell r="D88" t="str">
            <v>un</v>
          </cell>
          <cell r="E88">
            <v>11</v>
          </cell>
        </row>
        <row r="89">
          <cell r="B89">
            <v>158</v>
          </cell>
          <cell r="C89" t="str">
            <v>Compensado Multilaminado 10 Mm</v>
          </cell>
          <cell r="D89" t="str">
            <v>m2</v>
          </cell>
          <cell r="E89">
            <v>7.92</v>
          </cell>
        </row>
        <row r="90">
          <cell r="B90">
            <v>159</v>
          </cell>
          <cell r="C90" t="str">
            <v>Compensado Multilaminado 15 Mm</v>
          </cell>
          <cell r="D90" t="str">
            <v>m2</v>
          </cell>
          <cell r="E90">
            <v>9.94</v>
          </cell>
        </row>
        <row r="91">
          <cell r="B91">
            <v>160</v>
          </cell>
          <cell r="C91" t="str">
            <v>Conservado P</v>
          </cell>
          <cell r="D91" t="str">
            <v>kg</v>
          </cell>
          <cell r="E91">
            <v>3.85</v>
          </cell>
        </row>
        <row r="92">
          <cell r="B92">
            <v>161</v>
          </cell>
          <cell r="C92" t="str">
            <v>Concreto Bombeável 18,0 Mpa</v>
          </cell>
          <cell r="D92" t="str">
            <v>m3</v>
          </cell>
        </row>
        <row r="93">
          <cell r="B93">
            <v>162</v>
          </cell>
          <cell r="C93" t="str">
            <v>Concreto Bombeável 20,0 Mpa</v>
          </cell>
          <cell r="D93" t="str">
            <v>m3</v>
          </cell>
        </row>
        <row r="94">
          <cell r="B94">
            <v>163</v>
          </cell>
          <cell r="C94" t="str">
            <v>Concreto Usinado 15,0 Mpa, Convencional</v>
          </cell>
          <cell r="D94" t="str">
            <v>m3</v>
          </cell>
          <cell r="E94">
            <v>183</v>
          </cell>
        </row>
        <row r="95">
          <cell r="B95">
            <v>164</v>
          </cell>
          <cell r="C95" t="str">
            <v>Concreto Usinado 208.0 Mpa, Convencional</v>
          </cell>
          <cell r="D95" t="str">
            <v>m3</v>
          </cell>
          <cell r="E95">
            <v>198</v>
          </cell>
        </row>
        <row r="96">
          <cell r="B96">
            <v>165</v>
          </cell>
          <cell r="C96" t="str">
            <v>Concreto Usinado 20,0 Mpa, Convencional</v>
          </cell>
          <cell r="D96" t="str">
            <v>m3</v>
          </cell>
          <cell r="E96">
            <v>259.60000000000002</v>
          </cell>
        </row>
        <row r="97">
          <cell r="B97">
            <v>166</v>
          </cell>
          <cell r="C97" t="str">
            <v>Chapa compensada resinada de 12 mm</v>
          </cell>
          <cell r="D97" t="str">
            <v>m2</v>
          </cell>
          <cell r="E97">
            <v>10.330578512396695</v>
          </cell>
        </row>
        <row r="98">
          <cell r="B98">
            <v>167</v>
          </cell>
          <cell r="C98" t="str">
            <v>Chapa compensada plastificada de 12 mm</v>
          </cell>
          <cell r="D98" t="str">
            <v>un</v>
          </cell>
          <cell r="E98">
            <v>16.528925619834713</v>
          </cell>
        </row>
        <row r="99">
          <cell r="B99">
            <v>168</v>
          </cell>
          <cell r="C99" t="str">
            <v>Cumeeira Fibrocimento P/ Telha Ondulada</v>
          </cell>
          <cell r="D99" t="str">
            <v>mt</v>
          </cell>
          <cell r="E99">
            <v>7.96</v>
          </cell>
        </row>
        <row r="100">
          <cell r="B100">
            <v>169</v>
          </cell>
          <cell r="C100" t="str">
            <v>Cumeeira P/ Canalete 90</v>
          </cell>
          <cell r="D100" t="str">
            <v>un</v>
          </cell>
          <cell r="E100">
            <v>10.85</v>
          </cell>
        </row>
        <row r="101">
          <cell r="B101">
            <v>170</v>
          </cell>
          <cell r="C101" t="str">
            <v>Desmoldante Para Formas</v>
          </cell>
          <cell r="D101" t="str">
            <v>kg</v>
          </cell>
          <cell r="E101">
            <v>1.56</v>
          </cell>
        </row>
        <row r="102">
          <cell r="B102">
            <v>171</v>
          </cell>
          <cell r="C102" t="str">
            <v>Disjuntor 1 Polo, 15 A, 220 V</v>
          </cell>
          <cell r="D102" t="str">
            <v>un</v>
          </cell>
          <cell r="E102">
            <v>3.22</v>
          </cell>
        </row>
        <row r="103">
          <cell r="B103">
            <v>172</v>
          </cell>
          <cell r="C103" t="str">
            <v>Disjuntor 1 Polo, 20 A, 220 V</v>
          </cell>
          <cell r="D103" t="str">
            <v>un</v>
          </cell>
          <cell r="E103">
            <v>3.22</v>
          </cell>
        </row>
        <row r="104">
          <cell r="B104">
            <v>173</v>
          </cell>
          <cell r="C104" t="str">
            <v>Disjuntor 1 Polo, 25 A, 220 V</v>
          </cell>
          <cell r="D104" t="str">
            <v>un</v>
          </cell>
          <cell r="E104">
            <v>3.22</v>
          </cell>
        </row>
        <row r="105">
          <cell r="B105">
            <v>174</v>
          </cell>
          <cell r="C105" t="str">
            <v>Disjuntor 1 Polo, 30 A, 220 V</v>
          </cell>
          <cell r="D105" t="str">
            <v>un</v>
          </cell>
          <cell r="E105">
            <v>3.22</v>
          </cell>
        </row>
        <row r="106">
          <cell r="B106">
            <v>175</v>
          </cell>
          <cell r="C106" t="str">
            <v>Disjuntor 1 Polo, 40 A, 220 V</v>
          </cell>
          <cell r="D106" t="str">
            <v>un</v>
          </cell>
          <cell r="E106">
            <v>4.95</v>
          </cell>
        </row>
        <row r="107">
          <cell r="B107">
            <v>176</v>
          </cell>
          <cell r="C107" t="str">
            <v>Disjuntor 1 Polo, 50 A, 220 V</v>
          </cell>
          <cell r="D107" t="str">
            <v>un</v>
          </cell>
          <cell r="E107">
            <v>4.95</v>
          </cell>
        </row>
        <row r="108">
          <cell r="B108">
            <v>177</v>
          </cell>
          <cell r="C108" t="str">
            <v>Disjuntor 1 Polo, 70 A, 220 V</v>
          </cell>
          <cell r="D108" t="str">
            <v>un</v>
          </cell>
          <cell r="E108">
            <v>7.92</v>
          </cell>
        </row>
        <row r="109">
          <cell r="B109">
            <v>178</v>
          </cell>
          <cell r="C109" t="str">
            <v>Disjuntor 3 Polos, 25 A, 220 V</v>
          </cell>
          <cell r="D109" t="str">
            <v>un</v>
          </cell>
          <cell r="E109">
            <v>19.260000000000002</v>
          </cell>
        </row>
        <row r="110">
          <cell r="B110">
            <v>179</v>
          </cell>
          <cell r="C110" t="str">
            <v>Disjuntor 3 Polos, 30 A, 220 V</v>
          </cell>
          <cell r="D110" t="str">
            <v>un</v>
          </cell>
          <cell r="E110">
            <v>19.260000000000002</v>
          </cell>
        </row>
        <row r="111">
          <cell r="B111">
            <v>180</v>
          </cell>
          <cell r="C111" t="str">
            <v>Disjuntor 3 Polos, 50 A, 220 V</v>
          </cell>
          <cell r="D111" t="str">
            <v>un</v>
          </cell>
          <cell r="E111">
            <v>19.260000000000002</v>
          </cell>
        </row>
        <row r="112">
          <cell r="B112">
            <v>181</v>
          </cell>
          <cell r="C112" t="str">
            <v>Disjuntor 3 Polos, 90 A, 220 V</v>
          </cell>
          <cell r="D112" t="str">
            <v>un</v>
          </cell>
          <cell r="E112">
            <v>28.27</v>
          </cell>
        </row>
        <row r="113">
          <cell r="B113">
            <v>182</v>
          </cell>
          <cell r="C113" t="str">
            <v>Dobradiça Cromada</v>
          </cell>
          <cell r="D113" t="str">
            <v>un</v>
          </cell>
          <cell r="E113">
            <v>2.5</v>
          </cell>
        </row>
        <row r="114">
          <cell r="B114">
            <v>183</v>
          </cell>
          <cell r="C114" t="str">
            <v>Eletricista</v>
          </cell>
          <cell r="D114" t="str">
            <v>hs</v>
          </cell>
          <cell r="E114">
            <v>1.91</v>
          </cell>
        </row>
        <row r="115">
          <cell r="B115">
            <v>184</v>
          </cell>
          <cell r="C115" t="str">
            <v xml:space="preserve">Eletrodo De Terra - Haste </v>
          </cell>
          <cell r="D115" t="str">
            <v>un</v>
          </cell>
          <cell r="E115">
            <v>19.2</v>
          </cell>
        </row>
        <row r="116">
          <cell r="B116">
            <v>185</v>
          </cell>
          <cell r="C116" t="str">
            <v>Eletroduto Corrugado Flexivel - 1</v>
          </cell>
          <cell r="D116" t="str">
            <v>mt</v>
          </cell>
          <cell r="E116">
            <v>0.69</v>
          </cell>
        </row>
        <row r="117">
          <cell r="B117">
            <v>186</v>
          </cell>
          <cell r="C117" t="str">
            <v>Eletroduto Corrugado Flexivel - 1/2</v>
          </cell>
          <cell r="D117" t="str">
            <v>mt</v>
          </cell>
          <cell r="E117">
            <v>0.35</v>
          </cell>
        </row>
        <row r="118">
          <cell r="B118">
            <v>187</v>
          </cell>
          <cell r="C118" t="str">
            <v>Eletroduto Corrugado Flexivel - 2</v>
          </cell>
          <cell r="D118" t="str">
            <v>mt</v>
          </cell>
          <cell r="E118">
            <v>2.7</v>
          </cell>
        </row>
        <row r="119">
          <cell r="B119">
            <v>188</v>
          </cell>
          <cell r="C119" t="str">
            <v>Eletroduto Corrugado Flexivel - 3/4</v>
          </cell>
          <cell r="D119" t="str">
            <v>mt</v>
          </cell>
          <cell r="E119">
            <v>0.48</v>
          </cell>
        </row>
        <row r="120">
          <cell r="B120">
            <v>189</v>
          </cell>
          <cell r="C120" t="str">
            <v>Eletroduto Corrugado Flexivel - 4</v>
          </cell>
          <cell r="D120" t="str">
            <v>mt</v>
          </cell>
          <cell r="E120">
            <v>4.7</v>
          </cell>
        </row>
        <row r="121">
          <cell r="B121">
            <v>190</v>
          </cell>
          <cell r="C121" t="str">
            <v>Eletroduto Ferro Galvaniz. 1  - 3M</v>
          </cell>
          <cell r="D121" t="str">
            <v>un</v>
          </cell>
          <cell r="E121">
            <v>8.33</v>
          </cell>
        </row>
        <row r="122">
          <cell r="B122">
            <v>191</v>
          </cell>
          <cell r="C122" t="str">
            <v>Eletroduto Ferro Galvaniz. 2  - 3M</v>
          </cell>
          <cell r="D122" t="str">
            <v>un</v>
          </cell>
          <cell r="E122">
            <v>19.850000000000001</v>
          </cell>
        </row>
        <row r="123">
          <cell r="B123">
            <v>192</v>
          </cell>
          <cell r="C123" t="str">
            <v>Eletroduto Pvc Rígido Rosq. 1 - Brr 3M</v>
          </cell>
          <cell r="D123" t="str">
            <v>un</v>
          </cell>
          <cell r="E123">
            <v>3.4</v>
          </cell>
        </row>
        <row r="124">
          <cell r="B124">
            <v>193</v>
          </cell>
          <cell r="C124" t="str">
            <v>Eletroduto Pvc Rígido Rosq. 1 1/2- Brr 3M</v>
          </cell>
          <cell r="D124" t="str">
            <v>un</v>
          </cell>
          <cell r="E124">
            <v>6.08</v>
          </cell>
        </row>
        <row r="125">
          <cell r="B125">
            <v>194</v>
          </cell>
          <cell r="C125" t="str">
            <v>Eletroduto Pvc Rígido Rosq. 1 1/4 - Brr 3M</v>
          </cell>
          <cell r="D125" t="str">
            <v>un</v>
          </cell>
          <cell r="E125">
            <v>5.24</v>
          </cell>
        </row>
        <row r="126">
          <cell r="B126">
            <v>195</v>
          </cell>
          <cell r="C126" t="str">
            <v>Eletroduto Pvc Rígido Rosq. 1/2 - Brr 3M</v>
          </cell>
          <cell r="D126" t="str">
            <v>un</v>
          </cell>
          <cell r="E126">
            <v>1.56</v>
          </cell>
        </row>
        <row r="127">
          <cell r="B127">
            <v>196</v>
          </cell>
          <cell r="C127" t="str">
            <v>Eletroduto Pvc Rígido Rosq. 2 1/2 Brr 3M</v>
          </cell>
          <cell r="D127" t="str">
            <v>un</v>
          </cell>
          <cell r="E127">
            <v>12.83</v>
          </cell>
        </row>
        <row r="128">
          <cell r="B128">
            <v>197</v>
          </cell>
          <cell r="C128" t="str">
            <v>Eletroduto Pvc Rígido Rosq. 2- Brr 3M</v>
          </cell>
          <cell r="D128" t="str">
            <v>un</v>
          </cell>
          <cell r="E128">
            <v>8.1</v>
          </cell>
        </row>
        <row r="129">
          <cell r="B129">
            <v>198</v>
          </cell>
          <cell r="C129" t="str">
            <v>Eletroduto Pvc Rígido Rosq. 3</v>
          </cell>
          <cell r="D129" t="str">
            <v>un</v>
          </cell>
          <cell r="E129">
            <v>16.47</v>
          </cell>
        </row>
        <row r="130">
          <cell r="B130">
            <v>199</v>
          </cell>
          <cell r="C130" t="str">
            <v>Eletroduto Pvc Rígido Rosq. 3/4 - Brr 3M</v>
          </cell>
          <cell r="D130" t="str">
            <v>un</v>
          </cell>
          <cell r="E130">
            <v>2.31</v>
          </cell>
        </row>
        <row r="131">
          <cell r="B131">
            <v>200</v>
          </cell>
          <cell r="C131" t="str">
            <v>Eletroduto Pvc Rígido Rosq. 4</v>
          </cell>
          <cell r="D131" t="str">
            <v>un</v>
          </cell>
          <cell r="E131">
            <v>26.18</v>
          </cell>
        </row>
        <row r="132">
          <cell r="B132">
            <v>201</v>
          </cell>
          <cell r="C132" t="str">
            <v>Empreiteiro De Cobertura</v>
          </cell>
          <cell r="D132" t="str">
            <v>m2</v>
          </cell>
          <cell r="E132">
            <v>2.46</v>
          </cell>
        </row>
        <row r="133">
          <cell r="B133">
            <v>202</v>
          </cell>
          <cell r="C133" t="str">
            <v>Encanador</v>
          </cell>
          <cell r="D133" t="str">
            <v>hs</v>
          </cell>
          <cell r="E133">
            <v>1.91</v>
          </cell>
        </row>
        <row r="134">
          <cell r="B134">
            <v>203</v>
          </cell>
          <cell r="C134" t="str">
            <v>Engate Flexível</v>
          </cell>
          <cell r="D134" t="str">
            <v>un</v>
          </cell>
          <cell r="E134">
            <v>1.28</v>
          </cell>
        </row>
        <row r="135">
          <cell r="B135">
            <v>204</v>
          </cell>
          <cell r="C135" t="str">
            <v>Escavacao Mecanica</v>
          </cell>
          <cell r="D135" t="str">
            <v>m3</v>
          </cell>
          <cell r="E135">
            <v>4.7</v>
          </cell>
        </row>
        <row r="136">
          <cell r="B136">
            <v>205</v>
          </cell>
          <cell r="C136" t="str">
            <v>Espelho Para Interruptor</v>
          </cell>
          <cell r="D136" t="str">
            <v>un</v>
          </cell>
          <cell r="E136">
            <v>0.28999999999999998</v>
          </cell>
        </row>
        <row r="137">
          <cell r="B137">
            <v>206</v>
          </cell>
          <cell r="C137" t="str">
            <v>Esq.Alumínio Sistema Pele De Vidro Anodizado</v>
          </cell>
          <cell r="D137" t="str">
            <v>m2</v>
          </cell>
          <cell r="E137">
            <v>180</v>
          </cell>
        </row>
        <row r="138">
          <cell r="B138">
            <v>207</v>
          </cell>
          <cell r="C138" t="str">
            <v>Esquadria De Alumínio Anodizado Tipo Veneziana/M2</v>
          </cell>
          <cell r="D138" t="str">
            <v>m2</v>
          </cell>
          <cell r="E138">
            <v>198</v>
          </cell>
        </row>
        <row r="139">
          <cell r="B139">
            <v>208</v>
          </cell>
          <cell r="C139" t="str">
            <v>Esquadria De Alumínio Anodizado/M2</v>
          </cell>
          <cell r="D139" t="str">
            <v>m2</v>
          </cell>
          <cell r="E139">
            <v>122</v>
          </cell>
        </row>
        <row r="140">
          <cell r="B140">
            <v>209</v>
          </cell>
          <cell r="C140" t="str">
            <v>Estaca Escavada D = 25 Cm</v>
          </cell>
          <cell r="D140" t="str">
            <v>mt</v>
          </cell>
          <cell r="E140">
            <v>6.5</v>
          </cell>
        </row>
        <row r="141">
          <cell r="B141">
            <v>210</v>
          </cell>
          <cell r="C141" t="str">
            <v>Estaca Escavada D = 30 Cm</v>
          </cell>
          <cell r="D141" t="str">
            <v>mt</v>
          </cell>
          <cell r="E141">
            <v>7.3</v>
          </cell>
        </row>
        <row r="142">
          <cell r="B142">
            <v>211</v>
          </cell>
          <cell r="C142" t="str">
            <v>Estaca Escavada D = 40 Cm</v>
          </cell>
          <cell r="D142" t="str">
            <v>mt</v>
          </cell>
          <cell r="E142">
            <v>8.5</v>
          </cell>
        </row>
        <row r="143">
          <cell r="B143">
            <v>212</v>
          </cell>
          <cell r="C143" t="str">
            <v>Estaca Escavada D = 50 Cm</v>
          </cell>
          <cell r="D143" t="str">
            <v>mt</v>
          </cell>
          <cell r="E143">
            <v>9.8000000000000007</v>
          </cell>
        </row>
        <row r="144">
          <cell r="B144">
            <v>213</v>
          </cell>
          <cell r="C144" t="str">
            <v>Estaca Escavada D = 60 Cm</v>
          </cell>
          <cell r="D144" t="str">
            <v>mt</v>
          </cell>
          <cell r="E144">
            <v>11.4</v>
          </cell>
        </row>
        <row r="145">
          <cell r="B145">
            <v>214</v>
          </cell>
          <cell r="C145" t="str">
            <v>Estaca Escavada D = 70 Cm</v>
          </cell>
          <cell r="D145" t="str">
            <v>mt</v>
          </cell>
          <cell r="E145">
            <v>13.7</v>
          </cell>
        </row>
        <row r="146">
          <cell r="B146">
            <v>215</v>
          </cell>
          <cell r="C146" t="str">
            <v>Estaca Pré-Moldada Concreto 14X14 Cm, 15 T</v>
          </cell>
          <cell r="D146" t="str">
            <v>mt</v>
          </cell>
          <cell r="E146">
            <v>16.7</v>
          </cell>
        </row>
        <row r="147">
          <cell r="B147">
            <v>216</v>
          </cell>
          <cell r="C147" t="str">
            <v>Estaca Pré-Moldada Concreto 18X18 Cm, 22 T</v>
          </cell>
          <cell r="D147" t="str">
            <v>mt</v>
          </cell>
          <cell r="E147">
            <v>20</v>
          </cell>
        </row>
        <row r="148">
          <cell r="B148">
            <v>217</v>
          </cell>
          <cell r="C148" t="str">
            <v>Estaca Pré-Moldada Concreto 20X20 Cm, 25 T</v>
          </cell>
          <cell r="D148" t="str">
            <v>mt</v>
          </cell>
          <cell r="E148">
            <v>18.97</v>
          </cell>
        </row>
        <row r="149">
          <cell r="B149">
            <v>218</v>
          </cell>
          <cell r="C149" t="str">
            <v>Estaca Pré-Moldada Concreto 25X25 Cm, 40 T</v>
          </cell>
          <cell r="D149" t="str">
            <v>mt</v>
          </cell>
          <cell r="E149">
            <v>29</v>
          </cell>
        </row>
        <row r="150">
          <cell r="B150">
            <v>219</v>
          </cell>
          <cell r="C150" t="str">
            <v>Estaca Pré-Moldada Concreto 30X30 Cm, 55 T</v>
          </cell>
          <cell r="D150" t="str">
            <v>mt</v>
          </cell>
          <cell r="E150">
            <v>38</v>
          </cell>
        </row>
        <row r="151">
          <cell r="B151">
            <v>220</v>
          </cell>
          <cell r="C151" t="str">
            <v>Estaca Tipo Franki D. 35 Cm, 55 T</v>
          </cell>
          <cell r="D151" t="str">
            <v>mt</v>
          </cell>
          <cell r="E151">
            <v>28</v>
          </cell>
        </row>
        <row r="152">
          <cell r="B152">
            <v>221</v>
          </cell>
          <cell r="C152" t="str">
            <v>Estaca Tipo Franki D. 42 Cm, 75 T</v>
          </cell>
          <cell r="D152" t="str">
            <v>mt</v>
          </cell>
          <cell r="E152">
            <v>34.200000000000003</v>
          </cell>
        </row>
        <row r="153">
          <cell r="B153">
            <v>222</v>
          </cell>
          <cell r="C153" t="str">
            <v>Estaca Tipo Franki D. 47 Cm, 100 T</v>
          </cell>
          <cell r="D153" t="str">
            <v>mt</v>
          </cell>
          <cell r="E153">
            <v>36</v>
          </cell>
        </row>
        <row r="154">
          <cell r="B154">
            <v>223</v>
          </cell>
          <cell r="C154" t="str">
            <v>Estaca Tipo Franki D. 52 Cm, 130 T</v>
          </cell>
          <cell r="D154" t="str">
            <v>mt</v>
          </cell>
          <cell r="E154">
            <v>39.6</v>
          </cell>
        </row>
        <row r="155">
          <cell r="B155">
            <v>224</v>
          </cell>
          <cell r="C155" t="str">
            <v>Estaca Tipo Franki D. 60 Cm, 160 T</v>
          </cell>
          <cell r="D155" t="str">
            <v>mt</v>
          </cell>
          <cell r="E155">
            <v>43.2</v>
          </cell>
        </row>
        <row r="156">
          <cell r="B156">
            <v>225</v>
          </cell>
          <cell r="C156" t="str">
            <v>Estaca metálica de trilho</v>
          </cell>
          <cell r="D156" t="str">
            <v>kg</v>
          </cell>
          <cell r="E156">
            <v>1.8</v>
          </cell>
        </row>
        <row r="157">
          <cell r="B157">
            <v>226</v>
          </cell>
          <cell r="C157" t="str">
            <v>Estronca de eucalipto ø &gt; 10 cm</v>
          </cell>
          <cell r="D157" t="str">
            <v>m</v>
          </cell>
          <cell r="E157">
            <v>2.2000000000000002</v>
          </cell>
        </row>
        <row r="158">
          <cell r="B158">
            <v>227</v>
          </cell>
          <cell r="C158" t="str">
            <v>Fechadura P/ Porta Bwc-Cromada (Papaiz Ou Equiv.)</v>
          </cell>
          <cell r="D158" t="str">
            <v>un</v>
          </cell>
          <cell r="E158">
            <v>40.26</v>
          </cell>
        </row>
        <row r="159">
          <cell r="B159">
            <v>228</v>
          </cell>
          <cell r="C159" t="str">
            <v>Fechadura P/Porta Int.-Cromada(Papaiz Ou Equival.)</v>
          </cell>
          <cell r="D159" t="str">
            <v>un</v>
          </cell>
          <cell r="E159">
            <v>56.1</v>
          </cell>
        </row>
        <row r="160">
          <cell r="B160">
            <v>229</v>
          </cell>
          <cell r="C160" t="str">
            <v>Ferreiro - Armador</v>
          </cell>
          <cell r="D160" t="str">
            <v>hs</v>
          </cell>
          <cell r="E160">
            <v>1.91</v>
          </cell>
        </row>
        <row r="161">
          <cell r="B161">
            <v>230</v>
          </cell>
          <cell r="C161" t="str">
            <v>Fio De Cobre 1,50 Mm2 Isol. Termopl. 750 V</v>
          </cell>
          <cell r="D161" t="str">
            <v>mt</v>
          </cell>
          <cell r="E161">
            <v>0.14000000000000001</v>
          </cell>
        </row>
        <row r="162">
          <cell r="B162">
            <v>231</v>
          </cell>
          <cell r="C162" t="str">
            <v>Fio De Cobre 10,0 Mm2 Isol. Termopl. 750 V</v>
          </cell>
          <cell r="D162" t="str">
            <v>mt</v>
          </cell>
          <cell r="E162">
            <v>0.83</v>
          </cell>
        </row>
        <row r="163">
          <cell r="B163">
            <v>232</v>
          </cell>
          <cell r="C163" t="str">
            <v>Fio De Cobre 2,50 Mm2 Isol. Termopl. 750 V</v>
          </cell>
          <cell r="D163" t="str">
            <v>mt</v>
          </cell>
          <cell r="E163">
            <v>0.22</v>
          </cell>
        </row>
        <row r="164">
          <cell r="B164">
            <v>233</v>
          </cell>
          <cell r="C164" t="str">
            <v>Fio De Cobre 4,00 Mm2 Isol. Termopl. 750 V</v>
          </cell>
          <cell r="D164" t="str">
            <v>mt</v>
          </cell>
          <cell r="E164">
            <v>0.33</v>
          </cell>
        </row>
        <row r="165">
          <cell r="B165">
            <v>234</v>
          </cell>
          <cell r="C165" t="str">
            <v>Fio De Cobre 6,00 Mm2 Isol. Termopl. 750 V</v>
          </cell>
          <cell r="D165" t="str">
            <v>mt</v>
          </cell>
          <cell r="E165">
            <v>0.5</v>
          </cell>
        </row>
        <row r="166">
          <cell r="B166">
            <v>235</v>
          </cell>
          <cell r="C166" t="str">
            <v>Fita Isolante 20 M.</v>
          </cell>
          <cell r="D166" t="str">
            <v>un</v>
          </cell>
          <cell r="E166">
            <v>1.1399999999999999</v>
          </cell>
        </row>
        <row r="167">
          <cell r="B167">
            <v>236</v>
          </cell>
          <cell r="C167" t="str">
            <v>Forma Em Madeira Compensada Plastificada 15 Mm</v>
          </cell>
          <cell r="D167" t="str">
            <v>m2</v>
          </cell>
          <cell r="E167">
            <v>9.94</v>
          </cell>
        </row>
        <row r="168">
          <cell r="B168">
            <v>237</v>
          </cell>
          <cell r="C168" t="str">
            <v>Forração Colocada Em Pisos</v>
          </cell>
          <cell r="D168" t="str">
            <v>m2</v>
          </cell>
          <cell r="E168">
            <v>5.8</v>
          </cell>
        </row>
        <row r="169">
          <cell r="B169">
            <v>238</v>
          </cell>
          <cell r="C169" t="str">
            <v>Forro De Gesso Em Placa Padrão</v>
          </cell>
          <cell r="D169" t="str">
            <v>m2</v>
          </cell>
          <cell r="E169">
            <v>10</v>
          </cell>
        </row>
        <row r="170">
          <cell r="B170">
            <v>239</v>
          </cell>
          <cell r="C170" t="str">
            <v>Forro Pacote Colocado</v>
          </cell>
          <cell r="D170" t="str">
            <v>m2</v>
          </cell>
          <cell r="E170">
            <v>14.5</v>
          </cell>
        </row>
        <row r="171">
          <cell r="B171">
            <v>240</v>
          </cell>
          <cell r="C171" t="str">
            <v>Forro Pvc Colocado</v>
          </cell>
          <cell r="D171" t="str">
            <v>m2</v>
          </cell>
          <cell r="E171">
            <v>22</v>
          </cell>
        </row>
        <row r="172">
          <cell r="B172">
            <v>241</v>
          </cell>
          <cell r="C172" t="str">
            <v>Forrovid</v>
          </cell>
          <cell r="D172" t="str">
            <v>m2</v>
          </cell>
          <cell r="E172">
            <v>16.37</v>
          </cell>
        </row>
        <row r="173">
          <cell r="B173">
            <v>242</v>
          </cell>
          <cell r="C173" t="str">
            <v>Fundo Para Madeira Galao 3.6L</v>
          </cell>
          <cell r="D173" t="str">
            <v>un</v>
          </cell>
          <cell r="E173">
            <v>13</v>
          </cell>
        </row>
        <row r="174">
          <cell r="B174">
            <v>243</v>
          </cell>
          <cell r="C174" t="str">
            <v>Fundo Supergalvite-Gl 3.6 L</v>
          </cell>
          <cell r="D174" t="str">
            <v>un</v>
          </cell>
          <cell r="E174">
            <v>29</v>
          </cell>
        </row>
        <row r="175">
          <cell r="B175">
            <v>244</v>
          </cell>
          <cell r="C175" t="str">
            <v>Haste Coperweld 16X2400Mm</v>
          </cell>
          <cell r="D175" t="str">
            <v>un</v>
          </cell>
          <cell r="E175">
            <v>5.45</v>
          </cell>
        </row>
        <row r="176">
          <cell r="B176">
            <v>245</v>
          </cell>
          <cell r="C176" t="str">
            <v>Igol A - Tinta Isenta De Fenóis, Balde 18 Kg</v>
          </cell>
          <cell r="D176" t="str">
            <v>un</v>
          </cell>
          <cell r="E176">
            <v>41</v>
          </cell>
        </row>
        <row r="177">
          <cell r="B177">
            <v>246</v>
          </cell>
          <cell r="C177" t="str">
            <v>Impermeabilizacaode Concreto Por Cristalizacao</v>
          </cell>
          <cell r="D177" t="str">
            <v>m2</v>
          </cell>
          <cell r="E177">
            <v>20</v>
          </cell>
        </row>
        <row r="178">
          <cell r="B178">
            <v>247</v>
          </cell>
          <cell r="C178" t="str">
            <v>Intraplast N</v>
          </cell>
          <cell r="D178" t="str">
            <v>kg</v>
          </cell>
          <cell r="E178" t="str">
            <v>]</v>
          </cell>
        </row>
        <row r="179">
          <cell r="B179">
            <v>248</v>
          </cell>
          <cell r="C179" t="str">
            <v>Interruptor 1 Tecla Simples E 1 Paral. 10A - 250V</v>
          </cell>
          <cell r="D179" t="str">
            <v>un</v>
          </cell>
          <cell r="E179">
            <v>2.2799999999999998</v>
          </cell>
        </row>
        <row r="180">
          <cell r="B180">
            <v>249</v>
          </cell>
          <cell r="C180" t="str">
            <v>Interruptor 1 Tecla Simples E 2 Paral. 10A - 250V</v>
          </cell>
          <cell r="D180" t="str">
            <v>un</v>
          </cell>
          <cell r="E180">
            <v>3.42</v>
          </cell>
        </row>
        <row r="181">
          <cell r="B181">
            <v>250</v>
          </cell>
          <cell r="C181" t="str">
            <v>Interruptor 1 Tecla Simples E Tomada 10A - 250V</v>
          </cell>
          <cell r="D181" t="str">
            <v>un</v>
          </cell>
          <cell r="E181">
            <v>2.0299999999999998</v>
          </cell>
        </row>
        <row r="182">
          <cell r="B182">
            <v>251</v>
          </cell>
          <cell r="C182" t="str">
            <v>Interruptor 1 Tecla Simples, 10A - 250V</v>
          </cell>
          <cell r="D182" t="str">
            <v>un</v>
          </cell>
          <cell r="E182">
            <v>1.1399999999999999</v>
          </cell>
        </row>
        <row r="183">
          <cell r="B183">
            <v>252</v>
          </cell>
          <cell r="C183" t="str">
            <v>Interruptor 2 Teclas Paralelo, 10A - 250V</v>
          </cell>
          <cell r="D183" t="str">
            <v>un</v>
          </cell>
          <cell r="E183">
            <v>2.54</v>
          </cell>
        </row>
        <row r="184">
          <cell r="B184">
            <v>253</v>
          </cell>
          <cell r="C184" t="str">
            <v>Interruptor 2 Teclas Simples E 1 Paral. 10A - 250V</v>
          </cell>
          <cell r="D184" t="str">
            <v>un</v>
          </cell>
          <cell r="E184">
            <v>2.0299999999999998</v>
          </cell>
        </row>
        <row r="185">
          <cell r="B185">
            <v>254</v>
          </cell>
          <cell r="C185" t="str">
            <v>Interruptor 2 Teclas Simples, 10A - 250V</v>
          </cell>
          <cell r="D185" t="str">
            <v>un</v>
          </cell>
          <cell r="E185">
            <v>2.0299999999999998</v>
          </cell>
        </row>
        <row r="186">
          <cell r="B186">
            <v>255</v>
          </cell>
          <cell r="C186" t="str">
            <v>Interruptor 3 Teclas Simples 10A - 250V</v>
          </cell>
          <cell r="D186" t="str">
            <v>un</v>
          </cell>
          <cell r="E186">
            <v>2.91</v>
          </cell>
        </row>
        <row r="187">
          <cell r="B187">
            <v>256</v>
          </cell>
          <cell r="C187" t="str">
            <v>Interruptor 4 Teclas Simples 10A - 250V</v>
          </cell>
          <cell r="D187" t="str">
            <v>un</v>
          </cell>
          <cell r="E187">
            <v>5.19</v>
          </cell>
        </row>
        <row r="188">
          <cell r="B188">
            <v>257</v>
          </cell>
          <cell r="C188" t="str">
            <v>Isopor de 3 cm</v>
          </cell>
          <cell r="D188" t="str">
            <v>m2</v>
          </cell>
          <cell r="E188">
            <v>4.5</v>
          </cell>
        </row>
        <row r="189">
          <cell r="B189">
            <v>258</v>
          </cell>
          <cell r="C189" t="str">
            <v>Janela De Ferro, Basculante / M2</v>
          </cell>
          <cell r="D189" t="str">
            <v>m2</v>
          </cell>
          <cell r="E189">
            <v>50</v>
          </cell>
        </row>
        <row r="190">
          <cell r="B190">
            <v>259</v>
          </cell>
          <cell r="C190" t="str">
            <v>Janela De Ferro, Correr / M2</v>
          </cell>
          <cell r="D190" t="str">
            <v>m2</v>
          </cell>
          <cell r="E190">
            <v>75</v>
          </cell>
        </row>
        <row r="191">
          <cell r="B191">
            <v>260</v>
          </cell>
          <cell r="C191" t="str">
            <v>Janela De Ferro, Fixa / M2</v>
          </cell>
          <cell r="D191" t="str">
            <v>m2</v>
          </cell>
          <cell r="E191">
            <v>75</v>
          </cell>
        </row>
        <row r="192">
          <cell r="B192">
            <v>261</v>
          </cell>
          <cell r="C192" t="str">
            <v>Jogo De Batente E Guanição</v>
          </cell>
          <cell r="D192" t="str">
            <v>un</v>
          </cell>
          <cell r="E192">
            <v>45</v>
          </cell>
        </row>
        <row r="193">
          <cell r="B193">
            <v>262</v>
          </cell>
          <cell r="C193" t="str">
            <v>Junta Jeene</v>
          </cell>
          <cell r="D193" t="str">
            <v>ml</v>
          </cell>
          <cell r="E193">
            <v>127</v>
          </cell>
        </row>
        <row r="194">
          <cell r="B194">
            <v>263</v>
          </cell>
          <cell r="C194" t="str">
            <v>Ladrilheiro</v>
          </cell>
          <cell r="D194" t="str">
            <v>hs</v>
          </cell>
          <cell r="E194">
            <v>1.91</v>
          </cell>
        </row>
        <row r="195">
          <cell r="B195">
            <v>264</v>
          </cell>
          <cell r="C195" t="str">
            <v>Ladrilho Esmaltado Liso 20X20 Cm</v>
          </cell>
          <cell r="D195" t="str">
            <v>m2</v>
          </cell>
          <cell r="E195">
            <v>12</v>
          </cell>
        </row>
        <row r="196">
          <cell r="B196">
            <v>265</v>
          </cell>
          <cell r="C196" t="str">
            <v>Laje Pré-Fabricada Concreto P/Piso Vão &lt;3,5 M</v>
          </cell>
          <cell r="D196" t="str">
            <v>m2</v>
          </cell>
          <cell r="E196">
            <v>14</v>
          </cell>
        </row>
        <row r="197">
          <cell r="B197">
            <v>266</v>
          </cell>
          <cell r="C197" t="str">
            <v>Laje Pré-Fabricada Concreto P/Piso Vão &lt;4,5 M</v>
          </cell>
          <cell r="D197" t="str">
            <v>m2</v>
          </cell>
          <cell r="E197">
            <v>16</v>
          </cell>
        </row>
        <row r="198">
          <cell r="B198">
            <v>267</v>
          </cell>
          <cell r="C198" t="str">
            <v>Laminado Melamínico</v>
          </cell>
          <cell r="D198" t="str">
            <v>m2</v>
          </cell>
          <cell r="E198">
            <v>13.01</v>
          </cell>
        </row>
        <row r="199">
          <cell r="B199">
            <v>268</v>
          </cell>
          <cell r="C199" t="str">
            <v>Lãmpada Fluorescente 20W</v>
          </cell>
          <cell r="D199" t="str">
            <v>un</v>
          </cell>
          <cell r="E199">
            <v>3.2</v>
          </cell>
        </row>
        <row r="200">
          <cell r="B200">
            <v>269</v>
          </cell>
          <cell r="C200" t="str">
            <v>Lãmpada Fluorescente 40W</v>
          </cell>
          <cell r="D200" t="str">
            <v>un</v>
          </cell>
          <cell r="E200">
            <v>3.2</v>
          </cell>
        </row>
        <row r="201">
          <cell r="B201">
            <v>270</v>
          </cell>
          <cell r="C201" t="str">
            <v>Lãmpada Incandescente 60W</v>
          </cell>
          <cell r="D201" t="str">
            <v>un</v>
          </cell>
          <cell r="E201">
            <v>0.62</v>
          </cell>
        </row>
        <row r="202">
          <cell r="B202">
            <v>271</v>
          </cell>
          <cell r="C202" t="str">
            <v>Lavatorio Louca C/Coluna - Celite Ou Equivalente</v>
          </cell>
          <cell r="D202" t="str">
            <v>un</v>
          </cell>
          <cell r="E202">
            <v>58.8</v>
          </cell>
        </row>
        <row r="203">
          <cell r="B203">
            <v>272</v>
          </cell>
          <cell r="C203" t="str">
            <v>Lixa Para Ferro</v>
          </cell>
          <cell r="D203" t="str">
            <v>un</v>
          </cell>
          <cell r="E203">
            <v>0.7</v>
          </cell>
        </row>
        <row r="204">
          <cell r="B204">
            <v>273</v>
          </cell>
          <cell r="C204" t="str">
            <v>Laje premoldada de forro</v>
          </cell>
          <cell r="D204" t="str">
            <v>m2</v>
          </cell>
          <cell r="E204">
            <v>10</v>
          </cell>
        </row>
        <row r="205">
          <cell r="B205">
            <v>274</v>
          </cell>
          <cell r="C205" t="str">
            <v>Locação Betoneira 320 Litros</v>
          </cell>
          <cell r="D205" t="str">
            <v>hs</v>
          </cell>
          <cell r="E205">
            <v>0.54</v>
          </cell>
        </row>
        <row r="206">
          <cell r="B206">
            <v>275</v>
          </cell>
          <cell r="C206" t="str">
            <v>Locação De Sapo Mecanico</v>
          </cell>
          <cell r="D206" t="str">
            <v>hs</v>
          </cell>
          <cell r="E206">
            <v>1.93</v>
          </cell>
        </row>
        <row r="207">
          <cell r="B207">
            <v>276</v>
          </cell>
          <cell r="C207" t="str">
            <v>Locação Máquina Lixadeira Para Tacos</v>
          </cell>
          <cell r="D207" t="str">
            <v>hs</v>
          </cell>
          <cell r="E207">
            <v>0.2</v>
          </cell>
        </row>
        <row r="208">
          <cell r="B208">
            <v>277</v>
          </cell>
          <cell r="C208" t="str">
            <v>Locacão Pá-Carregadeira Escavadeira</v>
          </cell>
          <cell r="D208" t="str">
            <v>hs</v>
          </cell>
          <cell r="E208">
            <v>25</v>
          </cell>
        </row>
        <row r="209">
          <cell r="B209">
            <v>278</v>
          </cell>
          <cell r="C209" t="str">
            <v>Luminária Acrílico Lãmpada Fluoresc. 1X40W</v>
          </cell>
          <cell r="D209" t="str">
            <v>un</v>
          </cell>
          <cell r="E209">
            <v>15</v>
          </cell>
        </row>
        <row r="210">
          <cell r="B210">
            <v>279</v>
          </cell>
          <cell r="C210" t="str">
            <v>Luminária Acrílico Lãmpada Fluoresc. 2X20W</v>
          </cell>
          <cell r="D210" t="str">
            <v>un</v>
          </cell>
          <cell r="E210">
            <v>18</v>
          </cell>
        </row>
        <row r="211">
          <cell r="B211">
            <v>280</v>
          </cell>
          <cell r="C211" t="str">
            <v>Luminária Acrílico Lãmpada Fluoresc. 2X40W</v>
          </cell>
          <cell r="D211" t="str">
            <v>un</v>
          </cell>
          <cell r="E211">
            <v>20</v>
          </cell>
        </row>
        <row r="212">
          <cell r="B212">
            <v>281</v>
          </cell>
          <cell r="C212" t="str">
            <v>Madeira Beneficiada, Medidas Diversas, Estrutural</v>
          </cell>
          <cell r="D212" t="str">
            <v>m3</v>
          </cell>
          <cell r="E212">
            <v>500</v>
          </cell>
        </row>
        <row r="213">
          <cell r="B213">
            <v>282</v>
          </cell>
          <cell r="C213" t="str">
            <v>Manta Asfaltica 3 Mm</v>
          </cell>
          <cell r="D213" t="str">
            <v>m2</v>
          </cell>
          <cell r="E213">
            <v>15</v>
          </cell>
        </row>
        <row r="214">
          <cell r="B214">
            <v>283</v>
          </cell>
          <cell r="C214" t="str">
            <v>Manta Bidim</v>
          </cell>
          <cell r="D214" t="str">
            <v>m2</v>
          </cell>
          <cell r="E214">
            <v>2</v>
          </cell>
        </row>
        <row r="215">
          <cell r="B215">
            <v>284</v>
          </cell>
          <cell r="C215" t="str">
            <v>Mármore Branco Espírito Santo Esp. 2 Cm</v>
          </cell>
          <cell r="D215" t="str">
            <v>m2</v>
          </cell>
          <cell r="E215">
            <v>164</v>
          </cell>
        </row>
        <row r="216">
          <cell r="B216">
            <v>285</v>
          </cell>
          <cell r="C216" t="str">
            <v>Massa Corrida Acrilica - Lata 18L</v>
          </cell>
          <cell r="D216" t="str">
            <v>un</v>
          </cell>
          <cell r="E216">
            <v>41</v>
          </cell>
        </row>
        <row r="217">
          <cell r="B217">
            <v>286</v>
          </cell>
          <cell r="C217" t="str">
            <v>Massa Corrida Base Látex Pva Lata 18L</v>
          </cell>
          <cell r="D217" t="str">
            <v>un</v>
          </cell>
          <cell r="E217">
            <v>20</v>
          </cell>
        </row>
        <row r="218">
          <cell r="B218">
            <v>287</v>
          </cell>
          <cell r="C218" t="str">
            <v>Massa Corrida Base Óleo Galao 3.6L</v>
          </cell>
          <cell r="D218" t="str">
            <v>un</v>
          </cell>
          <cell r="E218">
            <v>8.5299999999999994</v>
          </cell>
        </row>
        <row r="219">
          <cell r="B219">
            <v>288</v>
          </cell>
          <cell r="C219" t="str">
            <v>Meio-fio econômico</v>
          </cell>
          <cell r="D219" t="str">
            <v>m</v>
          </cell>
          <cell r="E219">
            <v>6.5</v>
          </cell>
        </row>
        <row r="220">
          <cell r="B220">
            <v>289</v>
          </cell>
          <cell r="C220" t="str">
            <v>Neutrol 45 - Tinta Betuminosa</v>
          </cell>
          <cell r="D220" t="str">
            <v>kg</v>
          </cell>
          <cell r="E220">
            <v>3.38</v>
          </cell>
        </row>
        <row r="221">
          <cell r="B221">
            <v>290</v>
          </cell>
          <cell r="C221" t="str">
            <v>Neoprene fretado</v>
          </cell>
          <cell r="D221" t="str">
            <v>un</v>
          </cell>
          <cell r="E221">
            <v>170.5</v>
          </cell>
        </row>
        <row r="222">
          <cell r="B222">
            <v>291</v>
          </cell>
          <cell r="C222" t="str">
            <v>Papelão Alcatroado L=14 Cm</v>
          </cell>
          <cell r="D222" t="str">
            <v>mt</v>
          </cell>
          <cell r="E222">
            <v>0.06</v>
          </cell>
        </row>
        <row r="223">
          <cell r="B223">
            <v>292</v>
          </cell>
          <cell r="C223" t="str">
            <v>Papelão Alcatroado L=25 Cm</v>
          </cell>
          <cell r="D223" t="str">
            <v>mt</v>
          </cell>
          <cell r="E223">
            <v>0.11</v>
          </cell>
        </row>
        <row r="224">
          <cell r="B224">
            <v>293</v>
          </cell>
          <cell r="C224" t="str">
            <v>Parafuso De Aço 5/16 X180Mm</v>
          </cell>
          <cell r="D224" t="str">
            <v>un</v>
          </cell>
          <cell r="E224">
            <v>0.05</v>
          </cell>
        </row>
        <row r="225">
          <cell r="B225">
            <v>294</v>
          </cell>
          <cell r="C225" t="str">
            <v>Parede Pre Fabricada Em Gesso E= 10 Cm</v>
          </cell>
          <cell r="D225" t="str">
            <v>m2</v>
          </cell>
          <cell r="E225">
            <v>35</v>
          </cell>
        </row>
        <row r="226">
          <cell r="B226">
            <v>295</v>
          </cell>
          <cell r="C226" t="str">
            <v>Parede Pre Fabricada Em Gesso E= 8,5 Cm</v>
          </cell>
          <cell r="D226" t="str">
            <v>m2</v>
          </cell>
          <cell r="E226">
            <v>31</v>
          </cell>
        </row>
        <row r="227">
          <cell r="B227">
            <v>296</v>
          </cell>
          <cell r="C227" t="str">
            <v>Pastilha Porcelana Esmaltada Branca Quadr. 1 1/2</v>
          </cell>
          <cell r="D227" t="str">
            <v>m2</v>
          </cell>
          <cell r="E227">
            <v>28</v>
          </cell>
        </row>
        <row r="228">
          <cell r="B228">
            <v>297</v>
          </cell>
          <cell r="C228" t="str">
            <v>Pedra Granito Cinza Esp. 2 Cm</v>
          </cell>
          <cell r="D228" t="str">
            <v>m2</v>
          </cell>
          <cell r="E228">
            <v>60</v>
          </cell>
        </row>
        <row r="229">
          <cell r="B229">
            <v>298</v>
          </cell>
          <cell r="C229" t="str">
            <v>Pedra Granito Cinza Esp. 2 Cm Acabamento Rustico</v>
          </cell>
          <cell r="D229" t="str">
            <v>m2</v>
          </cell>
          <cell r="E229">
            <v>30</v>
          </cell>
        </row>
        <row r="230">
          <cell r="B230">
            <v>299</v>
          </cell>
          <cell r="C230" t="str">
            <v>Pedreiro</v>
          </cell>
          <cell r="D230" t="str">
            <v>hs</v>
          </cell>
          <cell r="E230">
            <v>1.91</v>
          </cell>
        </row>
        <row r="231">
          <cell r="B231">
            <v>300</v>
          </cell>
          <cell r="C231" t="str">
            <v>Perfil I - 8" X 4" X 27,3 Kg-M X 1,24 X 50Ml</v>
          </cell>
          <cell r="D231" t="str">
            <v>un</v>
          </cell>
          <cell r="E231">
            <v>50</v>
          </cell>
        </row>
        <row r="232">
          <cell r="B232">
            <v>301</v>
          </cell>
          <cell r="C232" t="str">
            <v>Pintor</v>
          </cell>
          <cell r="D232" t="str">
            <v>hs</v>
          </cell>
          <cell r="E232">
            <v>1.91</v>
          </cell>
        </row>
        <row r="233">
          <cell r="B233">
            <v>302</v>
          </cell>
          <cell r="C233" t="str">
            <v>Piso De Granilite Material E M. De Obra</v>
          </cell>
          <cell r="D233" t="str">
            <v>m2</v>
          </cell>
          <cell r="E233">
            <v>12.5</v>
          </cell>
        </row>
        <row r="234">
          <cell r="B234">
            <v>303</v>
          </cell>
          <cell r="C234" t="str">
            <v>Piso De Madeira Trevopiso E=6Mm</v>
          </cell>
          <cell r="D234" t="str">
            <v>m2</v>
          </cell>
          <cell r="E234">
            <v>25</v>
          </cell>
        </row>
        <row r="235">
          <cell r="B235">
            <v>304</v>
          </cell>
          <cell r="C235" t="str">
            <v>Piso Monolitico Alta Resistência  E= 10Mm</v>
          </cell>
          <cell r="D235" t="str">
            <v>m2</v>
          </cell>
          <cell r="E235">
            <v>14</v>
          </cell>
        </row>
        <row r="236">
          <cell r="B236">
            <v>305</v>
          </cell>
          <cell r="C236" t="str">
            <v>Piso Vinílico Semi-Flexível 2,00 Mm</v>
          </cell>
          <cell r="D236" t="str">
            <v>m2</v>
          </cell>
          <cell r="E236">
            <v>16</v>
          </cell>
        </row>
        <row r="237">
          <cell r="B237">
            <v>306</v>
          </cell>
          <cell r="C237" t="str">
            <v>Plastiment VZ</v>
          </cell>
          <cell r="D237" t="str">
            <v>kg</v>
          </cell>
          <cell r="E237">
            <v>9.44</v>
          </cell>
        </row>
        <row r="238">
          <cell r="B238">
            <v>307</v>
          </cell>
          <cell r="C238" t="str">
            <v>Pontalete de agreste 7,5x7,5</v>
          </cell>
          <cell r="D238" t="str">
            <v>ml</v>
          </cell>
          <cell r="E238">
            <v>1.853932584269663</v>
          </cell>
        </row>
        <row r="239">
          <cell r="B239">
            <v>308</v>
          </cell>
          <cell r="C239" t="str">
            <v>Pontalete 3 X3  Pinho 2¦</v>
          </cell>
          <cell r="D239" t="str">
            <v>mt</v>
          </cell>
          <cell r="E239">
            <v>1.68</v>
          </cell>
        </row>
        <row r="240">
          <cell r="B240">
            <v>309</v>
          </cell>
          <cell r="C240" t="str">
            <v>Pontalete Eucalipto D=10 Cm</v>
          </cell>
          <cell r="D240" t="str">
            <v>mt</v>
          </cell>
          <cell r="E240">
            <v>1.87</v>
          </cell>
        </row>
        <row r="241">
          <cell r="B241">
            <v>310</v>
          </cell>
          <cell r="C241" t="str">
            <v>Porcelanato Não Polido</v>
          </cell>
          <cell r="D241" t="str">
            <v>m2</v>
          </cell>
          <cell r="E241">
            <v>39</v>
          </cell>
        </row>
        <row r="242">
          <cell r="B242">
            <v>311</v>
          </cell>
          <cell r="C242" t="str">
            <v>Porcelanato Polido</v>
          </cell>
          <cell r="D242" t="str">
            <v>m2</v>
          </cell>
          <cell r="E242">
            <v>27.54</v>
          </cell>
        </row>
        <row r="243">
          <cell r="B243">
            <v>312</v>
          </cell>
          <cell r="C243" t="str">
            <v>Porta Estruturada De Aluminio,Acabamento Em Lambri</v>
          </cell>
          <cell r="D243" t="str">
            <v>m2</v>
          </cell>
          <cell r="E243">
            <v>92</v>
          </cell>
        </row>
        <row r="244">
          <cell r="B244">
            <v>313</v>
          </cell>
          <cell r="C244" t="str">
            <v>Porta Lisa Compensado Imbuia 0,60 X 2,20</v>
          </cell>
          <cell r="D244" t="str">
            <v>un</v>
          </cell>
          <cell r="E244">
            <v>30</v>
          </cell>
        </row>
        <row r="245">
          <cell r="B245">
            <v>314</v>
          </cell>
          <cell r="C245" t="str">
            <v>Porta Lisa Compensado Imbuia 0,70 X 2,10</v>
          </cell>
          <cell r="D245" t="str">
            <v>un</v>
          </cell>
          <cell r="E245">
            <v>40</v>
          </cell>
        </row>
        <row r="246">
          <cell r="B246">
            <v>315</v>
          </cell>
          <cell r="C246" t="str">
            <v>Porta Lisa Compensado Imbuia 0,80 X 2,10</v>
          </cell>
          <cell r="D246" t="str">
            <v>un</v>
          </cell>
          <cell r="E246">
            <v>60</v>
          </cell>
        </row>
        <row r="247">
          <cell r="B247">
            <v>316</v>
          </cell>
          <cell r="C247" t="str">
            <v>Porta Lisa Compensado Imbuia 0,90 X 2,10</v>
          </cell>
          <cell r="D247" t="str">
            <v>un</v>
          </cell>
          <cell r="E247">
            <v>95</v>
          </cell>
        </row>
        <row r="248">
          <cell r="B248">
            <v>317</v>
          </cell>
          <cell r="C248" t="str">
            <v>Poste Concreto Seção  I , D-100X7M</v>
          </cell>
          <cell r="D248" t="str">
            <v>un</v>
          </cell>
          <cell r="E248">
            <v>100</v>
          </cell>
        </row>
        <row r="249">
          <cell r="B249">
            <v>318</v>
          </cell>
          <cell r="C249" t="str">
            <v>Prego 2 1/2 x 12</v>
          </cell>
          <cell r="D249" t="str">
            <v>kg</v>
          </cell>
          <cell r="E249">
            <v>2.33</v>
          </cell>
        </row>
        <row r="250">
          <cell r="B250">
            <v>319</v>
          </cell>
          <cell r="C250" t="str">
            <v>Prego 3x9</v>
          </cell>
          <cell r="D250" t="str">
            <v>kg</v>
          </cell>
          <cell r="E250">
            <v>2.33</v>
          </cell>
        </row>
        <row r="251">
          <cell r="B251">
            <v>320</v>
          </cell>
          <cell r="C251" t="str">
            <v>Prego 1 1/2 x 13</v>
          </cell>
          <cell r="D251" t="str">
            <v>kg</v>
          </cell>
          <cell r="E251">
            <v>2.6</v>
          </cell>
        </row>
        <row r="252">
          <cell r="B252">
            <v>321</v>
          </cell>
          <cell r="C252" t="str">
            <v>Prego 18X27</v>
          </cell>
          <cell r="D252" t="str">
            <v>kg</v>
          </cell>
          <cell r="E252">
            <v>2.25</v>
          </cell>
        </row>
        <row r="253">
          <cell r="B253">
            <v>322</v>
          </cell>
          <cell r="C253" t="str">
            <v>Purgador plástico</v>
          </cell>
          <cell r="D253" t="str">
            <v>un</v>
          </cell>
          <cell r="E253">
            <v>1.5</v>
          </cell>
        </row>
        <row r="254">
          <cell r="B254">
            <v>323</v>
          </cell>
          <cell r="C254" t="str">
            <v>Registro De Gaveta 1 1/2</v>
          </cell>
          <cell r="D254" t="str">
            <v>un</v>
          </cell>
          <cell r="E254">
            <v>15.66</v>
          </cell>
        </row>
        <row r="255">
          <cell r="B255">
            <v>324</v>
          </cell>
          <cell r="C255" t="str">
            <v>Registro De Gaveta 1 1/4</v>
          </cell>
          <cell r="D255" t="str">
            <v>un</v>
          </cell>
          <cell r="E255">
            <v>12.37</v>
          </cell>
        </row>
        <row r="256">
          <cell r="B256">
            <v>325</v>
          </cell>
          <cell r="C256" t="str">
            <v>Registro De Gaveta 1/2</v>
          </cell>
          <cell r="D256" t="str">
            <v>un</v>
          </cell>
          <cell r="E256">
            <v>5.42</v>
          </cell>
        </row>
        <row r="257">
          <cell r="B257">
            <v>326</v>
          </cell>
          <cell r="C257" t="str">
            <v>Registro De Gaveta 2</v>
          </cell>
          <cell r="D257" t="str">
            <v>un</v>
          </cell>
          <cell r="E257">
            <v>29.06</v>
          </cell>
        </row>
        <row r="258">
          <cell r="B258">
            <v>327</v>
          </cell>
          <cell r="C258" t="str">
            <v>Registro De Gaveta 2 1/2</v>
          </cell>
          <cell r="D258" t="str">
            <v>un</v>
          </cell>
          <cell r="E258">
            <v>69.819999999999993</v>
          </cell>
        </row>
        <row r="259">
          <cell r="B259">
            <v>328</v>
          </cell>
          <cell r="C259" t="str">
            <v>Registro De Gaveta Cromado 1</v>
          </cell>
          <cell r="D259" t="str">
            <v>un</v>
          </cell>
          <cell r="E259">
            <v>26.28</v>
          </cell>
        </row>
        <row r="260">
          <cell r="B260">
            <v>329</v>
          </cell>
          <cell r="C260" t="str">
            <v>Registro De Gaveta Cromado 1/2</v>
          </cell>
          <cell r="D260" t="str">
            <v>un</v>
          </cell>
          <cell r="E260">
            <v>21.53</v>
          </cell>
        </row>
        <row r="261">
          <cell r="B261">
            <v>330</v>
          </cell>
          <cell r="C261" t="str">
            <v>Registro De Gaveta Cromado C/ Canopla 1.1/2</v>
          </cell>
          <cell r="D261" t="str">
            <v>un</v>
          </cell>
          <cell r="E261">
            <v>36.71</v>
          </cell>
        </row>
        <row r="262">
          <cell r="B262">
            <v>331</v>
          </cell>
          <cell r="C262" t="str">
            <v>Registro De Gaveta Cromado C/ Canopla 3/4</v>
          </cell>
          <cell r="D262" t="str">
            <v>un</v>
          </cell>
          <cell r="E262">
            <v>24.75</v>
          </cell>
        </row>
        <row r="263">
          <cell r="B263">
            <v>332</v>
          </cell>
          <cell r="C263" t="str">
            <v>Registro De Pressão (C/Canopla)1/2  Linha C50 Deca</v>
          </cell>
          <cell r="D263" t="str">
            <v>un</v>
          </cell>
          <cell r="E263">
            <v>24.11</v>
          </cell>
        </row>
        <row r="264">
          <cell r="B264">
            <v>333</v>
          </cell>
          <cell r="C264" t="str">
            <v>Registro De Pressão Cromado 3/4  - Linha Prata</v>
          </cell>
          <cell r="D264" t="str">
            <v>un</v>
          </cell>
          <cell r="E264">
            <v>24.75</v>
          </cell>
        </row>
        <row r="265">
          <cell r="B265">
            <v>334</v>
          </cell>
          <cell r="C265" t="str">
            <v>Revestimento Acm Alpolic</v>
          </cell>
          <cell r="D265" t="str">
            <v>m2</v>
          </cell>
          <cell r="E265">
            <v>300</v>
          </cell>
        </row>
        <row r="266">
          <cell r="B266">
            <v>335</v>
          </cell>
          <cell r="C266" t="str">
            <v>Ripa de madeira com 0,05 m</v>
          </cell>
          <cell r="D266" t="str">
            <v>m</v>
          </cell>
          <cell r="E266">
            <v>2.5</v>
          </cell>
        </row>
        <row r="267">
          <cell r="B267">
            <v>336</v>
          </cell>
          <cell r="C267" t="str">
            <v>Roldanas De 4 Condutores</v>
          </cell>
          <cell r="D267" t="str">
            <v>h</v>
          </cell>
          <cell r="E267">
            <v>0.4</v>
          </cell>
        </row>
        <row r="268">
          <cell r="B268">
            <v>337</v>
          </cell>
          <cell r="C268" t="str">
            <v>Roldanas P/ Para-Rários E Fibra Optica</v>
          </cell>
          <cell r="D268" t="str">
            <v>h</v>
          </cell>
          <cell r="E268">
            <v>0.2</v>
          </cell>
        </row>
        <row r="269">
          <cell r="B269">
            <v>338</v>
          </cell>
          <cell r="C269" t="str">
            <v>Sarrafo 1 X4  Pinho</v>
          </cell>
          <cell r="D269" t="str">
            <v>mt</v>
          </cell>
          <cell r="E269">
            <v>0.88</v>
          </cell>
        </row>
        <row r="270">
          <cell r="B270">
            <v>339</v>
          </cell>
          <cell r="C270" t="str">
            <v>Seccionador Premoldado Para Cercas</v>
          </cell>
          <cell r="D270" t="str">
            <v>m</v>
          </cell>
          <cell r="E270">
            <v>3.15</v>
          </cell>
        </row>
        <row r="271">
          <cell r="B271">
            <v>340</v>
          </cell>
          <cell r="C271" t="str">
            <v>Selador Acrilico - Lata 18L</v>
          </cell>
          <cell r="D271" t="str">
            <v>un</v>
          </cell>
          <cell r="E271">
            <v>52</v>
          </cell>
        </row>
        <row r="272">
          <cell r="B272">
            <v>341</v>
          </cell>
          <cell r="C272" t="str">
            <v>Selador Base Látex Pva - Lata 18 L</v>
          </cell>
          <cell r="D272" t="str">
            <v>un</v>
          </cell>
          <cell r="E272">
            <v>46</v>
          </cell>
        </row>
        <row r="273">
          <cell r="B273">
            <v>342</v>
          </cell>
          <cell r="C273" t="str">
            <v>Selador Para Madeira Galæo 3.6L</v>
          </cell>
          <cell r="D273" t="str">
            <v>un</v>
          </cell>
          <cell r="E273">
            <v>16</v>
          </cell>
        </row>
        <row r="274">
          <cell r="B274">
            <v>343</v>
          </cell>
          <cell r="C274" t="str">
            <v>Servente Geral</v>
          </cell>
          <cell r="D274" t="str">
            <v>hs</v>
          </cell>
          <cell r="E274">
            <v>1.4</v>
          </cell>
        </row>
        <row r="275">
          <cell r="B275">
            <v>344</v>
          </cell>
          <cell r="C275" t="str">
            <v>Sifao Flexivel Cipla Numero 14</v>
          </cell>
          <cell r="D275" t="str">
            <v>un</v>
          </cell>
          <cell r="E275">
            <v>2.78</v>
          </cell>
        </row>
        <row r="276">
          <cell r="B276">
            <v>345</v>
          </cell>
          <cell r="C276" t="str">
            <v>Sika 1 - Aditivo Impermeabilizante, Balde 17 Kg</v>
          </cell>
          <cell r="D276" t="str">
            <v>un</v>
          </cell>
          <cell r="E276">
            <v>18.899999999999999</v>
          </cell>
        </row>
        <row r="277">
          <cell r="B277">
            <v>346</v>
          </cell>
          <cell r="C277" t="str">
            <v>Sikagrout</v>
          </cell>
          <cell r="D277" t="str">
            <v>kg</v>
          </cell>
          <cell r="E277">
            <v>0.86</v>
          </cell>
        </row>
        <row r="278">
          <cell r="B278">
            <v>347</v>
          </cell>
          <cell r="C278" t="str">
            <v>Sondagem Percussão Spt</v>
          </cell>
          <cell r="D278" t="str">
            <v>mt</v>
          </cell>
          <cell r="E278">
            <v>30</v>
          </cell>
        </row>
        <row r="279">
          <cell r="B279">
            <v>348</v>
          </cell>
          <cell r="C279" t="str">
            <v>Soquete Anti Vibratório</v>
          </cell>
          <cell r="D279" t="str">
            <v>un</v>
          </cell>
          <cell r="E279">
            <v>0.37</v>
          </cell>
        </row>
        <row r="280">
          <cell r="B280">
            <v>349</v>
          </cell>
          <cell r="C280" t="str">
            <v>Taboa de agreste</v>
          </cell>
          <cell r="D280" t="str">
            <v>m2</v>
          </cell>
          <cell r="E280">
            <v>8.25</v>
          </cell>
        </row>
        <row r="281">
          <cell r="B281">
            <v>350</v>
          </cell>
          <cell r="C281" t="str">
            <v>Tábua 1 X6  Pinho 3º</v>
          </cell>
          <cell r="D281" t="str">
            <v>mt</v>
          </cell>
        </row>
        <row r="282">
          <cell r="B282">
            <v>351</v>
          </cell>
          <cell r="C282" t="str">
            <v>Taco Imbuia 7X21 Cm</v>
          </cell>
          <cell r="D282" t="str">
            <v>m2</v>
          </cell>
          <cell r="E282">
            <v>18.5</v>
          </cell>
        </row>
        <row r="283">
          <cell r="B283">
            <v>352</v>
          </cell>
          <cell r="C283" t="str">
            <v>Tanque De Louça</v>
          </cell>
          <cell r="D283" t="str">
            <v>un</v>
          </cell>
          <cell r="E283">
            <v>95.37</v>
          </cell>
        </row>
        <row r="284">
          <cell r="B284">
            <v>353</v>
          </cell>
          <cell r="C284" t="str">
            <v>Taxa De Bombeamento</v>
          </cell>
          <cell r="D284" t="str">
            <v>m3</v>
          </cell>
          <cell r="E284">
            <v>10</v>
          </cell>
        </row>
        <row r="285">
          <cell r="B285">
            <v>354</v>
          </cell>
          <cell r="C285" t="str">
            <v>Taxa Ligação Água Comercial</v>
          </cell>
          <cell r="D285" t="str">
            <v>un</v>
          </cell>
          <cell r="E285">
            <v>100</v>
          </cell>
        </row>
        <row r="286">
          <cell r="B286">
            <v>355</v>
          </cell>
          <cell r="C286" t="str">
            <v>Taxa Ligação Luz Trifásica</v>
          </cell>
          <cell r="D286" t="str">
            <v>un</v>
          </cell>
          <cell r="E286">
            <v>50</v>
          </cell>
        </row>
        <row r="287">
          <cell r="B287">
            <v>356</v>
          </cell>
          <cell r="C287" t="str">
            <v>Telha Colonial</v>
          </cell>
          <cell r="D287" t="str">
            <v>un</v>
          </cell>
          <cell r="E287">
            <v>0.35</v>
          </cell>
        </row>
        <row r="288">
          <cell r="B288">
            <v>357</v>
          </cell>
          <cell r="C288" t="str">
            <v>Telha Fibrocimento 4Mm</v>
          </cell>
          <cell r="D288" t="str">
            <v>m2</v>
          </cell>
          <cell r="E288">
            <v>3.8</v>
          </cell>
        </row>
        <row r="289">
          <cell r="B289">
            <v>358</v>
          </cell>
          <cell r="C289" t="str">
            <v>Telha Francesa</v>
          </cell>
          <cell r="D289" t="str">
            <v>un</v>
          </cell>
          <cell r="E289">
            <v>0.17</v>
          </cell>
        </row>
        <row r="290">
          <cell r="B290">
            <v>359</v>
          </cell>
          <cell r="C290" t="str">
            <v>Telha Metalica E= 0.50 Mm , Pre  Pintada Em Ambas</v>
          </cell>
          <cell r="D290" t="str">
            <v>m2</v>
          </cell>
          <cell r="E290">
            <v>20</v>
          </cell>
        </row>
        <row r="291">
          <cell r="B291">
            <v>360</v>
          </cell>
          <cell r="C291" t="str">
            <v>Telha Metalica E= 0.65 Mm , Pre  Pintada Em Ambas</v>
          </cell>
          <cell r="D291" t="str">
            <v>m2</v>
          </cell>
          <cell r="E291">
            <v>14.6</v>
          </cell>
        </row>
        <row r="292">
          <cell r="B292">
            <v>361</v>
          </cell>
          <cell r="C292" t="str">
            <v>Telhadista</v>
          </cell>
          <cell r="D292" t="str">
            <v>hs</v>
          </cell>
          <cell r="E292">
            <v>1.91</v>
          </cell>
        </row>
        <row r="293">
          <cell r="B293">
            <v>362</v>
          </cell>
          <cell r="C293" t="str">
            <v>Tijolo 4 Furos 10X10X20 Cm</v>
          </cell>
          <cell r="D293" t="str">
            <v>un</v>
          </cell>
          <cell r="E293">
            <v>7.0000000000000007E-2</v>
          </cell>
        </row>
        <row r="294">
          <cell r="B294">
            <v>363</v>
          </cell>
          <cell r="C294" t="str">
            <v>Tijolo 6 Furos 10X15X20 Cm</v>
          </cell>
          <cell r="D294" t="str">
            <v>mil</v>
          </cell>
          <cell r="E294">
            <v>80</v>
          </cell>
        </row>
        <row r="295">
          <cell r="B295">
            <v>364</v>
          </cell>
          <cell r="C295" t="str">
            <v>Tijolo 8 Furos 10X20X20 Cm</v>
          </cell>
          <cell r="D295" t="str">
            <v>mil</v>
          </cell>
          <cell r="E295">
            <v>125</v>
          </cell>
        </row>
        <row r="296">
          <cell r="B296">
            <v>365</v>
          </cell>
          <cell r="C296" t="str">
            <v>Tinta Acrilica - Lata 18 L</v>
          </cell>
          <cell r="D296" t="str">
            <v>un</v>
          </cell>
          <cell r="E296">
            <v>119</v>
          </cell>
        </row>
        <row r="297">
          <cell r="B297">
            <v>366</v>
          </cell>
          <cell r="C297" t="str">
            <v>Tinta Esmalte Sint. Brilhante Gl 3.6L</v>
          </cell>
          <cell r="D297" t="str">
            <v>un</v>
          </cell>
          <cell r="E297">
            <v>26</v>
          </cell>
        </row>
        <row r="298">
          <cell r="B298">
            <v>367</v>
          </cell>
          <cell r="C298" t="str">
            <v>Tinta Látex Pva Para Int.E Ext.Lata 18L</v>
          </cell>
          <cell r="D298" t="str">
            <v>un</v>
          </cell>
          <cell r="E298">
            <v>85</v>
          </cell>
        </row>
        <row r="299">
          <cell r="B299">
            <v>368</v>
          </cell>
          <cell r="C299" t="str">
            <v>Tomada Bifásica C/ Espelho Plástico 2 X 4</v>
          </cell>
          <cell r="D299" t="str">
            <v>un</v>
          </cell>
          <cell r="E299">
            <v>2.85</v>
          </cell>
        </row>
        <row r="300">
          <cell r="B300">
            <v>369</v>
          </cell>
          <cell r="C300" t="str">
            <v>Tomada De Sobrepor</v>
          </cell>
          <cell r="D300" t="str">
            <v>un</v>
          </cell>
          <cell r="E300">
            <v>0.51</v>
          </cell>
        </row>
        <row r="301">
          <cell r="B301">
            <v>370</v>
          </cell>
          <cell r="C301" t="str">
            <v>Tomada Embutir Universal 10A - 127V</v>
          </cell>
          <cell r="D301" t="str">
            <v>un</v>
          </cell>
          <cell r="E301">
            <v>0.89</v>
          </cell>
        </row>
        <row r="302">
          <cell r="B302">
            <v>371</v>
          </cell>
          <cell r="C302" t="str">
            <v>Tomada Embutir Universal 15A - 250V</v>
          </cell>
          <cell r="D302" t="str">
            <v>un</v>
          </cell>
          <cell r="E302">
            <v>2.25</v>
          </cell>
        </row>
        <row r="303">
          <cell r="B303">
            <v>372</v>
          </cell>
          <cell r="C303" t="str">
            <v>Tomada Embutir Universal 30A - 220V</v>
          </cell>
          <cell r="D303" t="str">
            <v>un</v>
          </cell>
          <cell r="E303">
            <v>2.25</v>
          </cell>
        </row>
        <row r="304">
          <cell r="B304">
            <v>373</v>
          </cell>
          <cell r="C304" t="str">
            <v>Tomada Monofásica Com Espelho Plástico 2 X 4</v>
          </cell>
          <cell r="D304" t="str">
            <v>un</v>
          </cell>
          <cell r="E304">
            <v>0.89</v>
          </cell>
        </row>
        <row r="305">
          <cell r="B305">
            <v>374</v>
          </cell>
          <cell r="C305" t="str">
            <v>Tubo Cobre 1  (28Mm) - Barra 5M</v>
          </cell>
          <cell r="D305" t="str">
            <v>un</v>
          </cell>
          <cell r="E305">
            <v>28.83</v>
          </cell>
        </row>
        <row r="306">
          <cell r="B306">
            <v>375</v>
          </cell>
          <cell r="C306" t="str">
            <v>Tubo Cobre 1/2  (15Mm) - Barra 5M</v>
          </cell>
          <cell r="D306" t="str">
            <v>un</v>
          </cell>
          <cell r="E306">
            <v>13.56</v>
          </cell>
        </row>
        <row r="307">
          <cell r="B307">
            <v>376</v>
          </cell>
          <cell r="C307" t="str">
            <v>Tubo Cobre 3/4  (22Mm) - Barra 5M</v>
          </cell>
          <cell r="D307" t="str">
            <v>un</v>
          </cell>
          <cell r="E307">
            <v>23.8</v>
          </cell>
        </row>
        <row r="308">
          <cell r="B308">
            <v>377</v>
          </cell>
          <cell r="C308" t="str">
            <v>Tubo Ferro Galv. 1    (33,4Mm) - Barra 6M</v>
          </cell>
          <cell r="D308" t="str">
            <v>un</v>
          </cell>
          <cell r="E308">
            <v>28.28</v>
          </cell>
        </row>
        <row r="309">
          <cell r="B309">
            <v>378</v>
          </cell>
          <cell r="C309" t="str">
            <v>Tubo Ferro Galv. 1 1/2  (48,1Mm) - Barra 6M</v>
          </cell>
          <cell r="D309" t="str">
            <v>un</v>
          </cell>
          <cell r="E309">
            <v>46.5</v>
          </cell>
        </row>
        <row r="310">
          <cell r="B310">
            <v>379</v>
          </cell>
          <cell r="C310" t="str">
            <v>Tubo Ferro Galv. 1 1/4  (42,2Mm) - Barra 6M</v>
          </cell>
          <cell r="D310" t="str">
            <v>un</v>
          </cell>
          <cell r="E310">
            <v>36.450000000000003</v>
          </cell>
        </row>
        <row r="311">
          <cell r="B311">
            <v>380</v>
          </cell>
          <cell r="C311" t="str">
            <v>Tubo PVC 75 mm</v>
          </cell>
          <cell r="D311" t="str">
            <v>ml</v>
          </cell>
          <cell r="E311">
            <v>3</v>
          </cell>
        </row>
        <row r="312">
          <cell r="B312">
            <v>381</v>
          </cell>
          <cell r="C312" t="str">
            <v>Tubo P/Válvula De Descarga Pvc 40 Mm</v>
          </cell>
          <cell r="D312" t="str">
            <v>un</v>
          </cell>
          <cell r="E312">
            <v>1.98</v>
          </cell>
        </row>
        <row r="313">
          <cell r="B313">
            <v>382</v>
          </cell>
          <cell r="C313" t="str">
            <v>Tubo Pvc Rígido Soldável 110Mm (4 )-Brr 6M</v>
          </cell>
          <cell r="D313" t="str">
            <v>un</v>
          </cell>
          <cell r="E313">
            <v>45.83</v>
          </cell>
        </row>
        <row r="314">
          <cell r="B314">
            <v>383</v>
          </cell>
          <cell r="C314" t="str">
            <v>Válvula Descarga Cromada Luxo 1 1/2</v>
          </cell>
          <cell r="D314" t="str">
            <v>un</v>
          </cell>
          <cell r="E314">
            <v>66.63</v>
          </cell>
        </row>
        <row r="315">
          <cell r="B315">
            <v>384</v>
          </cell>
          <cell r="C315" t="str">
            <v>Válvula Metalica Para Lavatorio</v>
          </cell>
          <cell r="D315" t="str">
            <v>un</v>
          </cell>
          <cell r="E315">
            <v>9.9700000000000006</v>
          </cell>
        </row>
        <row r="316">
          <cell r="B316">
            <v>385</v>
          </cell>
          <cell r="C316" t="str">
            <v>Válvula Para Tanque - 1.1/4</v>
          </cell>
          <cell r="D316" t="str">
            <v>un</v>
          </cell>
          <cell r="E316">
            <v>13.2</v>
          </cell>
        </row>
        <row r="317">
          <cell r="B317">
            <v>386</v>
          </cell>
          <cell r="C317" t="str">
            <v>Vaso Sanitario Louca - Celite Ou Equivalente</v>
          </cell>
          <cell r="D317" t="str">
            <v>un</v>
          </cell>
          <cell r="E317">
            <v>57.48</v>
          </cell>
        </row>
        <row r="318">
          <cell r="B318">
            <v>387</v>
          </cell>
          <cell r="C318" t="str">
            <v>Vedação Pvc 100 Mm P/Ligação De Esgoto</v>
          </cell>
          <cell r="D318" t="str">
            <v>un</v>
          </cell>
          <cell r="E318">
            <v>0.7</v>
          </cell>
        </row>
        <row r="319">
          <cell r="B319">
            <v>388</v>
          </cell>
          <cell r="C319" t="str">
            <v>Verniz Acrílico Galao 3.6 L</v>
          </cell>
          <cell r="D319" t="str">
            <v>un</v>
          </cell>
          <cell r="E319">
            <v>32</v>
          </cell>
        </row>
        <row r="320">
          <cell r="B320">
            <v>389</v>
          </cell>
          <cell r="C320" t="str">
            <v>Vidro Comum Liso 3 Mm - Colocado</v>
          </cell>
          <cell r="D320" t="str">
            <v>m2</v>
          </cell>
          <cell r="E320">
            <v>19</v>
          </cell>
        </row>
        <row r="321">
          <cell r="B321">
            <v>390</v>
          </cell>
          <cell r="C321" t="str">
            <v>Vidro Comum Liso 4 Mm - Colocado</v>
          </cell>
          <cell r="D321" t="str">
            <v>m2</v>
          </cell>
          <cell r="E321">
            <v>18</v>
          </cell>
        </row>
        <row r="322">
          <cell r="B322">
            <v>391</v>
          </cell>
          <cell r="C322" t="str">
            <v>Vidro Fantasia Canelado 4 Mm</v>
          </cell>
          <cell r="D322" t="str">
            <v>m2</v>
          </cell>
          <cell r="E322">
            <v>14</v>
          </cell>
        </row>
        <row r="323">
          <cell r="B323">
            <v>392</v>
          </cell>
          <cell r="C323" t="str">
            <v>Vidro Laminado E= 6Mm</v>
          </cell>
          <cell r="D323" t="str">
            <v>m2</v>
          </cell>
          <cell r="E323">
            <v>52</v>
          </cell>
        </row>
        <row r="324">
          <cell r="B324">
            <v>393</v>
          </cell>
          <cell r="C324" t="str">
            <v>Vidro Laminado E= 8Mm</v>
          </cell>
          <cell r="D324" t="str">
            <v>m2</v>
          </cell>
          <cell r="E324">
            <v>150</v>
          </cell>
        </row>
        <row r="325">
          <cell r="B325">
            <v>394</v>
          </cell>
          <cell r="C325" t="str">
            <v>Vidro Temperado 10 Mm</v>
          </cell>
          <cell r="D325" t="str">
            <v>m2</v>
          </cell>
          <cell r="E325">
            <v>86</v>
          </cell>
        </row>
        <row r="326">
          <cell r="B326">
            <v>395</v>
          </cell>
          <cell r="C326" t="str">
            <v>Lábio polimérico ARE 41 C</v>
          </cell>
          <cell r="D326" t="str">
            <v>ml</v>
          </cell>
          <cell r="E326">
            <v>86.5</v>
          </cell>
        </row>
        <row r="327">
          <cell r="B327">
            <v>396</v>
          </cell>
          <cell r="C327" t="str">
            <v>escavação de tub. Ø 1,40 m em 1a cat</v>
          </cell>
          <cell r="D327" t="str">
            <v>m3</v>
          </cell>
          <cell r="E327">
            <v>430</v>
          </cell>
        </row>
        <row r="328">
          <cell r="B328">
            <v>397</v>
          </cell>
          <cell r="C328" t="str">
            <v>escavação de tub. Ø 1,40 m em 2a cat</v>
          </cell>
          <cell r="D328" t="str">
            <v>m3</v>
          </cell>
          <cell r="E328">
            <v>980</v>
          </cell>
        </row>
        <row r="329">
          <cell r="B329">
            <v>398</v>
          </cell>
          <cell r="C329" t="str">
            <v>alargamento base tub. Ar comp. Ø 1,40 m 2a cat</v>
          </cell>
          <cell r="D329" t="str">
            <v>m3</v>
          </cell>
          <cell r="E329">
            <v>980</v>
          </cell>
        </row>
        <row r="330">
          <cell r="B330">
            <v>399</v>
          </cell>
          <cell r="C330" t="str">
            <v>alargamento base tub. Ar comp. Ø 1,40 m 3a cat</v>
          </cell>
          <cell r="D330" t="str">
            <v>m3</v>
          </cell>
          <cell r="E330">
            <v>1440</v>
          </cell>
        </row>
        <row r="331">
          <cell r="B331">
            <v>400</v>
          </cell>
          <cell r="C331" t="str">
            <v xml:space="preserve">Torre de içamento e manobra ( 800/tub) </v>
          </cell>
          <cell r="D331" t="str">
            <v>m3</v>
          </cell>
          <cell r="E331">
            <v>33.333333333333336</v>
          </cell>
        </row>
        <row r="332">
          <cell r="B332">
            <v>401</v>
          </cell>
          <cell r="C332" t="str">
            <v>Plataforma de trabalho s/ lamina d´água ( 1900/tub)</v>
          </cell>
          <cell r="D332" t="str">
            <v>m3</v>
          </cell>
          <cell r="E332">
            <v>79.166666666666671</v>
          </cell>
        </row>
        <row r="333">
          <cell r="B333">
            <v>402</v>
          </cell>
          <cell r="C333" t="str">
            <v>Passarela de acesso s/lamina d´água (145/m2)</v>
          </cell>
          <cell r="D333" t="str">
            <v>m3</v>
          </cell>
          <cell r="E333">
            <v>61</v>
          </cell>
        </row>
        <row r="334">
          <cell r="B334">
            <v>403</v>
          </cell>
          <cell r="C334" t="str">
            <v>Equipamentos, protensão, injeção e assit. Técnica</v>
          </cell>
          <cell r="D334" t="str">
            <v>kg</v>
          </cell>
          <cell r="E334">
            <v>3</v>
          </cell>
        </row>
        <row r="335">
          <cell r="B335">
            <v>404</v>
          </cell>
          <cell r="C335" t="str">
            <v>Serie de brocas S-12 d=22</v>
          </cell>
          <cell r="D335" t="str">
            <v>un</v>
          </cell>
          <cell r="E335">
            <v>1094</v>
          </cell>
        </row>
        <row r="336">
          <cell r="B336">
            <v>405</v>
          </cell>
          <cell r="C336" t="str">
            <v>Dinamite a 60%</v>
          </cell>
          <cell r="D336" t="str">
            <v>kh</v>
          </cell>
          <cell r="E336">
            <v>4.18</v>
          </cell>
        </row>
        <row r="337">
          <cell r="B337">
            <v>406</v>
          </cell>
          <cell r="C337" t="str">
            <v>Fios de ligação N.14 - 1,5 mm2</v>
          </cell>
          <cell r="D337" t="str">
            <v>m</v>
          </cell>
          <cell r="E337">
            <v>0.16</v>
          </cell>
        </row>
        <row r="338">
          <cell r="B338">
            <v>407</v>
          </cell>
          <cell r="C338" t="str">
            <v>Espoleta comum n. 8</v>
          </cell>
          <cell r="D338" t="str">
            <v>un</v>
          </cell>
          <cell r="E338">
            <v>1.2</v>
          </cell>
        </row>
        <row r="340">
          <cell r="C340" t="str">
            <v>Equipamentos</v>
          </cell>
        </row>
        <row r="341">
          <cell r="B341" t="str">
            <v>e01</v>
          </cell>
          <cell r="C341" t="str">
            <v>Trator de esteiras c/lâmina D6</v>
          </cell>
          <cell r="D341" t="str">
            <v>h</v>
          </cell>
          <cell r="E341">
            <v>88.94</v>
          </cell>
          <cell r="F341">
            <v>53.75</v>
          </cell>
        </row>
        <row r="342">
          <cell r="B342" t="str">
            <v>e02</v>
          </cell>
          <cell r="C342" t="str">
            <v>Motoniveladora Cat 120 B</v>
          </cell>
          <cell r="D342" t="str">
            <v>h</v>
          </cell>
          <cell r="E342">
            <v>67.02</v>
          </cell>
          <cell r="F342">
            <v>34</v>
          </cell>
        </row>
        <row r="343">
          <cell r="B343" t="str">
            <v>e03</v>
          </cell>
          <cell r="C343" t="str">
            <v>Trartor de pneus de 80 a 115 HP</v>
          </cell>
          <cell r="D343" t="str">
            <v>h</v>
          </cell>
          <cell r="E343">
            <v>34.69</v>
          </cell>
          <cell r="F343">
            <v>12.01</v>
          </cell>
        </row>
        <row r="344">
          <cell r="B344" t="str">
            <v>e04</v>
          </cell>
          <cell r="C344" t="str">
            <v>Rolo pé de carneiro Ca-25</v>
          </cell>
          <cell r="D344" t="str">
            <v>h</v>
          </cell>
          <cell r="E344">
            <v>58.75</v>
          </cell>
          <cell r="F344">
            <v>24.95</v>
          </cell>
        </row>
        <row r="345">
          <cell r="B345" t="str">
            <v>e05</v>
          </cell>
          <cell r="C345" t="str">
            <v>Rolo liso</v>
          </cell>
          <cell r="D345" t="str">
            <v>h</v>
          </cell>
          <cell r="E345">
            <v>58.75</v>
          </cell>
          <cell r="F345">
            <v>24.95</v>
          </cell>
        </row>
        <row r="346">
          <cell r="B346" t="str">
            <v>e06</v>
          </cell>
          <cell r="C346" t="str">
            <v>Carreg. De pneus 930</v>
          </cell>
          <cell r="D346" t="str">
            <v>h</v>
          </cell>
          <cell r="E346">
            <v>55.64</v>
          </cell>
          <cell r="F346">
            <v>30.18</v>
          </cell>
        </row>
        <row r="347">
          <cell r="B347" t="str">
            <v>e07</v>
          </cell>
          <cell r="C347" t="str">
            <v>Grade de disco 24x24</v>
          </cell>
          <cell r="D347" t="str">
            <v>h</v>
          </cell>
          <cell r="E347">
            <v>1.22</v>
          </cell>
          <cell r="F347">
            <v>1.22</v>
          </cell>
        </row>
        <row r="348">
          <cell r="B348" t="str">
            <v>e08</v>
          </cell>
          <cell r="C348" t="str">
            <v>Rolo de pneus autopropulsor SP-8000</v>
          </cell>
          <cell r="D348" t="str">
            <v>h</v>
          </cell>
          <cell r="E348">
            <v>53.76</v>
          </cell>
          <cell r="F348">
            <v>26.91</v>
          </cell>
        </row>
        <row r="349">
          <cell r="B349" t="str">
            <v>e09</v>
          </cell>
          <cell r="C349" t="str">
            <v>Vassoura mecânica rebocável</v>
          </cell>
          <cell r="D349" t="str">
            <v>h</v>
          </cell>
          <cell r="E349">
            <v>3.65</v>
          </cell>
          <cell r="F349">
            <v>3.65</v>
          </cell>
        </row>
        <row r="350">
          <cell r="B350" t="str">
            <v>e10</v>
          </cell>
          <cell r="C350" t="str">
            <v>Distribuidor de agreg. Rebocável</v>
          </cell>
          <cell r="D350" t="str">
            <v>h</v>
          </cell>
          <cell r="E350">
            <v>4.0999999999999996</v>
          </cell>
          <cell r="F350">
            <v>4.0999999999999996</v>
          </cell>
        </row>
        <row r="351">
          <cell r="B351" t="str">
            <v>e11</v>
          </cell>
          <cell r="C351" t="str">
            <v>Caminhão distribuidor de asfalto</v>
          </cell>
          <cell r="D351" t="str">
            <v>h</v>
          </cell>
          <cell r="E351">
            <v>52.13</v>
          </cell>
          <cell r="F351">
            <v>23.08</v>
          </cell>
        </row>
        <row r="352">
          <cell r="B352" t="str">
            <v>e12</v>
          </cell>
          <cell r="C352" t="str">
            <v>Usina pr-mies. A frio 30-60 T/H Cifali</v>
          </cell>
          <cell r="D352" t="str">
            <v>h</v>
          </cell>
          <cell r="E352">
            <v>9.26</v>
          </cell>
          <cell r="F352">
            <v>1.26</v>
          </cell>
        </row>
        <row r="353">
          <cell r="B353" t="str">
            <v>e13</v>
          </cell>
          <cell r="C353" t="str">
            <v>Tanque para asfalto 20.000 l</v>
          </cell>
          <cell r="D353" t="str">
            <v>h</v>
          </cell>
          <cell r="E353">
            <v>2.41</v>
          </cell>
          <cell r="F353">
            <v>2.41</v>
          </cell>
        </row>
        <row r="354">
          <cell r="B354" t="str">
            <v>e14</v>
          </cell>
          <cell r="C354" t="str">
            <v>Caminhão basculante</v>
          </cell>
          <cell r="D354" t="str">
            <v>h</v>
          </cell>
          <cell r="E354">
            <v>48.45</v>
          </cell>
          <cell r="F354">
            <v>21.6</v>
          </cell>
        </row>
        <row r="355">
          <cell r="B355" t="str">
            <v>e15</v>
          </cell>
          <cell r="C355" t="str">
            <v>Caminhão tanque para 10.000 l</v>
          </cell>
          <cell r="D355" t="str">
            <v>h</v>
          </cell>
          <cell r="E355">
            <v>42.46</v>
          </cell>
          <cell r="F355">
            <v>17</v>
          </cell>
        </row>
        <row r="356">
          <cell r="B356" t="str">
            <v>e16</v>
          </cell>
          <cell r="C356" t="e">
            <v>#N/A</v>
          </cell>
          <cell r="D356" t="str">
            <v>h</v>
          </cell>
          <cell r="E356" t="e">
            <v>#N/A</v>
          </cell>
          <cell r="F356" t="e">
            <v>#N/A</v>
          </cell>
        </row>
        <row r="357">
          <cell r="B357" t="str">
            <v>e17</v>
          </cell>
          <cell r="C357" t="e">
            <v>#N/A</v>
          </cell>
          <cell r="D357" t="str">
            <v>h</v>
          </cell>
          <cell r="E357" t="e">
            <v>#N/A</v>
          </cell>
          <cell r="F357" t="e">
            <v>#N/A</v>
          </cell>
        </row>
        <row r="358">
          <cell r="B358" t="str">
            <v>e18</v>
          </cell>
          <cell r="C358" t="e">
            <v>#N/A</v>
          </cell>
          <cell r="D358" t="str">
            <v>h</v>
          </cell>
          <cell r="E358" t="e">
            <v>#N/A</v>
          </cell>
          <cell r="F358" t="e">
            <v>#N/A</v>
          </cell>
        </row>
        <row r="359">
          <cell r="B359" t="str">
            <v>e19</v>
          </cell>
          <cell r="C359" t="e">
            <v>#N/A</v>
          </cell>
          <cell r="D359" t="str">
            <v>h</v>
          </cell>
          <cell r="E359" t="e">
            <v>#N/A</v>
          </cell>
          <cell r="F359" t="e">
            <v>#N/A</v>
          </cell>
        </row>
        <row r="360">
          <cell r="B360" t="str">
            <v>e12</v>
          </cell>
          <cell r="C360" t="str">
            <v>Usina pr-mies. A frio 30-60 T/H Cifali</v>
          </cell>
          <cell r="D360" t="str">
            <v>h</v>
          </cell>
          <cell r="E360">
            <v>9.26</v>
          </cell>
          <cell r="F360">
            <v>1.26</v>
          </cell>
        </row>
        <row r="361">
          <cell r="B361" t="str">
            <v>e01</v>
          </cell>
          <cell r="C361" t="str">
            <v>Trator de esteiras c/lâmina D6</v>
          </cell>
          <cell r="D361" t="str">
            <v>h</v>
          </cell>
          <cell r="E361">
            <v>88.94</v>
          </cell>
          <cell r="F361">
            <v>53.75</v>
          </cell>
        </row>
        <row r="362">
          <cell r="B362" t="str">
            <v>e22</v>
          </cell>
          <cell r="C362" t="e">
            <v>#N/A</v>
          </cell>
          <cell r="D362" t="str">
            <v>h</v>
          </cell>
          <cell r="E362" t="e">
            <v>#N/A</v>
          </cell>
          <cell r="F362" t="e">
            <v>#N/A</v>
          </cell>
        </row>
        <row r="363">
          <cell r="B363" t="str">
            <v>e23</v>
          </cell>
          <cell r="C363" t="e">
            <v>#N/A</v>
          </cell>
          <cell r="D363" t="str">
            <v>h</v>
          </cell>
          <cell r="E363" t="e">
            <v>#N/A</v>
          </cell>
          <cell r="F363" t="e">
            <v>#N/A</v>
          </cell>
        </row>
        <row r="364">
          <cell r="B364" t="str">
            <v>e24</v>
          </cell>
          <cell r="C364" t="e">
            <v>#N/A</v>
          </cell>
          <cell r="D364" t="str">
            <v>h</v>
          </cell>
          <cell r="E364" t="e">
            <v>#N/A</v>
          </cell>
          <cell r="F364" t="e">
            <v>#N/A</v>
          </cell>
        </row>
        <row r="365">
          <cell r="B365" t="str">
            <v>e25</v>
          </cell>
          <cell r="C365" t="e">
            <v>#N/A</v>
          </cell>
          <cell r="D365" t="str">
            <v>h</v>
          </cell>
          <cell r="E365" t="e">
            <v>#N/A</v>
          </cell>
          <cell r="F365" t="e">
            <v>#N/A</v>
          </cell>
        </row>
        <row r="366">
          <cell r="B366" t="str">
            <v>e26</v>
          </cell>
          <cell r="C366" t="e">
            <v>#N/A</v>
          </cell>
          <cell r="D366" t="str">
            <v>h</v>
          </cell>
          <cell r="E366" t="e">
            <v>#N/A</v>
          </cell>
          <cell r="F366" t="e">
            <v>#N/A</v>
          </cell>
        </row>
        <row r="367">
          <cell r="B367" t="str">
            <v>e27</v>
          </cell>
          <cell r="C367" t="e">
            <v>#N/A</v>
          </cell>
          <cell r="D367" t="str">
            <v>h</v>
          </cell>
          <cell r="E367" t="e">
            <v>#N/A</v>
          </cell>
          <cell r="F367" t="e">
            <v>#N/A</v>
          </cell>
        </row>
        <row r="368">
          <cell r="B368" t="str">
            <v>e28</v>
          </cell>
          <cell r="C368" t="e">
            <v>#N/A</v>
          </cell>
          <cell r="D368" t="str">
            <v>h</v>
          </cell>
          <cell r="E368" t="e">
            <v>#N/A</v>
          </cell>
          <cell r="F368" t="e">
            <v>#N/A</v>
          </cell>
        </row>
        <row r="369">
          <cell r="B369" t="str">
            <v>e29</v>
          </cell>
          <cell r="C369" t="e">
            <v>#N/A</v>
          </cell>
          <cell r="D369" t="str">
            <v>h</v>
          </cell>
          <cell r="E369" t="e">
            <v>#N/A</v>
          </cell>
          <cell r="F369" t="e">
            <v>#N/A</v>
          </cell>
        </row>
        <row r="370">
          <cell r="B370" t="str">
            <v>e30</v>
          </cell>
          <cell r="C370" t="e">
            <v>#N/A</v>
          </cell>
          <cell r="D370" t="str">
            <v>h</v>
          </cell>
          <cell r="E370" t="e">
            <v>#N/A</v>
          </cell>
          <cell r="F370" t="e">
            <v>#N/A</v>
          </cell>
        </row>
        <row r="371">
          <cell r="B371" t="str">
            <v>e31</v>
          </cell>
          <cell r="C371" t="e">
            <v>#N/A</v>
          </cell>
          <cell r="D371" t="str">
            <v>h</v>
          </cell>
          <cell r="E371" t="e">
            <v>#N/A</v>
          </cell>
          <cell r="F371" t="e">
            <v>#N/A</v>
          </cell>
        </row>
        <row r="372">
          <cell r="B372" t="str">
            <v>e32</v>
          </cell>
          <cell r="C372" t="e">
            <v>#N/A</v>
          </cell>
          <cell r="D372" t="str">
            <v>h</v>
          </cell>
          <cell r="E372" t="e">
            <v>#N/A</v>
          </cell>
          <cell r="F372" t="e">
            <v>#N/A</v>
          </cell>
        </row>
        <row r="373">
          <cell r="B373" t="str">
            <v>e33</v>
          </cell>
          <cell r="C373" t="e">
            <v>#N/A</v>
          </cell>
          <cell r="D373" t="str">
            <v>h</v>
          </cell>
          <cell r="E373" t="e">
            <v>#N/A</v>
          </cell>
          <cell r="F373" t="e">
            <v>#N/A</v>
          </cell>
        </row>
        <row r="374">
          <cell r="B374" t="str">
            <v>e34</v>
          </cell>
          <cell r="C374" t="e">
            <v>#N/A</v>
          </cell>
          <cell r="D374" t="str">
            <v>h</v>
          </cell>
          <cell r="E374" t="e">
            <v>#N/A</v>
          </cell>
          <cell r="F374" t="e">
            <v>#N/A</v>
          </cell>
        </row>
        <row r="375">
          <cell r="B375" t="str">
            <v>e35</v>
          </cell>
          <cell r="C375" t="e">
            <v>#N/A</v>
          </cell>
          <cell r="D375" t="str">
            <v>h</v>
          </cell>
          <cell r="E375" t="e">
            <v>#N/A</v>
          </cell>
          <cell r="F375" t="e">
            <v>#N/A</v>
          </cell>
        </row>
        <row r="376">
          <cell r="B376" t="str">
            <v>e36</v>
          </cell>
          <cell r="C376" t="e">
            <v>#N/A</v>
          </cell>
          <cell r="D376" t="str">
            <v>h</v>
          </cell>
          <cell r="E376" t="e">
            <v>#N/A</v>
          </cell>
          <cell r="F376" t="e">
            <v>#N/A</v>
          </cell>
        </row>
        <row r="377">
          <cell r="B377" t="str">
            <v>e37</v>
          </cell>
          <cell r="C377" t="e">
            <v>#N/A</v>
          </cell>
          <cell r="D377" t="str">
            <v>h</v>
          </cell>
          <cell r="E377" t="e">
            <v>#N/A</v>
          </cell>
          <cell r="F377" t="e">
            <v>#N/A</v>
          </cell>
        </row>
        <row r="378">
          <cell r="B378" t="str">
            <v>e38</v>
          </cell>
          <cell r="C378" t="e">
            <v>#N/A</v>
          </cell>
          <cell r="D378" t="str">
            <v>h</v>
          </cell>
          <cell r="E378" t="e">
            <v>#N/A</v>
          </cell>
          <cell r="F378" t="e">
            <v>#N/A</v>
          </cell>
        </row>
        <row r="379">
          <cell r="B379" t="str">
            <v>e39</v>
          </cell>
          <cell r="C379" t="e">
            <v>#N/A</v>
          </cell>
          <cell r="D379" t="str">
            <v>h</v>
          </cell>
          <cell r="E379" t="e">
            <v>#N/A</v>
          </cell>
          <cell r="F379" t="e">
            <v>#N/A</v>
          </cell>
        </row>
        <row r="380">
          <cell r="B380" t="str">
            <v>e40</v>
          </cell>
          <cell r="C380" t="e">
            <v>#N/A</v>
          </cell>
          <cell r="D380" t="str">
            <v>h</v>
          </cell>
          <cell r="E380" t="e">
            <v>#N/A</v>
          </cell>
          <cell r="F380" t="e">
            <v>#N/A</v>
          </cell>
        </row>
        <row r="381">
          <cell r="B381" t="str">
            <v>e41</v>
          </cell>
          <cell r="C381" t="e">
            <v>#N/A</v>
          </cell>
          <cell r="D381" t="str">
            <v>h</v>
          </cell>
          <cell r="E381" t="e">
            <v>#N/A</v>
          </cell>
          <cell r="F381" t="e">
            <v>#N/A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EMPRESA 1996"/>
      <sheetName val="geral96"/>
      <sheetName val="PP96"/>
      <sheetName val="PEBD96"/>
      <sheetName val="PEBDL96"/>
      <sheetName val="PEAD96"/>
      <sheetName val="EVA96-97"/>
      <sheetName val="EMPRESA"/>
      <sheetName val="geral95"/>
      <sheetName val="PEBD95"/>
      <sheetName val="PEBDL95"/>
      <sheetName val="PEAD95"/>
      <sheetName val="PP95"/>
      <sheetName val="EVA95"/>
      <sheetName val="geral94"/>
      <sheetName val="empresas94"/>
      <sheetName val="Módulo1"/>
      <sheetName val="Módulo2"/>
      <sheetName val="Módulo3"/>
      <sheetName val="Módulo4"/>
      <sheetName val="Módulo5"/>
      <sheetName val="Módulo6"/>
      <sheetName val="IMPOR"/>
      <sheetName val="Plan1"/>
      <sheetName val="CMAI 04_08_04"/>
      <sheetName val="Chemsystem"/>
      <sheetName val="Contratos_Exercicio"/>
      <sheetName val="FCD"/>
    </sheetNames>
    <definedNames>
      <definedName name="irmenu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RISK Correlations"/>
      <sheetName val="goalSeekInfo"/>
      <sheetName val="stressInfo"/>
      <sheetName val="rsklibSimData"/>
      <sheetName val="RiskSerializationData"/>
      <sheetName val="Model"/>
      <sheetName val="Ref"/>
      <sheetName val="Modelo básico de flujo de caj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ENGLISH</v>
          </cell>
          <cell r="C1" t="str">
            <v>ESPAÑOL</v>
          </cell>
          <cell r="D1" t="str">
            <v>PORTUGUÉS</v>
          </cell>
        </row>
        <row r="2">
          <cell r="B2" t="str">
            <v>Basic Cash Flow Model</v>
          </cell>
          <cell r="C2" t="str">
            <v>Modelo básico de flujo de caja</v>
          </cell>
        </row>
        <row r="3">
          <cell r="B3" t="str">
            <v>Inputs</v>
          </cell>
          <cell r="C3" t="str">
            <v>Variables de entrada</v>
          </cell>
        </row>
        <row r="4">
          <cell r="B4" t="str">
            <v>investment</v>
          </cell>
          <cell r="C4" t="str">
            <v>Inversión</v>
          </cell>
        </row>
        <row r="5">
          <cell r="B5" t="str">
            <v>sales growth rate</v>
          </cell>
          <cell r="C5" t="str">
            <v>Tasa de crecimiento en ventas</v>
          </cell>
        </row>
        <row r="6">
          <cell r="B6" t="str">
            <v>Sales base</v>
          </cell>
          <cell r="C6" t="str">
            <v>Ventas base</v>
          </cell>
        </row>
        <row r="7">
          <cell r="B7" t="str">
            <v>fixed costs</v>
          </cell>
          <cell r="C7" t="str">
            <v>Costos Fijos</v>
          </cell>
        </row>
        <row r="8">
          <cell r="B8" t="str">
            <v>variable costs</v>
          </cell>
          <cell r="C8" t="str">
            <v>Costos variables</v>
          </cell>
        </row>
        <row r="9">
          <cell r="B9" t="str">
            <v>inflation rate</v>
          </cell>
          <cell r="C9" t="str">
            <v>Tasa de inflación</v>
          </cell>
        </row>
        <row r="10">
          <cell r="B10" t="str">
            <v>opportunity cost</v>
          </cell>
          <cell r="C10" t="str">
            <v>Costo de oportunidad</v>
          </cell>
        </row>
        <row r="11">
          <cell r="B11" t="str">
            <v>Periods</v>
          </cell>
          <cell r="C11" t="str">
            <v>Periodos</v>
          </cell>
        </row>
        <row r="12">
          <cell r="B12" t="str">
            <v>income</v>
          </cell>
          <cell r="C12" t="str">
            <v>Ingresos</v>
          </cell>
        </row>
        <row r="13">
          <cell r="B13" t="str">
            <v>fixed costs</v>
          </cell>
          <cell r="C13" t="str">
            <v>Costos Fijos</v>
          </cell>
        </row>
        <row r="14">
          <cell r="B14" t="str">
            <v>variable costs</v>
          </cell>
          <cell r="C14" t="str">
            <v>Costos Variables</v>
          </cell>
        </row>
        <row r="15">
          <cell r="B15" t="str">
            <v>net income</v>
          </cell>
          <cell r="C15" t="str">
            <v>Utilidad bruta</v>
          </cell>
        </row>
        <row r="16">
          <cell r="B16" t="str">
            <v>cash flow</v>
          </cell>
          <cell r="C16" t="str">
            <v>Flujo neto</v>
          </cell>
        </row>
        <row r="17">
          <cell r="B17" t="str">
            <v>npv 10%</v>
          </cell>
          <cell r="C17" t="str">
            <v>Valor Actual Neto @10%</v>
          </cell>
        </row>
        <row r="18">
          <cell r="B18" t="str">
            <v>Invest</v>
          </cell>
          <cell r="C18" t="str">
            <v>Invertir</v>
          </cell>
        </row>
        <row r="19">
          <cell r="B19" t="str">
            <v>Not invest</v>
          </cell>
          <cell r="C19" t="str">
            <v>No invertir</v>
          </cell>
        </row>
        <row r="20">
          <cell r="B20" t="str">
            <v>Language</v>
          </cell>
          <cell r="C20" t="str">
            <v>Idioma</v>
          </cell>
          <cell r="D20" t="str">
            <v>Lenguagem</v>
          </cell>
        </row>
      </sheetData>
      <sheetData sheetId="7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Resumo 2005"/>
      <sheetName val="eteno 04-05"/>
      <sheetName val="CMAI matéria prima 2005"/>
      <sheetName val="PLATTS 2005"/>
      <sheetName val="CMAI 2006-2009"/>
      <sheetName val="Petróleo"/>
      <sheetName val="Resumo comparativo"/>
      <sheetName val="1#"/>
      <sheetName val="Summary"/>
      <sheetName val="CMAI resinas 2005"/>
      <sheetName val="CMAI spreads 2005"/>
      <sheetName val="comparativo hist-projeções"/>
      <sheetName val="Plan3"/>
      <sheetName val="Spread "/>
      <sheetName val="Energy&amp;Base Feed"/>
      <sheetName val="Olefins"/>
      <sheetName val="Polyolefins"/>
      <sheetName val="Others"/>
      <sheetName val="ChlorAlkaliVinyls"/>
      <sheetName val="Aromatics"/>
      <sheetName val="Ref"/>
      <sheetName val="hist-projeções CMAI 2005"/>
      <sheetName val="AEN - Auxiliar"/>
      <sheetName val="Consolidado S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C18" t="str">
            <v>Petróleo</v>
          </cell>
        </row>
        <row r="19">
          <cell r="C19" t="str">
            <v>Nafta, ARA, CIF</v>
          </cell>
        </row>
        <row r="20">
          <cell r="C20" t="str">
            <v>Eteno, Northwest Europe, Contr.</v>
          </cell>
        </row>
        <row r="21">
          <cell r="C21" t="str">
            <v>Propeno, US Gulf, Contrac.,</v>
          </cell>
        </row>
        <row r="22">
          <cell r="C22" t="str">
            <v>PEAD Blow molding, CFR, FE Asia</v>
          </cell>
        </row>
        <row r="23">
          <cell r="C23" t="str">
            <v>PEAD Film, CFR, FE Asia</v>
          </cell>
        </row>
        <row r="24">
          <cell r="C24" t="str">
            <v>PEBD, CFR, FE Asia</v>
          </cell>
        </row>
        <row r="25">
          <cell r="C25" t="str">
            <v>PEBDL, CFR, FE Asia</v>
          </cell>
        </row>
        <row r="26">
          <cell r="C26" t="str">
            <v>PP, CFR, FE Asia</v>
          </cell>
        </row>
        <row r="27">
          <cell r="C27" t="str">
            <v>PVC, CFR, Southeast Asia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4">
          <cell r="T14" t="str">
            <v xml:space="preserve"> - Ethylene, West Europe, Contract-Market   Pipeline,Delivered / W. Europe</v>
          </cell>
        </row>
        <row r="15">
          <cell r="T15" t="str">
            <v xml:space="preserve"> - Naphtha, West Europe, Spot, Avg.,CIF / NW Europe / Basis ARA</v>
          </cell>
        </row>
        <row r="16">
          <cell r="T16" t="str">
            <v xml:space="preserve"> - Propylene , Contained Value, West Europe, Contract-Market,Delivered / W. Europe</v>
          </cell>
        </row>
        <row r="17">
          <cell r="T17" t="str">
            <v xml:space="preserve"> - Polyethylene, High Density -Média Blow Molding/ HMW Film</v>
          </cell>
        </row>
        <row r="18">
          <cell r="T18" t="str">
            <v xml:space="preserve"> - Polyethylene , Low Density, Northeast Asia, Spot   GP- Film,CFR / China</v>
          </cell>
        </row>
        <row r="19">
          <cell r="T19" t="str">
            <v xml:space="preserve"> - Polyethylene , Linear Low Density, Northeast Asia, Spot   Butene, Film,CFR / China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AEN - Ent - Fluxo Caixa"/>
      <sheetName val="AEN - Ent - Balanco"/>
      <sheetName val="AEN - Ent - DRE"/>
      <sheetName val="AEN - Auxiliar"/>
      <sheetName val="AEN - Ent - Premissas"/>
      <sheetName val="AEN - Ent - Outros"/>
      <sheetName val="AEN - Rel - Alavancas de Valor"/>
      <sheetName val="AEN - Rel - Desempenho EF"/>
      <sheetName val="AEN - Rel - Outros"/>
      <sheetName val="AEN - Rel - Caixa"/>
      <sheetName val="AEN - Rel - Lucro Econ"/>
      <sheetName val="AEN - Rel - Valuation"/>
      <sheetName val="AEN - BP - Cash Flow"/>
      <sheetName val="AEN - BP - DRE"/>
      <sheetName val="Ferramenta - Portugal - 060426 "/>
      <sheetName val="CONSOL DRE GERAL"/>
      <sheetName val="CMAI spreads 2005"/>
      <sheetName val="PLATTS 2005"/>
      <sheetName val="LT_121314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B9" t="str">
            <v>Período Anterior</v>
          </cell>
        </row>
        <row r="10">
          <cell r="B10" t="str">
            <v>Metas</v>
          </cell>
        </row>
        <row r="13">
          <cell r="B13" t="str">
            <v>Mês</v>
          </cell>
        </row>
        <row r="14">
          <cell r="B14" t="str">
            <v>Semestre</v>
          </cell>
        </row>
        <row r="15">
          <cell r="B15" t="str">
            <v>Ano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Resumo 2005"/>
      <sheetName val="eteno 04-05"/>
      <sheetName val="CMAI matéria prima 2005"/>
      <sheetName val="PLATTS 2005"/>
      <sheetName val="CMAI 2006-2009"/>
      <sheetName val="Petróleo"/>
      <sheetName val="Resumo comparativo"/>
      <sheetName val="1#"/>
      <sheetName val="Summary"/>
      <sheetName val="CMAI resinas 2005"/>
      <sheetName val="CMAI spreads 2005"/>
      <sheetName val="comparativo hist-projeções"/>
      <sheetName val="Plan3"/>
      <sheetName val="Spread "/>
      <sheetName val="Energy&amp;Base Feed"/>
      <sheetName val="Olefins"/>
      <sheetName val="Polyolefins"/>
      <sheetName val="Others"/>
      <sheetName val="ChlorAlkaliVinyls"/>
      <sheetName val="Aromatics"/>
      <sheetName val="hist-projeções CMAI 2005"/>
      <sheetName val="AEN - Auxil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4">
          <cell r="T14" t="str">
            <v xml:space="preserve"> - Ethylene, West Europe, Contract-Market   Pipeline,Delivered / W. Europe</v>
          </cell>
        </row>
        <row r="15">
          <cell r="T15" t="str">
            <v xml:space="preserve"> - Naphtha, West Europe, Spot, Avg.,CIF / NW Europe / Basis ARA</v>
          </cell>
        </row>
        <row r="16">
          <cell r="T16" t="str">
            <v xml:space="preserve"> - Propylene , Contained Value, West Europe, Contract-Market,Delivered / W. Europe</v>
          </cell>
        </row>
        <row r="17">
          <cell r="T17" t="str">
            <v xml:space="preserve"> - Polyethylene, High Density -Média Blow Molding/ HMW Film</v>
          </cell>
        </row>
        <row r="18">
          <cell r="T18" t="str">
            <v xml:space="preserve"> - Polyethylene , Low Density, Northeast Asia, Spot   GP- Film,CFR / China</v>
          </cell>
        </row>
        <row r="19">
          <cell r="T19" t="str">
            <v xml:space="preserve"> - Polyethylene , Linear Low Density, Northeast Asia, Spot   Butene, Film,CFR / China</v>
          </cell>
        </row>
        <row r="20">
          <cell r="T20" t="str">
            <v xml:space="preserve"> - Polypropylene, Northeast Asia, Spot   GP- Homopolymer,CFR / China</v>
          </cell>
        </row>
        <row r="21">
          <cell r="T21" t="str">
            <v xml:space="preserve"> - Polyvinyl Chloride - Cesta Asia, Colômbia, Venezuela e Europa</v>
          </cell>
        </row>
        <row r="22">
          <cell r="T22" t="str">
            <v xml:space="preserve"> - Crude Oil , Brent, West Europe, Spot, Avg.   1st Month,FOB / North Sea</v>
          </cell>
        </row>
      </sheetData>
      <sheetData sheetId="12" refreshError="1">
        <row r="2">
          <cell r="V2" t="str">
            <v>Ethylene - West Europe, Contract-Market, Delivered  W. Europe</v>
          </cell>
        </row>
        <row r="3">
          <cell r="V3" t="str">
            <v>Naphtha - West Europe, Spot, Avg., CIF  NW Europe</v>
          </cell>
        </row>
        <row r="4">
          <cell r="V4" t="str">
            <v xml:space="preserve">Propylene, Contained Value - West Europe, Contract, </v>
          </cell>
        </row>
        <row r="5">
          <cell r="V5" t="str">
            <v>Polyethylene, High Density -Média Blow Molding/ HMW Film</v>
          </cell>
        </row>
        <row r="6">
          <cell r="V6" t="str">
            <v>Polyethylene, Low Density - Northeast Asia, Spot,  - GP- Film</v>
          </cell>
        </row>
        <row r="7">
          <cell r="V7" t="str">
            <v>Polyethylene, Linear Low Density - Northeast Asia, Spot,  - Butene, Film</v>
          </cell>
        </row>
        <row r="8">
          <cell r="V8" t="str">
            <v>Polypropylene - Northeast Asia, Spot,  - GP- Homopolymer</v>
          </cell>
        </row>
        <row r="9">
          <cell r="V9" t="str">
            <v>Polyvinyl Chloride - Cesta Asia, Colômbia, Venezuela e Europa</v>
          </cell>
        </row>
        <row r="10">
          <cell r="V10" t="str">
            <v>Crude Oil, Brent - West Europe, Spot, Avg., FOB  North Sea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SPE"/>
      <sheetName val="Quadro de Aportes"/>
      <sheetName val="Conciliação"/>
      <sheetName val="OEA - Tabelas"/>
      <sheetName val="Resumo"/>
      <sheetName val="Consolidado Mes"/>
      <sheetName val="Consolidado Mes (Saneamento)"/>
      <sheetName val="Consolidado Mes (Res.Industr.)"/>
      <sheetName val="Investida 1"/>
      <sheetName val="Investida 2"/>
      <sheetName val="Investida 3"/>
      <sheetName val="Investida 4"/>
      <sheetName val="Investida 5"/>
      <sheetName val="Investida 6"/>
      <sheetName val="Investida 7"/>
      <sheetName val="Despesas"/>
      <sheetName val="Investida 9"/>
      <sheetName val="Investida 10"/>
      <sheetName val="Investida 11"/>
      <sheetName val="Investida 12"/>
      <sheetName val="Investida 13"/>
      <sheetName val="Investida 14"/>
      <sheetName val="AEN - Auxiliar"/>
    </sheetNames>
    <sheetDataSet>
      <sheetData sheetId="0" refreshError="1">
        <row r="9">
          <cell r="AO9" t="str">
            <v>Janeiro / 08</v>
          </cell>
        </row>
        <row r="10">
          <cell r="AO10" t="str">
            <v>Fevereiro / 08</v>
          </cell>
        </row>
        <row r="11">
          <cell r="AO11" t="str">
            <v>Março / 08</v>
          </cell>
        </row>
        <row r="12">
          <cell r="AO12" t="str">
            <v>Abril / 08</v>
          </cell>
        </row>
        <row r="13">
          <cell r="AO13" t="str">
            <v>Maio / 08</v>
          </cell>
        </row>
        <row r="14">
          <cell r="AO14" t="str">
            <v>Junho / 08</v>
          </cell>
        </row>
        <row r="15">
          <cell r="AO15" t="str">
            <v>Julho / 08</v>
          </cell>
        </row>
        <row r="16">
          <cell r="AO16" t="str">
            <v>Agosto / 08</v>
          </cell>
        </row>
        <row r="17">
          <cell r="AO17" t="str">
            <v>Setembro / 08</v>
          </cell>
        </row>
        <row r="18">
          <cell r="AO18" t="str">
            <v>Outubro / 08</v>
          </cell>
        </row>
        <row r="19">
          <cell r="AO19" t="str">
            <v>Novembro / 08</v>
          </cell>
        </row>
        <row r="20">
          <cell r="AO20" t="str">
            <v>Dezembro / 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de Aportes"/>
      <sheetName val="Macro Indic"/>
      <sheetName val="OEA - Arvores"/>
      <sheetName val="Macroequação"/>
      <sheetName val="Exposição"/>
      <sheetName val="Lucro Economico"/>
      <sheetName val="base grafica"/>
      <sheetName val="Investidas-resumo (2)"/>
      <sheetName val="Investidas-resumo"/>
      <sheetName val="OEA - Macroind"/>
      <sheetName val="Exposição - old"/>
      <sheetName val="LucroEcon_OLD"/>
      <sheetName val="Consolidado SPE"/>
      <sheetName val="AEN - Auxiliar"/>
    </sheetNames>
    <sheetDataSet>
      <sheetData sheetId="0">
        <row r="70">
          <cell r="B70" t="str">
            <v>Jan/08</v>
          </cell>
        </row>
        <row r="71">
          <cell r="B71" t="str">
            <v>Fev/08</v>
          </cell>
        </row>
        <row r="72">
          <cell r="B72" t="str">
            <v>Mar/08</v>
          </cell>
        </row>
        <row r="73">
          <cell r="B73" t="str">
            <v>Abr/08</v>
          </cell>
        </row>
        <row r="74">
          <cell r="B74" t="str">
            <v>Mai/08</v>
          </cell>
        </row>
        <row r="75">
          <cell r="B75" t="str">
            <v>Jun/08</v>
          </cell>
        </row>
        <row r="76">
          <cell r="B76" t="str">
            <v>Jul/08</v>
          </cell>
        </row>
        <row r="77">
          <cell r="B77" t="str">
            <v>Ago/08</v>
          </cell>
        </row>
        <row r="78">
          <cell r="B78" t="str">
            <v>Set/08</v>
          </cell>
        </row>
        <row r="79">
          <cell r="B79" t="str">
            <v>Out/08</v>
          </cell>
        </row>
        <row r="80">
          <cell r="B80" t="str">
            <v>Nov/08</v>
          </cell>
        </row>
        <row r="81">
          <cell r="B81" t="str">
            <v>Dez/08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"/>
      <sheetName val="CONTROLE"/>
      <sheetName val="DRE_USD"/>
      <sheetName val="DRE_OUTPUT"/>
      <sheetName val="DRE_BRL_INPUT"/>
      <sheetName val="REL_EBITDA"/>
      <sheetName val="RESULT"/>
      <sheetName val="RESULT2"/>
      <sheetName val="MSCen"/>
      <sheetName val="MSBase"/>
      <sheetName val="BUFFER"/>
      <sheetName val="B2"/>
      <sheetName val="B3"/>
      <sheetName val="DECAY"/>
      <sheetName val="GOC_OUTPUT"/>
      <sheetName val="DIV_NOVA"/>
      <sheetName val="DIV"/>
      <sheetName val="HEDGE"/>
      <sheetName val="CAIXA"/>
      <sheetName val="FLUXO"/>
      <sheetName val="REL_CAIXA"/>
      <sheetName val="SENSIB"/>
      <sheetName val="AUX"/>
      <sheetName val="Quadro de Aportes"/>
      <sheetName val="AEN - Auxiliar"/>
      <sheetName val="Consolidado SPE"/>
      <sheetName val="Parametros"/>
      <sheetName val="CMAI spreads 2005"/>
      <sheetName val="comparativo hist-projeções"/>
      <sheetName val="PLATTS 2005"/>
    </sheetNames>
    <sheetDataSet>
      <sheetData sheetId="0" refreshError="1"/>
      <sheetData sheetId="1" refreshError="1">
        <row r="2">
          <cell r="D2">
            <v>12</v>
          </cell>
        </row>
        <row r="4">
          <cell r="D4">
            <v>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LUXO_CX "/>
      <sheetName val="COMP_CX"/>
      <sheetName val="COMP_ENDIVIDAMENTO"/>
      <sheetName val="FLUXO_ENDIVIDAMENTO"/>
      <sheetName val="GRÁFICOS"/>
      <sheetName val="CONSOL DRE GERAL"/>
      <sheetName val="REPORT_2"/>
      <sheetName val="DIFERENCIAL"/>
      <sheetName val="FLUXO_CX_"/>
      <sheetName val="CONSOL_DRE_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de Aportes_OEA"/>
      <sheetName val="Fechamento_Totalizador_2007"/>
      <sheetName val="OEA-Saneamento"/>
      <sheetName val="OEA-Res.Industriais"/>
      <sheetName val="Fechamento_AdL_2007"/>
      <sheetName val="Fechamento_RC_2007"/>
      <sheetName val="Fechamento_Jaguaribe_ 2007"/>
      <sheetName val="Fechamento_Rio das Ostras_2007"/>
      <sheetName val="Fechamento_Capivari_2007"/>
      <sheetName val="Fechamento_Lumina_2007"/>
      <sheetName val="Fechamento_Cetrel Lumina_2007"/>
      <sheetName val="CONTROLE"/>
      <sheetName val="endividamento perfil"/>
      <sheetName val="Margens"/>
      <sheetName val="Backlog"/>
      <sheetName val="Ctas a receber"/>
      <sheetName val="Adtos"/>
      <sheetName val="Quadro de Apo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"/>
      <sheetName val="CONTROLE"/>
      <sheetName val="DRE_USD"/>
      <sheetName val="DRE_OUTPUT"/>
      <sheetName val="DRE_BRL_INPUT"/>
      <sheetName val="REL_EBITDA"/>
      <sheetName val="RESULT"/>
      <sheetName val="RESULT2"/>
      <sheetName val="MSCen"/>
      <sheetName val="MSBase"/>
      <sheetName val="BUFFER"/>
      <sheetName val="B2"/>
      <sheetName val="B3"/>
      <sheetName val="DECAY"/>
      <sheetName val="GOC_OUTPUT"/>
      <sheetName val="DIV_NOVA"/>
      <sheetName val="DIV"/>
      <sheetName val="HEDGE"/>
      <sheetName val="CAIXA"/>
      <sheetName val="FLUXO"/>
      <sheetName val="REL_CAIXA"/>
      <sheetName val="SENSIB"/>
      <sheetName val="AUX"/>
      <sheetName val="Parametros"/>
      <sheetName val="Fechamento_AdL_2007"/>
    </sheetNames>
    <sheetDataSet>
      <sheetData sheetId="0" refreshError="1"/>
      <sheetData sheetId="1" refreshError="1">
        <row r="2">
          <cell r="D2">
            <v>12</v>
          </cell>
        </row>
        <row r="3">
          <cell r="D3">
            <v>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11. Fig2. Evol. Ebitda"/>
      <sheetName val="Pg12. Fig3_Bridge Ebitda"/>
      <sheetName val="Pg12. Fig4_GOC BOOK (2)"/>
      <sheetName val="Pg12. Fig4_GOC BOOK"/>
      <sheetName val="Pg12. Fig4_GOC BOOK2"/>
      <sheetName val="Pg13. Fig5_LE UNs_BRK"/>
      <sheetName val="Pg13. Fig6_LE BRK"/>
      <sheetName val="Pg40. Tab8_Higidez Fin."/>
      <sheetName val="Pg15. Fig9_Efetivo"/>
      <sheetName val="Pg16. Tab4_GFD"/>
      <sheetName val="Pg21. TabA1_Prem. Macro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6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RISK Correlations"/>
      <sheetName val="Sheet4"/>
      <sheetName val="Sheet6"/>
      <sheetName val="Sheet8"/>
      <sheetName val="Sheet9"/>
      <sheetName val="Sheet1"/>
      <sheetName val="Sheet2"/>
      <sheetName val="Sheet3"/>
      <sheetName val="Sheet5"/>
      <sheetName val="Sheet7"/>
      <sheetName val="Sheet10"/>
      <sheetName val="Sheet11"/>
      <sheetName val="Sheet12"/>
      <sheetName val="Sheet13"/>
      <sheetName val="Stochastic"/>
      <sheetName val="Scenarios"/>
      <sheetName val="Results"/>
      <sheetName val="Copesul"/>
      <sheetName val="Fechamento_AdL_2007"/>
      <sheetName val="CONTROLE"/>
      <sheetName val="AEN - Auxiliar"/>
      <sheetName val="Quadro de Aportes"/>
    </sheetNames>
    <sheetDataSet>
      <sheetData sheetId="0" refreshError="1">
        <row r="5">
          <cell r="C5">
            <v>1</v>
          </cell>
        </row>
        <row r="6">
          <cell r="C6">
            <v>-0.69007932617608592</v>
          </cell>
          <cell r="D6">
            <v>1</v>
          </cell>
        </row>
        <row r="7">
          <cell r="C7">
            <v>0</v>
          </cell>
          <cell r="D7">
            <v>0</v>
          </cell>
          <cell r="E7">
            <v>1</v>
          </cell>
        </row>
        <row r="8">
          <cell r="C8">
            <v>0</v>
          </cell>
          <cell r="D8">
            <v>0</v>
          </cell>
          <cell r="E8">
            <v>0.85</v>
          </cell>
          <cell r="F8">
            <v>1</v>
          </cell>
        </row>
        <row r="9">
          <cell r="C9">
            <v>0</v>
          </cell>
          <cell r="D9">
            <v>0</v>
          </cell>
          <cell r="E9">
            <v>0.85</v>
          </cell>
          <cell r="F9">
            <v>0.85</v>
          </cell>
          <cell r="G9">
            <v>1</v>
          </cell>
        </row>
        <row r="10">
          <cell r="C10">
            <v>0</v>
          </cell>
          <cell r="D10">
            <v>0</v>
          </cell>
          <cell r="E10">
            <v>0.75</v>
          </cell>
          <cell r="F10">
            <v>0.75</v>
          </cell>
          <cell r="G10">
            <v>0.75</v>
          </cell>
          <cell r="H10">
            <v>1</v>
          </cell>
        </row>
        <row r="11">
          <cell r="C11">
            <v>0</v>
          </cell>
          <cell r="D11">
            <v>0</v>
          </cell>
          <cell r="E11">
            <v>0.5</v>
          </cell>
          <cell r="F11">
            <v>0.5</v>
          </cell>
          <cell r="G11">
            <v>0.5</v>
          </cell>
          <cell r="H11">
            <v>0.5</v>
          </cell>
          <cell r="I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UR_LC "/>
      <sheetName val="ARTUR_MO"/>
      <sheetName val="ARTUR_CH"/>
      <sheetName val="CANT_LC"/>
      <sheetName val="CANT_MO"/>
      <sheetName val="CANT_CH"/>
      <sheetName val="ALTO_LC "/>
      <sheetName val="ALTO_MO  "/>
      <sheetName val="ALTO_CH"/>
      <sheetName val="COLINA_LC "/>
      <sheetName val="COLINA_MO "/>
      <sheetName val="COLINA_CH "/>
      <sheetName val="PANAMBY_LC "/>
      <sheetName val="PANAMBY_MO "/>
      <sheetName val="PANAMBY_CH"/>
      <sheetName val="PASSO_LC"/>
      <sheetName val="PASSO_MO "/>
      <sheetName val="PASSO_CH"/>
      <sheetName val="NOVA PIN_LC "/>
      <sheetName val="NOVA PIN_MO "/>
      <sheetName val="NOVA PIN_CH"/>
      <sheetName val="SALES_LC "/>
      <sheetName val="SALES_MO"/>
      <sheetName val="SALES_CH"/>
      <sheetName val="PANAMERICANA_LC"/>
      <sheetName val="PANAMERICANA_MO "/>
      <sheetName val="PANAMERICANA_CH "/>
      <sheetName val="SPE3_LC  "/>
      <sheetName val="SPE3_MO"/>
      <sheetName val="SPE3_CH"/>
      <sheetName val="PORTO(COM)_LC"/>
      <sheetName val="PORTO(COM)_MO "/>
      <sheetName val="PORTO(COM)_CH"/>
      <sheetName val="PORTO(RES)_LC"/>
      <sheetName val="PORTO(RES)_MO"/>
      <sheetName val="PORTO(RES)_CH "/>
      <sheetName val="FUNDO"/>
      <sheetName val="@RISK Correlations"/>
      <sheetName val="Fechamento_AdL_2007"/>
      <sheetName val="1 BAL 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S"/>
      <sheetName val="ACUM"/>
      <sheetName val="Variáveis de Suporte"/>
      <sheetName val="CANT_LC"/>
      <sheetName val="FLUXO_ENDIVIDAMENTO"/>
      <sheetName val="@RISK Correlations"/>
      <sheetName val="DADOS GERAIS"/>
      <sheetName val="MAPA_CNO9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 DRE por ue"/>
      <sheetName val="CONSOL DRE GERAL"/>
      <sheetName val="consol le mensal R$"/>
      <sheetName val="Consolidado Brasil"/>
      <sheetName val="Consol Exterior R$"/>
      <sheetName val="LT_011011"/>
      <sheetName val="LT_12131415"/>
      <sheetName val="MES"/>
    </sheetNames>
    <sheetDataSet>
      <sheetData sheetId="0"/>
      <sheetData sheetId="1" refreshError="1">
        <row r="2">
          <cell r="B2" t="str">
            <v>8 - ORÇAMENTO</v>
          </cell>
        </row>
        <row r="4">
          <cell r="B4" t="str">
            <v>8.1 - RESULTADO</v>
          </cell>
        </row>
        <row r="7">
          <cell r="D7" t="str">
            <v>DEMONSTRATIVO  DE  RESULTADOS - 2005</v>
          </cell>
          <cell r="K7" t="str">
            <v xml:space="preserve">CONSOLIDADO GERAL LE E DS´S </v>
          </cell>
        </row>
        <row r="10">
          <cell r="B10" t="str">
            <v>MENSAL</v>
          </cell>
          <cell r="D10" t="str">
            <v>JANEIRO</v>
          </cell>
          <cell r="E10" t="str">
            <v>FEVEREIRO</v>
          </cell>
          <cell r="F10" t="str">
            <v>MARÇO</v>
          </cell>
          <cell r="G10" t="str">
            <v>ABRIL</v>
          </cell>
          <cell r="H10" t="str">
            <v>MAIO</v>
          </cell>
          <cell r="I10" t="str">
            <v>JUNHO</v>
          </cell>
          <cell r="J10" t="str">
            <v>JULHO</v>
          </cell>
          <cell r="K10" t="str">
            <v>AGOSTO</v>
          </cell>
          <cell r="L10" t="str">
            <v>SETEMBRO</v>
          </cell>
        </row>
        <row r="12">
          <cell r="B12" t="str">
            <v>RECEITA BRUTA DE OPERAÇÕES</v>
          </cell>
          <cell r="C12">
            <v>0</v>
          </cell>
          <cell r="D12">
            <v>406977.44339999999</v>
          </cell>
          <cell r="E12">
            <v>441345.39500000008</v>
          </cell>
          <cell r="F12">
            <v>487510.40890999994</v>
          </cell>
          <cell r="G12">
            <v>484999.72693999996</v>
          </cell>
          <cell r="H12">
            <v>524225.48418999999</v>
          </cell>
          <cell r="I12">
            <v>563323.6219599999</v>
          </cell>
          <cell r="J12">
            <v>576414.21812000033</v>
          </cell>
          <cell r="K12">
            <v>622388.39853999997</v>
          </cell>
          <cell r="L12">
            <v>609790.42719000019</v>
          </cell>
        </row>
        <row r="13">
          <cell r="B13" t="str">
            <v xml:space="preserve">          -  Brasil</v>
          </cell>
          <cell r="D13">
            <v>171732</v>
          </cell>
          <cell r="E13">
            <v>180807</v>
          </cell>
          <cell r="F13">
            <v>201394</v>
          </cell>
          <cell r="G13">
            <v>193301</v>
          </cell>
          <cell r="H13">
            <v>210163</v>
          </cell>
          <cell r="I13">
            <v>213107</v>
          </cell>
          <cell r="J13">
            <v>220887</v>
          </cell>
          <cell r="K13">
            <v>233144</v>
          </cell>
          <cell r="L13">
            <v>225462</v>
          </cell>
        </row>
        <row r="14">
          <cell r="B14" t="str">
            <v xml:space="preserve">          -  Outros Países</v>
          </cell>
          <cell r="D14">
            <v>235245.44339999999</v>
          </cell>
          <cell r="E14">
            <v>260538.39500000008</v>
          </cell>
          <cell r="F14">
            <v>286116.40890999994</v>
          </cell>
          <cell r="G14">
            <v>291698.72693999996</v>
          </cell>
          <cell r="H14">
            <v>314062.48418999999</v>
          </cell>
          <cell r="I14">
            <v>350216.6219599999</v>
          </cell>
          <cell r="J14">
            <v>355527.21812000033</v>
          </cell>
          <cell r="K14">
            <v>389244.39853999997</v>
          </cell>
          <cell r="L14">
            <v>384328.42719000019</v>
          </cell>
        </row>
        <row r="16">
          <cell r="B16" t="str">
            <v xml:space="preserve"> . Impostos e Taxas</v>
          </cell>
          <cell r="D16">
            <v>-7759</v>
          </cell>
          <cell r="E16">
            <v>-7949</v>
          </cell>
          <cell r="F16">
            <v>-9222</v>
          </cell>
          <cell r="G16">
            <v>-9015</v>
          </cell>
          <cell r="H16">
            <v>-8970</v>
          </cell>
          <cell r="I16">
            <v>-9582</v>
          </cell>
          <cell r="J16">
            <v>-10042</v>
          </cell>
          <cell r="K16">
            <v>-10282</v>
          </cell>
          <cell r="L16">
            <v>-10253</v>
          </cell>
        </row>
        <row r="17">
          <cell r="B17" t="str">
            <v xml:space="preserve"> . Outras Deduções sobre a Receita</v>
          </cell>
        </row>
        <row r="19">
          <cell r="B19" t="str">
            <v>RECEITA LÍQUIDA DE OPERAÇÕES</v>
          </cell>
          <cell r="D19">
            <v>399218.44339999999</v>
          </cell>
          <cell r="E19">
            <v>433396.39500000008</v>
          </cell>
          <cell r="F19">
            <v>478288.40890999994</v>
          </cell>
          <cell r="G19">
            <v>475984.72693999996</v>
          </cell>
          <cell r="H19">
            <v>515255.48418999999</v>
          </cell>
          <cell r="I19">
            <v>553741.6219599999</v>
          </cell>
          <cell r="J19">
            <v>566372.21812000033</v>
          </cell>
          <cell r="K19">
            <v>612106.39853999997</v>
          </cell>
          <cell r="L19">
            <v>599537.42719000019</v>
          </cell>
        </row>
        <row r="20">
          <cell r="B20" t="str">
            <v xml:space="preserve">          -  Brasil</v>
          </cell>
          <cell r="D20">
            <v>163973</v>
          </cell>
          <cell r="E20">
            <v>172858</v>
          </cell>
          <cell r="F20">
            <v>192172</v>
          </cell>
          <cell r="G20">
            <v>184286</v>
          </cell>
          <cell r="H20">
            <v>201193</v>
          </cell>
          <cell r="I20">
            <v>203525</v>
          </cell>
          <cell r="J20">
            <v>210845</v>
          </cell>
          <cell r="K20">
            <v>222862</v>
          </cell>
          <cell r="L20">
            <v>215209</v>
          </cell>
        </row>
        <row r="21">
          <cell r="B21" t="str">
            <v xml:space="preserve">          -  Outros Países</v>
          </cell>
          <cell r="D21">
            <v>235245.44339999999</v>
          </cell>
          <cell r="E21">
            <v>260538.39500000008</v>
          </cell>
          <cell r="F21">
            <v>286116.40890999994</v>
          </cell>
          <cell r="G21">
            <v>291698.72693999996</v>
          </cell>
          <cell r="H21">
            <v>314062.48418999999</v>
          </cell>
          <cell r="I21">
            <v>350216.6219599999</v>
          </cell>
          <cell r="J21">
            <v>355527.21812000033</v>
          </cell>
          <cell r="K21">
            <v>389244.39853999997</v>
          </cell>
          <cell r="L21">
            <v>384328.42719000019</v>
          </cell>
        </row>
        <row r="23">
          <cell r="B23" t="str">
            <v xml:space="preserve"> . Custo de Produção</v>
          </cell>
          <cell r="D23">
            <v>-367702.42497499997</v>
          </cell>
          <cell r="E23">
            <v>-388511.23426499998</v>
          </cell>
          <cell r="F23">
            <v>-434446.30562249996</v>
          </cell>
          <cell r="G23">
            <v>-428011.77690833347</v>
          </cell>
          <cell r="H23">
            <v>-460580.96028416662</v>
          </cell>
          <cell r="I23">
            <v>-480297.63117833325</v>
          </cell>
          <cell r="J23">
            <v>-489564.4661224999</v>
          </cell>
          <cell r="K23">
            <v>-538979.98276916635</v>
          </cell>
          <cell r="L23">
            <v>-524867.07054583402</v>
          </cell>
        </row>
        <row r="25">
          <cell r="B25" t="str">
            <v>LUCRO BRUTO</v>
          </cell>
          <cell r="D25">
            <v>31516.018425000017</v>
          </cell>
          <cell r="E25">
            <v>44885.1607350001</v>
          </cell>
          <cell r="F25">
            <v>43842.10328749998</v>
          </cell>
          <cell r="G25">
            <v>47972.950031666493</v>
          </cell>
          <cell r="H25">
            <v>54674.523905833368</v>
          </cell>
          <cell r="I25">
            <v>73443.990781666653</v>
          </cell>
          <cell r="J25">
            <v>76807.751997500425</v>
          </cell>
          <cell r="K25">
            <v>73126.415770833613</v>
          </cell>
          <cell r="L25">
            <v>74670.356644166168</v>
          </cell>
        </row>
        <row r="26">
          <cell r="B26" t="str">
            <v>Margem Bruta - %</v>
          </cell>
          <cell r="D26">
            <v>7.8944294648787799E-2</v>
          </cell>
          <cell r="E26">
            <v>0.10356606850640761</v>
          </cell>
          <cell r="F26">
            <v>9.1664574074488595E-2</v>
          </cell>
          <cell r="G26">
            <v>0.10078674233955767</v>
          </cell>
          <cell r="H26">
            <v>0.10611148368810411</v>
          </cell>
          <cell r="I26">
            <v>0.13263223833835622</v>
          </cell>
          <cell r="J26">
            <v>0.13561355861072047</v>
          </cell>
          <cell r="K26">
            <v>0.11946683770216289</v>
          </cell>
          <cell r="L26">
            <v>0.12454661420245626</v>
          </cell>
        </row>
        <row r="28">
          <cell r="B28" t="str">
            <v xml:space="preserve"> . Despesas Gerais e Administrativas</v>
          </cell>
          <cell r="D28">
            <v>-27799.848333333335</v>
          </cell>
          <cell r="E28">
            <v>-26967.909319999999</v>
          </cell>
          <cell r="F28">
            <v>-27386.158556666662</v>
          </cell>
          <cell r="G28">
            <v>-27243.261456666674</v>
          </cell>
          <cell r="H28">
            <v>-64781.166786666654</v>
          </cell>
          <cell r="I28">
            <v>-28795.811146666667</v>
          </cell>
          <cell r="J28">
            <v>-26818.426006666676</v>
          </cell>
          <cell r="K28">
            <v>-26803.692479999991</v>
          </cell>
          <cell r="L28">
            <v>-26625.198863333342</v>
          </cell>
        </row>
        <row r="29">
          <cell r="B29" t="str">
            <v xml:space="preserve"> . Supervisão </v>
          </cell>
          <cell r="D29">
            <v>-22776.642433333334</v>
          </cell>
          <cell r="E29">
            <v>-21557.614739999997</v>
          </cell>
          <cell r="F29">
            <v>-21249.515536666662</v>
          </cell>
          <cell r="G29">
            <v>-22135.423456666671</v>
          </cell>
          <cell r="H29">
            <v>-59525.567546666658</v>
          </cell>
          <cell r="I29">
            <v>-24409.671886666663</v>
          </cell>
          <cell r="J29">
            <v>-23777.009046666677</v>
          </cell>
          <cell r="K29">
            <v>-21496.979199999991</v>
          </cell>
          <cell r="L29">
            <v>-21557.151433333336</v>
          </cell>
        </row>
        <row r="30">
          <cell r="B30" t="str">
            <v xml:space="preserve"> . Mercado</v>
          </cell>
          <cell r="D30">
            <v>-5023.2058999999999</v>
          </cell>
          <cell r="E30">
            <v>-5410.2945799999998</v>
          </cell>
          <cell r="F30">
            <v>-6136.6430199999986</v>
          </cell>
          <cell r="G30">
            <v>-5107.8380000000016</v>
          </cell>
          <cell r="H30">
            <v>-5255.5992399999996</v>
          </cell>
          <cell r="I30">
            <v>-4386.1392600000017</v>
          </cell>
          <cell r="J30">
            <v>-3041.4169599999987</v>
          </cell>
          <cell r="K30">
            <v>-5306.7132799999999</v>
          </cell>
          <cell r="L30">
            <v>-5068.047430000006</v>
          </cell>
        </row>
        <row r="32">
          <cell r="B32" t="str">
            <v xml:space="preserve"> . Outras Receitas (Desp.) Operacionais</v>
          </cell>
          <cell r="D32">
            <v>682.26289999999995</v>
          </cell>
          <cell r="E32">
            <v>105.43421999999998</v>
          </cell>
          <cell r="F32">
            <v>-463.49036000000012</v>
          </cell>
          <cell r="G32">
            <v>-823.63050999999973</v>
          </cell>
          <cell r="H32">
            <v>-1305.7012500000001</v>
          </cell>
          <cell r="I32">
            <v>-1270.8577999999998</v>
          </cell>
          <cell r="J32">
            <v>-1007.8158100000001</v>
          </cell>
          <cell r="K32">
            <v>-1175.2890100000004</v>
          </cell>
          <cell r="L32">
            <v>-1037.3985899999989</v>
          </cell>
        </row>
        <row r="33">
          <cell r="B33" t="str">
            <v xml:space="preserve"> . TAC DO LE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5">
          <cell r="B35" t="str">
            <v>LUCRO OPERACIONAL</v>
          </cell>
          <cell r="D35">
            <v>4398.4329916666811</v>
          </cell>
          <cell r="E35">
            <v>18022.6856350001</v>
          </cell>
          <cell r="F35">
            <v>15992.454370833319</v>
          </cell>
          <cell r="G35">
            <v>19906.058064999819</v>
          </cell>
          <cell r="H35">
            <v>-11412.344130833286</v>
          </cell>
          <cell r="I35">
            <v>43377.321834999988</v>
          </cell>
          <cell r="J35">
            <v>48981.510180833749</v>
          </cell>
          <cell r="K35">
            <v>45147.434280833622</v>
          </cell>
          <cell r="L35">
            <v>47007.759190832832</v>
          </cell>
        </row>
        <row r="36">
          <cell r="B36" t="str">
            <v>Margem Operacional - %</v>
          </cell>
          <cell r="D36">
            <v>1.1017609693096361E-2</v>
          </cell>
          <cell r="E36">
            <v>4.1584761301487284E-2</v>
          </cell>
          <cell r="F36">
            <v>3.3436842860732251E-2</v>
          </cell>
          <cell r="G36">
            <v>4.1820791589199602E-2</v>
          </cell>
          <cell r="H36">
            <v>-2.2148903759411503E-2</v>
          </cell>
          <cell r="I36">
            <v>7.833494921596014E-2</v>
          </cell>
          <cell r="J36">
            <v>8.6482896960273878E-2</v>
          </cell>
          <cell r="K36">
            <v>7.3757494429921938E-2</v>
          </cell>
          <cell r="L36">
            <v>7.8406713340909651E-2</v>
          </cell>
        </row>
        <row r="38">
          <cell r="B38" t="str">
            <v>Efeito Financeiro Líquido</v>
          </cell>
          <cell r="D38">
            <v>-21980.599175000207</v>
          </cell>
          <cell r="E38">
            <v>-13927.63974129003</v>
          </cell>
          <cell r="F38">
            <v>-12425.5159704405</v>
          </cell>
          <cell r="G38">
            <v>-8994.4348284809766</v>
          </cell>
          <cell r="H38">
            <v>-9614.6830634312282</v>
          </cell>
          <cell r="I38">
            <v>-8960.1651856450044</v>
          </cell>
          <cell r="J38">
            <v>-7232.5680726825412</v>
          </cell>
          <cell r="K38">
            <v>-6920.0455179398095</v>
          </cell>
          <cell r="L38">
            <v>-6953.9634823536426</v>
          </cell>
        </row>
        <row r="39">
          <cell r="B39" t="str">
            <v xml:space="preserve"> . Receitas Financeiras </v>
          </cell>
          <cell r="D39">
            <v>17317</v>
          </cell>
          <cell r="E39">
            <v>9501</v>
          </cell>
          <cell r="F39">
            <v>7279</v>
          </cell>
          <cell r="G39">
            <v>10065</v>
          </cell>
          <cell r="H39">
            <v>13894</v>
          </cell>
          <cell r="I39">
            <v>10588</v>
          </cell>
          <cell r="J39">
            <v>6966</v>
          </cell>
          <cell r="K39">
            <v>7062</v>
          </cell>
          <cell r="L39">
            <v>7090</v>
          </cell>
        </row>
        <row r="40">
          <cell r="B40" t="str">
            <v xml:space="preserve"> . Despesas Financeiras</v>
          </cell>
          <cell r="D40">
            <v>-39297.599175000207</v>
          </cell>
          <cell r="E40">
            <v>-23428.63974129003</v>
          </cell>
          <cell r="F40">
            <v>-19696.325970440499</v>
          </cell>
          <cell r="G40">
            <v>-19048.374828480977</v>
          </cell>
          <cell r="H40">
            <v>-23494.573063431228</v>
          </cell>
          <cell r="I40">
            <v>-19525.525185645005</v>
          </cell>
          <cell r="J40">
            <v>-14161.838072682542</v>
          </cell>
          <cell r="K40">
            <v>-13942.235517939809</v>
          </cell>
          <cell r="L40">
            <v>-13964.253482353643</v>
          </cell>
        </row>
        <row r="41">
          <cell r="B41" t="str">
            <v xml:space="preserve"> . Juros Internos</v>
          </cell>
          <cell r="D41">
            <v>0</v>
          </cell>
          <cell r="E41">
            <v>0</v>
          </cell>
          <cell r="F41">
            <v>-8.19</v>
          </cell>
          <cell r="G41">
            <v>-11.06</v>
          </cell>
          <cell r="H41">
            <v>-14.11</v>
          </cell>
          <cell r="I41">
            <v>-22.64</v>
          </cell>
          <cell r="J41">
            <v>-36.730000000000004</v>
          </cell>
          <cell r="K41">
            <v>-39.809999999999988</v>
          </cell>
          <cell r="L41">
            <v>-79.710000000000008</v>
          </cell>
        </row>
        <row r="43">
          <cell r="B43" t="str">
            <v>LUCRO OPERACIONAL após efeitos financeiros</v>
          </cell>
          <cell r="D43">
            <v>-17582.166183333524</v>
          </cell>
          <cell r="E43">
            <v>4095.0458937100702</v>
          </cell>
          <cell r="F43">
            <v>3566.9384003928189</v>
          </cell>
          <cell r="G43">
            <v>10911.623236518843</v>
          </cell>
          <cell r="H43">
            <v>-21027.027194264512</v>
          </cell>
          <cell r="I43">
            <v>34417.156649354984</v>
          </cell>
          <cell r="J43">
            <v>41748.942108151212</v>
          </cell>
          <cell r="K43">
            <v>38227.38876289381</v>
          </cell>
          <cell r="L43">
            <v>40053.795708479192</v>
          </cell>
        </row>
        <row r="45">
          <cell r="B45" t="str">
            <v xml:space="preserve"> . Participações Societárias </v>
          </cell>
          <cell r="D45">
            <v>2596.8290000000002</v>
          </cell>
          <cell r="E45">
            <v>3462.165</v>
          </cell>
          <cell r="F45">
            <v>3587.4409999999998</v>
          </cell>
          <cell r="G45">
            <v>6136.9369999999999</v>
          </cell>
          <cell r="H45">
            <v>4965.1659999999965</v>
          </cell>
          <cell r="I45">
            <v>3962.7180000000003</v>
          </cell>
          <cell r="J45">
            <v>4113.3280000000013</v>
          </cell>
          <cell r="K45">
            <v>4196.7409999999991</v>
          </cell>
          <cell r="L45">
            <v>4506.859000000004</v>
          </cell>
        </row>
        <row r="46">
          <cell r="B46" t="str">
            <v xml:space="preserve"> . Receitas (Despesas) não Operacionais</v>
          </cell>
          <cell r="D46">
            <v>996.5</v>
          </cell>
          <cell r="E46">
            <v>149.26</v>
          </cell>
          <cell r="F46">
            <v>136.08999999999997</v>
          </cell>
          <cell r="G46">
            <v>50.400000000000006</v>
          </cell>
          <cell r="H46">
            <v>35.249999999999972</v>
          </cell>
          <cell r="I46">
            <v>62.299999999999983</v>
          </cell>
          <cell r="J46">
            <v>68.400000000000034</v>
          </cell>
          <cell r="K46">
            <v>43.5</v>
          </cell>
          <cell r="L46">
            <v>57.29000000000002</v>
          </cell>
        </row>
        <row r="48">
          <cell r="B48" t="str">
            <v>RESULTADO ANTES DO I.R. E CS</v>
          </cell>
          <cell r="D48">
            <v>-13988.837183333524</v>
          </cell>
          <cell r="E48">
            <v>7706.4708937100704</v>
          </cell>
          <cell r="F48">
            <v>7290.4694003928189</v>
          </cell>
          <cell r="G48">
            <v>17098.960236518844</v>
          </cell>
          <cell r="H48">
            <v>-16026.611194264515</v>
          </cell>
          <cell r="I48">
            <v>38442.174649354987</v>
          </cell>
          <cell r="J48">
            <v>45930.670108151215</v>
          </cell>
          <cell r="K48">
            <v>42467.629762893812</v>
          </cell>
          <cell r="L48">
            <v>44617.944708479197</v>
          </cell>
        </row>
        <row r="50">
          <cell r="B50" t="str">
            <v xml:space="preserve"> . Provisão I.Renda e Cont. Social</v>
          </cell>
          <cell r="D50">
            <v>-1074.6000000000001</v>
          </cell>
          <cell r="E50">
            <v>-1253.72</v>
          </cell>
          <cell r="F50">
            <v>-1411.7799999999997</v>
          </cell>
          <cell r="G50">
            <v>-1154.9000000000001</v>
          </cell>
          <cell r="H50">
            <v>-1182.08</v>
          </cell>
          <cell r="I50">
            <v>-1102.1199999999999</v>
          </cell>
          <cell r="J50">
            <v>-1017.5700000000006</v>
          </cell>
          <cell r="K50">
            <v>-1196.6499999999996</v>
          </cell>
          <cell r="L50">
            <v>-2025.6299999999992</v>
          </cell>
        </row>
        <row r="51">
          <cell r="B51" t="str">
            <v xml:space="preserve"> . Participação dos Administradores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3">
          <cell r="B53" t="str">
            <v>RESULTADO LÍQUIDO APÓS I.R.</v>
          </cell>
          <cell r="D53">
            <v>-15063.437183333524</v>
          </cell>
          <cell r="E53">
            <v>6452.7508937100702</v>
          </cell>
          <cell r="F53">
            <v>5878.6894003928192</v>
          </cell>
          <cell r="G53">
            <v>15944.060236518844</v>
          </cell>
          <cell r="H53">
            <v>-17208.691194264517</v>
          </cell>
          <cell r="I53">
            <v>37340.054649354985</v>
          </cell>
          <cell r="J53">
            <v>44913.100108151215</v>
          </cell>
          <cell r="K53">
            <v>41270.97976289381</v>
          </cell>
          <cell r="L53">
            <v>42592.3147084792</v>
          </cell>
        </row>
        <row r="55">
          <cell r="B55" t="str">
            <v xml:space="preserve"> . Participação de Minoritários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7">
          <cell r="B57" t="str">
            <v>RESULTADO LÍQUIDO DO EXERCÍCIO</v>
          </cell>
          <cell r="C57">
            <v>0</v>
          </cell>
          <cell r="D57">
            <v>-15063.437183333524</v>
          </cell>
          <cell r="E57">
            <v>6452.7508937100702</v>
          </cell>
          <cell r="F57">
            <v>5878.6894003928192</v>
          </cell>
          <cell r="G57">
            <v>15944.060236518844</v>
          </cell>
          <cell r="H57">
            <v>-17208.691194264517</v>
          </cell>
          <cell r="I57">
            <v>37340.054649354985</v>
          </cell>
          <cell r="J57">
            <v>44913.100108151215</v>
          </cell>
          <cell r="K57">
            <v>41270.97976289381</v>
          </cell>
          <cell r="L57">
            <v>42592.3147084792</v>
          </cell>
        </row>
        <row r="58">
          <cell r="B58" t="str">
            <v>Margem  Líquida - %</v>
          </cell>
          <cell r="C58" t="e">
            <v>#DIV/0!</v>
          </cell>
          <cell r="D58">
            <v>-3.773231781338468E-2</v>
          </cell>
          <cell r="E58">
            <v>1.4888796880071116E-2</v>
          </cell>
          <cell r="F58">
            <v>1.2291097360670137E-2</v>
          </cell>
          <cell r="G58">
            <v>3.3496999660093431E-2</v>
          </cell>
          <cell r="H58">
            <v>-3.3398365902533173E-2</v>
          </cell>
          <cell r="I58">
            <v>6.7432270157312249E-2</v>
          </cell>
          <cell r="J58">
            <v>7.9299617232699848E-2</v>
          </cell>
          <cell r="K58">
            <v>6.7424519432134039E-2</v>
          </cell>
          <cell r="L58">
            <v>7.1041961313586532E-2</v>
          </cell>
        </row>
        <row r="61">
          <cell r="B61" t="str">
            <v>Teste</v>
          </cell>
        </row>
        <row r="62">
          <cell r="B62" t="str">
            <v>LE</v>
          </cell>
          <cell r="D62">
            <v>-36935.499750000206</v>
          </cell>
          <cell r="E62">
            <v>-31133.994272956694</v>
          </cell>
          <cell r="F62">
            <v>-23727.188236273829</v>
          </cell>
          <cell r="G62">
            <v>-24068.037310147643</v>
          </cell>
          <cell r="H62">
            <v>-63522.373450931234</v>
          </cell>
          <cell r="I62">
            <v>-21597.405577311671</v>
          </cell>
          <cell r="J62">
            <v>-20879.895088515877</v>
          </cell>
          <cell r="K62">
            <v>-22175.474853773143</v>
          </cell>
          <cell r="L62">
            <v>-19186.550038186975</v>
          </cell>
        </row>
        <row r="63">
          <cell r="B63" t="str">
            <v>Brasil</v>
          </cell>
          <cell r="D63">
            <v>10303.48866666667</v>
          </cell>
          <cell r="E63">
            <v>16014.308666666664</v>
          </cell>
          <cell r="F63">
            <v>17625.123166666657</v>
          </cell>
          <cell r="G63">
            <v>20416.454166666648</v>
          </cell>
          <cell r="H63">
            <v>25062.570666666674</v>
          </cell>
          <cell r="I63">
            <v>29665.643666666649</v>
          </cell>
          <cell r="J63">
            <v>33840.184166666659</v>
          </cell>
          <cell r="K63">
            <v>31969.311666666668</v>
          </cell>
          <cell r="L63">
            <v>31549.699666666649</v>
          </cell>
        </row>
        <row r="64">
          <cell r="B64" t="str">
            <v>Exterior</v>
          </cell>
          <cell r="D64">
            <v>11568.573900000001</v>
          </cell>
          <cell r="E64">
            <v>21572.436500000065</v>
          </cell>
          <cell r="F64">
            <v>11980.754469999985</v>
          </cell>
          <cell r="G64">
            <v>19595.643379999856</v>
          </cell>
          <cell r="H64">
            <v>21251.111590000059</v>
          </cell>
          <cell r="I64">
            <v>29271.816559999988</v>
          </cell>
          <cell r="J64">
            <v>31952.81103000039</v>
          </cell>
          <cell r="K64">
            <v>31477.142950000256</v>
          </cell>
          <cell r="L64">
            <v>30229.165079999497</v>
          </cell>
        </row>
        <row r="65">
          <cell r="D65">
            <v>-15063.437183333534</v>
          </cell>
          <cell r="E65">
            <v>6452.7508937100356</v>
          </cell>
          <cell r="F65">
            <v>5878.6894003928137</v>
          </cell>
          <cell r="G65">
            <v>15944.060236518861</v>
          </cell>
          <cell r="H65">
            <v>-17208.691194264502</v>
          </cell>
          <cell r="I65">
            <v>37340.054649354963</v>
          </cell>
          <cell r="J65">
            <v>44913.100108151171</v>
          </cell>
          <cell r="K65">
            <v>41270.979762893781</v>
          </cell>
          <cell r="L65">
            <v>42592.314708479171</v>
          </cell>
        </row>
        <row r="66">
          <cell r="B66" t="str">
            <v>Diferença</v>
          </cell>
          <cell r="D66">
            <v>0</v>
          </cell>
          <cell r="E66">
            <v>3.4560798667371273E-11</v>
          </cell>
          <cell r="F66">
            <v>0</v>
          </cell>
          <cell r="G66">
            <v>-1.6370904631912708E-11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 t="str">
            <v>DEMONSTRATIVO  DE  RESULTADOS - 2005</v>
          </cell>
          <cell r="K68" t="str">
            <v xml:space="preserve">CONSOLIDADO GERAL LE E DS´S </v>
          </cell>
        </row>
        <row r="71">
          <cell r="B71" t="str">
            <v>Em R$ acumulados</v>
          </cell>
          <cell r="D71" t="str">
            <v>JANEIRO</v>
          </cell>
          <cell r="E71" t="str">
            <v>FEVEREIRO</v>
          </cell>
          <cell r="F71" t="str">
            <v>MARÇO</v>
          </cell>
          <cell r="G71" t="str">
            <v>ABRIL</v>
          </cell>
          <cell r="H71" t="str">
            <v>MAIO</v>
          </cell>
          <cell r="I71" t="str">
            <v>JUNHO</v>
          </cell>
          <cell r="J71" t="str">
            <v>JULHO</v>
          </cell>
          <cell r="K71" t="str">
            <v>AGOSTO</v>
          </cell>
          <cell r="L71" t="str">
            <v>SETEMBRO</v>
          </cell>
        </row>
        <row r="73">
          <cell r="B73" t="str">
            <v>RECEITA BRUTA DE OPERAÇÕES</v>
          </cell>
          <cell r="C73">
            <v>0</v>
          </cell>
          <cell r="D73">
            <v>406977.44339999999</v>
          </cell>
          <cell r="E73">
            <v>848322.83840000001</v>
          </cell>
          <cell r="F73">
            <v>1335833.24731</v>
          </cell>
          <cell r="G73">
            <v>1820832.97425</v>
          </cell>
          <cell r="H73">
            <v>2345058.4584400002</v>
          </cell>
          <cell r="I73">
            <v>2908382.0803999999</v>
          </cell>
          <cell r="J73">
            <v>3484796.2985200002</v>
          </cell>
          <cell r="K73">
            <v>4107184.6970600002</v>
          </cell>
          <cell r="L73">
            <v>4716975.1242500003</v>
          </cell>
        </row>
        <row r="74">
          <cell r="B74" t="str">
            <v xml:space="preserve">          -  Brasil</v>
          </cell>
          <cell r="D74">
            <v>171732</v>
          </cell>
          <cell r="E74">
            <v>352539</v>
          </cell>
          <cell r="F74">
            <v>553933</v>
          </cell>
          <cell r="G74">
            <v>747234</v>
          </cell>
          <cell r="H74">
            <v>957397</v>
          </cell>
          <cell r="I74">
            <v>1170504</v>
          </cell>
          <cell r="J74">
            <v>1391391</v>
          </cell>
          <cell r="K74">
            <v>1624535</v>
          </cell>
          <cell r="L74">
            <v>1849997</v>
          </cell>
        </row>
        <row r="75">
          <cell r="B75" t="str">
            <v xml:space="preserve">          -  Outros Países</v>
          </cell>
          <cell r="D75">
            <v>235245.44339999999</v>
          </cell>
          <cell r="E75">
            <v>495783.83840000007</v>
          </cell>
          <cell r="F75">
            <v>781900.24731000001</v>
          </cell>
          <cell r="G75">
            <v>1073598.97425</v>
          </cell>
          <cell r="H75">
            <v>1387661.45844</v>
          </cell>
          <cell r="I75">
            <v>1737878.0803999999</v>
          </cell>
          <cell r="J75">
            <v>2093405.2985200002</v>
          </cell>
          <cell r="K75">
            <v>2482649.6970600002</v>
          </cell>
          <cell r="L75">
            <v>2866978.1242500003</v>
          </cell>
        </row>
        <row r="77">
          <cell r="B77" t="str">
            <v xml:space="preserve"> . Impostos e Taxas</v>
          </cell>
          <cell r="D77">
            <v>-7759</v>
          </cell>
          <cell r="E77">
            <v>-15708</v>
          </cell>
          <cell r="F77">
            <v>-24930</v>
          </cell>
          <cell r="G77">
            <v>-33945</v>
          </cell>
          <cell r="H77">
            <v>-42915</v>
          </cell>
          <cell r="I77">
            <v>-52497</v>
          </cell>
          <cell r="J77">
            <v>-62539</v>
          </cell>
          <cell r="K77">
            <v>-72821</v>
          </cell>
          <cell r="L77">
            <v>-83074</v>
          </cell>
        </row>
        <row r="78">
          <cell r="B78" t="str">
            <v xml:space="preserve"> . Outras Deduções sobre a Receita</v>
          </cell>
        </row>
        <row r="80">
          <cell r="B80" t="str">
            <v>RECEITA LÍQUIDA DE OPERAÇÕES</v>
          </cell>
          <cell r="D80">
            <v>399218.44339999999</v>
          </cell>
          <cell r="E80">
            <v>832614.83840000001</v>
          </cell>
          <cell r="F80">
            <v>1310903.24731</v>
          </cell>
          <cell r="G80">
            <v>1786887.97425</v>
          </cell>
          <cell r="H80">
            <v>2302143.4584400002</v>
          </cell>
          <cell r="I80">
            <v>2855885.0803999999</v>
          </cell>
          <cell r="J80">
            <v>3422257.2985200002</v>
          </cell>
          <cell r="K80">
            <v>4034363.6970600002</v>
          </cell>
          <cell r="L80">
            <v>4633901.1242500003</v>
          </cell>
        </row>
        <row r="81">
          <cell r="B81" t="str">
            <v xml:space="preserve">          -  Brasil</v>
          </cell>
          <cell r="D81">
            <v>163973</v>
          </cell>
          <cell r="E81">
            <v>336831</v>
          </cell>
          <cell r="F81">
            <v>529003</v>
          </cell>
          <cell r="G81">
            <v>713289</v>
          </cell>
          <cell r="H81">
            <v>914482</v>
          </cell>
          <cell r="I81">
            <v>1118007</v>
          </cell>
          <cell r="J81">
            <v>1328852</v>
          </cell>
          <cell r="K81">
            <v>1551714</v>
          </cell>
          <cell r="L81">
            <v>1766923</v>
          </cell>
        </row>
        <row r="82">
          <cell r="B82" t="str">
            <v xml:space="preserve">          -  Outros Países</v>
          </cell>
          <cell r="D82">
            <v>235245.44339999999</v>
          </cell>
          <cell r="E82">
            <v>495783.83840000007</v>
          </cell>
          <cell r="F82">
            <v>781900.24731000001</v>
          </cell>
          <cell r="G82">
            <v>1073598.97425</v>
          </cell>
          <cell r="H82">
            <v>1387661.45844</v>
          </cell>
          <cell r="I82">
            <v>1737878.0803999999</v>
          </cell>
          <cell r="J82">
            <v>2093405.2985200002</v>
          </cell>
          <cell r="K82">
            <v>2482649.6970600002</v>
          </cell>
          <cell r="L82">
            <v>2866978.1242500003</v>
          </cell>
        </row>
        <row r="84">
          <cell r="B84" t="str">
            <v xml:space="preserve"> . Custo de Produção</v>
          </cell>
          <cell r="D84">
            <v>-367702.42497499997</v>
          </cell>
          <cell r="E84">
            <v>-756213.65923999995</v>
          </cell>
          <cell r="F84">
            <v>-1190659.9648624999</v>
          </cell>
          <cell r="G84">
            <v>-1618671.7417708333</v>
          </cell>
          <cell r="H84">
            <v>-2079252.7020549998</v>
          </cell>
          <cell r="I84">
            <v>-2559550.3332333332</v>
          </cell>
          <cell r="J84">
            <v>-3049114.7993558329</v>
          </cell>
          <cell r="K84">
            <v>-3588094.782124999</v>
          </cell>
          <cell r="L84">
            <v>-4112961.852670833</v>
          </cell>
        </row>
        <row r="86">
          <cell r="B86" t="str">
            <v>LUCRO BRUTO</v>
          </cell>
          <cell r="D86">
            <v>31516.018425000017</v>
          </cell>
          <cell r="E86">
            <v>76401.179160000058</v>
          </cell>
          <cell r="F86">
            <v>120243.28244750015</v>
          </cell>
          <cell r="G86">
            <v>168216.23247916671</v>
          </cell>
          <cell r="H86">
            <v>222890.75638500042</v>
          </cell>
          <cell r="I86">
            <v>296334.74716666667</v>
          </cell>
          <cell r="J86">
            <v>373142.49916416733</v>
          </cell>
          <cell r="K86">
            <v>446268.91493500117</v>
          </cell>
          <cell r="L86">
            <v>520939.27157916734</v>
          </cell>
        </row>
        <row r="87">
          <cell r="B87" t="str">
            <v>Margem Bruta - %</v>
          </cell>
          <cell r="D87">
            <v>7.8944294648787799E-2</v>
          </cell>
          <cell r="E87">
            <v>9.1760530363375351E-2</v>
          </cell>
          <cell r="F87">
            <v>9.1725520319094339E-2</v>
          </cell>
          <cell r="G87">
            <v>9.4139215722111022E-2</v>
          </cell>
          <cell r="H87">
            <v>9.6818795356931289E-2</v>
          </cell>
          <cell r="I87">
            <v>0.10376284017883575</v>
          </cell>
          <cell r="J87">
            <v>0.10903402830802279</v>
          </cell>
          <cell r="K87">
            <v>0.11061692709068717</v>
          </cell>
          <cell r="L87">
            <v>0.11241915992833829</v>
          </cell>
        </row>
        <row r="89">
          <cell r="B89" t="str">
            <v xml:space="preserve"> . Despesas Gerais e Administrativas</v>
          </cell>
          <cell r="D89">
            <v>-27799.848333333335</v>
          </cell>
          <cell r="E89">
            <v>-54767.757653333334</v>
          </cell>
          <cell r="F89">
            <v>-82153.916209999996</v>
          </cell>
          <cell r="G89">
            <v>-109397.17766666666</v>
          </cell>
          <cell r="H89">
            <v>-174178.34445333332</v>
          </cell>
          <cell r="I89">
            <v>-202974.15559999997</v>
          </cell>
          <cell r="J89">
            <v>-229792.58160666664</v>
          </cell>
          <cell r="K89">
            <v>-256596.27408666664</v>
          </cell>
          <cell r="L89">
            <v>-283221.47294999997</v>
          </cell>
        </row>
        <row r="90">
          <cell r="B90" t="str">
            <v xml:space="preserve"> . Supervisão </v>
          </cell>
          <cell r="D90">
            <v>-22776.642433333334</v>
          </cell>
          <cell r="E90">
            <v>-44334.257173333332</v>
          </cell>
          <cell r="F90">
            <v>-65583.77270999999</v>
          </cell>
          <cell r="G90">
            <v>-87719.196166666661</v>
          </cell>
          <cell r="H90">
            <v>-147244.76371333332</v>
          </cell>
          <cell r="I90">
            <v>-171654.43559999997</v>
          </cell>
          <cell r="J90">
            <v>-195431.44464666664</v>
          </cell>
          <cell r="K90">
            <v>-216928.42384666664</v>
          </cell>
          <cell r="L90">
            <v>-238485.57527999999</v>
          </cell>
        </row>
        <row r="91">
          <cell r="B91" t="str">
            <v xml:space="preserve"> . Mercado</v>
          </cell>
          <cell r="D91">
            <v>-5023.2058999999999</v>
          </cell>
          <cell r="E91">
            <v>-10433.500479999999</v>
          </cell>
          <cell r="F91">
            <v>-16570.143499999998</v>
          </cell>
          <cell r="G91">
            <v>-21677.981500000002</v>
          </cell>
          <cell r="H91">
            <v>-26933.580740000001</v>
          </cell>
          <cell r="I91">
            <v>-31319.72</v>
          </cell>
          <cell r="J91">
            <v>-34361.136960000003</v>
          </cell>
          <cell r="K91">
            <v>-39667.85024</v>
          </cell>
          <cell r="L91">
            <v>-44735.897670000006</v>
          </cell>
        </row>
        <row r="93">
          <cell r="B93" t="str">
            <v xml:space="preserve"> . Outras Receitas (Desp.) Operacionais</v>
          </cell>
          <cell r="D93">
            <v>682.26289999999995</v>
          </cell>
          <cell r="E93">
            <v>787.69711999999993</v>
          </cell>
          <cell r="F93">
            <v>324.2067599999998</v>
          </cell>
          <cell r="G93">
            <v>-499.42374999999993</v>
          </cell>
          <cell r="H93">
            <v>-1805.125</v>
          </cell>
          <cell r="I93">
            <v>-3075.9827999999998</v>
          </cell>
          <cell r="J93">
            <v>-4083.7986099999998</v>
          </cell>
          <cell r="K93">
            <v>-5259.0876200000002</v>
          </cell>
          <cell r="L93">
            <v>-6296.4862099999991</v>
          </cell>
        </row>
        <row r="94">
          <cell r="B94" t="str">
            <v xml:space="preserve"> . TAC DO LE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6">
          <cell r="B96" t="str">
            <v>LUCRO OPERACIONAL</v>
          </cell>
          <cell r="D96">
            <v>4398.4329916666811</v>
          </cell>
          <cell r="E96">
            <v>22421.118626666725</v>
          </cell>
          <cell r="F96">
            <v>38413.57299750016</v>
          </cell>
          <cell r="G96">
            <v>58319.631062500048</v>
          </cell>
          <cell r="H96">
            <v>46907.286931667099</v>
          </cell>
          <cell r="I96">
            <v>90284.608766666701</v>
          </cell>
          <cell r="J96">
            <v>139266.11894750068</v>
          </cell>
          <cell r="K96">
            <v>184413.55322833452</v>
          </cell>
          <cell r="L96">
            <v>231421.31241916737</v>
          </cell>
        </row>
        <row r="97">
          <cell r="B97" t="str">
            <v>Margem Operacional - %</v>
          </cell>
          <cell r="D97">
            <v>1.1017609693096361E-2</v>
          </cell>
          <cell r="E97">
            <v>2.6928559992700132E-2</v>
          </cell>
          <cell r="F97">
            <v>2.9303133603738939E-2</v>
          </cell>
          <cell r="G97">
            <v>3.2637541862118251E-2</v>
          </cell>
          <cell r="H97">
            <v>2.0375483882074337E-2</v>
          </cell>
          <cell r="I97">
            <v>3.1613530035326666E-2</v>
          </cell>
          <cell r="J97">
            <v>4.0694228048758385E-2</v>
          </cell>
          <cell r="K97">
            <v>4.5710691220705743E-2</v>
          </cell>
          <cell r="L97">
            <v>4.9940925844986182E-2</v>
          </cell>
        </row>
        <row r="99">
          <cell r="B99" t="str">
            <v>Efeito Financeiro Líquido</v>
          </cell>
          <cell r="D99">
            <v>-21980.599175000207</v>
          </cell>
          <cell r="E99">
            <v>-35908.23891629024</v>
          </cell>
          <cell r="F99">
            <v>-48333.754886730749</v>
          </cell>
          <cell r="G99">
            <v>-57328.189715211716</v>
          </cell>
          <cell r="H99">
            <v>-66942.872778642937</v>
          </cell>
          <cell r="I99">
            <v>-75903.037964287942</v>
          </cell>
          <cell r="J99">
            <v>-83135.606036970465</v>
          </cell>
          <cell r="K99">
            <v>-90055.651554910277</v>
          </cell>
          <cell r="L99">
            <v>-97009.615037263924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ntrole"/>
      <sheetName val="Receita"/>
      <sheetName val="CV"/>
      <sheetName val="DVV"/>
      <sheetName val="CF e DO"/>
      <sheetName val="CG"/>
      <sheetName val="Cash Cost"/>
      <sheetName val="Configurações Gerais"/>
      <sheetName val="Histórico real"/>
      <sheetName val="Constantes"/>
      <sheetName val="Auxiliar - para check de contas"/>
      <sheetName val="Concentrado"/>
      <sheetName val="Macro Indicadores Consolidados"/>
      <sheetName val="Monitor - Análise Sensibilidade"/>
      <sheetName val="CONSOL DRE 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5">
          <cell r="D15" t="str">
            <v>970,2</v>
          </cell>
          <cell r="L15" t="str">
            <v>+26%</v>
          </cell>
          <cell r="M15" t="str">
            <v>0,0</v>
          </cell>
          <cell r="N15" t="str">
            <v>N/D</v>
          </cell>
          <cell r="O15" t="str">
            <v>N/D</v>
          </cell>
        </row>
        <row r="16">
          <cell r="D16" t="str">
            <v>493,5</v>
          </cell>
          <cell r="L16" t="str">
            <v>+18%</v>
          </cell>
          <cell r="N16" t="str">
            <v>N/D</v>
          </cell>
          <cell r="O16" t="str">
            <v>N/D</v>
          </cell>
        </row>
        <row r="17">
          <cell r="D17" t="str">
            <v>59,7</v>
          </cell>
          <cell r="L17" t="str">
            <v>+10%</v>
          </cell>
          <cell r="N17" t="str">
            <v>N/D</v>
          </cell>
          <cell r="O17" t="str">
            <v>N/D</v>
          </cell>
        </row>
        <row r="18">
          <cell r="D18" t="str">
            <v>129,3</v>
          </cell>
          <cell r="L18" t="str">
            <v>+0%</v>
          </cell>
          <cell r="N18" t="str">
            <v>N/D</v>
          </cell>
          <cell r="O18" t="str">
            <v>N/D</v>
          </cell>
        </row>
        <row r="19">
          <cell r="D19" t="str">
            <v>283,7</v>
          </cell>
          <cell r="L19" t="str">
            <v>+74%</v>
          </cell>
          <cell r="N19" t="str">
            <v>N/D</v>
          </cell>
          <cell r="O19" t="str">
            <v>N/D</v>
          </cell>
        </row>
        <row r="20">
          <cell r="D20" t="str">
            <v>29,2%</v>
          </cell>
          <cell r="L20" t="str">
            <v>+37%</v>
          </cell>
          <cell r="M20" t="e">
            <v>#VALUE!</v>
          </cell>
          <cell r="N20" t="str">
            <v>N/D</v>
          </cell>
          <cell r="O20" t="str">
            <v>N/D</v>
          </cell>
        </row>
      </sheetData>
      <sheetData sheetId="13" refreshError="1"/>
      <sheetData sheetId="1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QD3A"/>
      <sheetName val="QD4A"/>
      <sheetName val="QD1B"/>
      <sheetName val="QD2B"/>
      <sheetName val="QD3B"/>
      <sheetName val="Oferta"/>
      <sheetName val="QD5B"/>
      <sheetName val="QD6B"/>
      <sheetName val="QD7B"/>
      <sheetName val="QD8B"/>
      <sheetName val="QD9B"/>
      <sheetName val="Depreciação"/>
      <sheetName val="Macro Indicadores Consolidados"/>
      <sheetName val="#REF"/>
      <sheetName val="Preços"/>
    </sheetNames>
    <sheetDataSet>
      <sheetData sheetId="0" refreshError="1">
        <row r="2">
          <cell r="A2" t="str">
            <v>QUADROS FINANCEIROS</v>
          </cell>
        </row>
        <row r="3">
          <cell r="A3" t="str">
            <v>(3A, 4A, 1B a 9B)</v>
          </cell>
        </row>
        <row r="5">
          <cell r="A5" t="str">
            <v>LOTE 12 - CONSTRUCAP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Macro C&amp;S"/>
      <sheetName val="Conquistas C&amp;S"/>
      <sheetName val="CONSOL DRE GERAL"/>
      <sheetName val="Quadro de Aportes"/>
      <sheetName val="MES"/>
      <sheetName val="Ca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"/>
      <sheetName val="Quadro"/>
      <sheetName val="Resumo Sc"/>
      <sheetName val="Fluxo Sc"/>
      <sheetName val="Fluxo_UFG"/>
      <sheetName val="Resumo"/>
      <sheetName val="Fluxo_Reais"/>
      <sheetName val="tabelas"/>
      <sheetName val="Orçamento"/>
      <sheetName val="PlanoContas"/>
      <sheetName val="Sensibilidade"/>
      <sheetName val="Gastos Passados"/>
      <sheetName val="Giro"/>
      <sheetName val="Fiscal"/>
      <sheetName val="Societario"/>
      <sheetName val="Societario Anual"/>
      <sheetName val="Impostos (Fiscal)"/>
      <sheetName val="Impostos (CVM)"/>
      <sheetName val="Saída GPS"/>
      <sheetName val="Mód.1"/>
      <sheetName val="FLUXO_ENDIVIDA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7">
          <cell r="E97">
            <v>8.2000000000000007E-3</v>
          </cell>
        </row>
        <row r="98">
          <cell r="E98">
            <v>3.78E-2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 MERCADO-01"/>
      <sheetName val="Balanço Financeiro"/>
      <sheetName val="EVOL_R$"/>
      <sheetName val="Dados_Indic_econ_REAL"/>
      <sheetName val="Dados_Indic_econ_ORÇA"/>
      <sheetName val="Dados_Bal_fin_ORÇA"/>
      <sheetName val="Dados_perf_REAL"/>
      <sheetName val="Dados_Bal_fin_REAL"/>
      <sheetName val="Dados_Bal_fin_REAL II"/>
      <sheetName val="BACKUPS"/>
      <sheetName val="WACC"/>
      <sheetName val="BAL FINANC CONSOL-03"/>
      <sheetName val="BAL FINANC-09"/>
      <sheetName val="Alavancagem Financeira-15"/>
      <sheetName val="POS FINANC MÊS-13"/>
      <sheetName val="POS FINANC ACUM-14"/>
      <sheetName val="EVOL_US$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PRINCIPAIS INDICADORES POR ÁREA</v>
          </cell>
        </row>
        <row r="2">
          <cell r="A2">
            <v>37438</v>
          </cell>
        </row>
        <row r="3">
          <cell r="K3" t="str">
            <v>(Valores em Reais milhões)</v>
          </cell>
        </row>
        <row r="4">
          <cell r="A4" t="str">
            <v xml:space="preserve">ÁREA DE NEGÓCIO : </v>
          </cell>
          <cell r="B4" t="str">
            <v>CIMENTO</v>
          </cell>
          <cell r="D4" t="str">
            <v>PAPEL</v>
          </cell>
          <cell r="F4" t="str">
            <v>FILMES</v>
          </cell>
          <cell r="H4" t="str">
            <v>METAIS</v>
          </cell>
          <cell r="J4" t="str">
            <v>ALUMÍNIO</v>
          </cell>
        </row>
        <row r="5">
          <cell r="B5" t="str">
            <v>ORÇADO</v>
          </cell>
          <cell r="C5" t="str">
            <v>REAL</v>
          </cell>
          <cell r="D5" t="str">
            <v>ORÇADO</v>
          </cell>
          <cell r="E5" t="str">
            <v>REAL</v>
          </cell>
          <cell r="F5" t="str">
            <v>ORÇADO</v>
          </cell>
          <cell r="G5" t="str">
            <v>REAL</v>
          </cell>
          <cell r="H5" t="str">
            <v>ORÇADO</v>
          </cell>
          <cell r="I5" t="str">
            <v>REAL</v>
          </cell>
          <cell r="J5" t="str">
            <v>ORÇADO</v>
          </cell>
          <cell r="K5" t="str">
            <v>REAL</v>
          </cell>
        </row>
        <row r="6">
          <cell r="A6" t="str">
            <v>EBITDA</v>
          </cell>
          <cell r="B6">
            <v>190.53181280280293</v>
          </cell>
          <cell r="C6">
            <v>190.15076660611089</v>
          </cell>
          <cell r="D6">
            <v>66.10697244259309</v>
          </cell>
          <cell r="E6">
            <v>72.001555885024743</v>
          </cell>
          <cell r="F6">
            <v>4.4204685974430138</v>
          </cell>
          <cell r="G6">
            <v>4.5131377008118641</v>
          </cell>
          <cell r="H6">
            <v>31.250566999999997</v>
          </cell>
          <cell r="I6">
            <v>47.914675746082473</v>
          </cell>
          <cell r="J6">
            <v>36.800944337326996</v>
          </cell>
          <cell r="K6">
            <v>25.019233219999997</v>
          </cell>
        </row>
        <row r="7">
          <cell r="A7" t="str">
            <v xml:space="preserve">    (+/-) Investimentos C. Giro</v>
          </cell>
          <cell r="B7">
            <v>-0.30392913028468271</v>
          </cell>
          <cell r="C7">
            <v>2.7866119967924341</v>
          </cell>
          <cell r="D7">
            <v>-0.84501521702211835</v>
          </cell>
          <cell r="E7">
            <v>-8.2030482238312761</v>
          </cell>
          <cell r="F7">
            <v>0.51553140255698815</v>
          </cell>
          <cell r="G7">
            <v>4.7918622991881339</v>
          </cell>
          <cell r="H7">
            <v>-1.2481430670899916</v>
          </cell>
          <cell r="I7">
            <v>-31.293642746082476</v>
          </cell>
          <cell r="J7">
            <v>-4.7921110948238868</v>
          </cell>
          <cell r="K7">
            <v>30.72837138000002</v>
          </cell>
        </row>
        <row r="8">
          <cell r="A8" t="str">
            <v xml:space="preserve">    (-) Impostos</v>
          </cell>
          <cell r="B8">
            <v>-17.261748360884276</v>
          </cell>
          <cell r="C8">
            <v>-30.253838485483875</v>
          </cell>
          <cell r="D8">
            <v>-14.6</v>
          </cell>
          <cell r="E8">
            <v>-17.3</v>
          </cell>
          <cell r="F8">
            <v>0</v>
          </cell>
          <cell r="G8">
            <v>0</v>
          </cell>
          <cell r="H8">
            <v>-4.6994638594300007</v>
          </cell>
          <cell r="I8">
            <v>-3.2863090000000001</v>
          </cell>
          <cell r="J8">
            <v>0</v>
          </cell>
          <cell r="K8">
            <v>0</v>
          </cell>
        </row>
        <row r="9">
          <cell r="A9" t="str">
            <v xml:space="preserve">    (-) Investimentos (CAPEX)</v>
          </cell>
          <cell r="B9">
            <v>-23.211122176859991</v>
          </cell>
          <cell r="C9">
            <v>-13.278931610967742</v>
          </cell>
          <cell r="D9">
            <v>-89.1</v>
          </cell>
          <cell r="E9">
            <v>-67.72</v>
          </cell>
          <cell r="F9">
            <v>-1.244</v>
          </cell>
          <cell r="G9">
            <v>-0.6</v>
          </cell>
          <cell r="H9">
            <v>-20.997343853269999</v>
          </cell>
          <cell r="I9">
            <v>-14.091093000000001</v>
          </cell>
          <cell r="J9">
            <v>-24.970377516530618</v>
          </cell>
          <cell r="K9">
            <v>-29.795099419999996</v>
          </cell>
        </row>
        <row r="10">
          <cell r="A10" t="str">
            <v xml:space="preserve">    (+/-) Dividendos/Juros Capital</v>
          </cell>
          <cell r="B10">
            <v>0</v>
          </cell>
          <cell r="C10">
            <v>-133.29240163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-7.48</v>
          </cell>
          <cell r="K10">
            <v>-14.880802840000005</v>
          </cell>
        </row>
        <row r="11">
          <cell r="A11" t="str">
            <v>FCL GERADO</v>
          </cell>
          <cell r="B11">
            <v>149.755013134774</v>
          </cell>
          <cell r="C11">
            <v>16.112206876451722</v>
          </cell>
          <cell r="D11">
            <v>-38.438042774429029</v>
          </cell>
          <cell r="E11">
            <v>-21.221492338806527</v>
          </cell>
          <cell r="F11">
            <v>3.6920000000000019</v>
          </cell>
          <cell r="G11">
            <v>8.7049999999999983</v>
          </cell>
          <cell r="H11">
            <v>4.3056162202100055</v>
          </cell>
          <cell r="I11">
            <v>-0.75636900000000296</v>
          </cell>
          <cell r="J11">
            <v>-0.4415442740275104</v>
          </cell>
          <cell r="K11">
            <v>11.071702340000016</v>
          </cell>
        </row>
        <row r="12">
          <cell r="A12" t="str">
            <v xml:space="preserve">    Rec/(Desp.) Financeiras</v>
          </cell>
          <cell r="B12">
            <v>-0.61168320695280132</v>
          </cell>
          <cell r="C12">
            <v>15.436067619548378</v>
          </cell>
          <cell r="D12">
            <v>19.899999999999999</v>
          </cell>
          <cell r="E12">
            <v>189.95000000000002</v>
          </cell>
          <cell r="F12">
            <v>0.73665800000000004</v>
          </cell>
          <cell r="G12">
            <v>3.0999999999999996</v>
          </cell>
          <cell r="H12">
            <v>-7.7685760070425793</v>
          </cell>
          <cell r="I12">
            <v>-3.8889340000000003</v>
          </cell>
          <cell r="J12">
            <v>-3.9315676633276886</v>
          </cell>
          <cell r="K12">
            <v>-3.1054154500000104</v>
          </cell>
        </row>
        <row r="13">
          <cell r="A13" t="str">
            <v xml:space="preserve">    Outros</v>
          </cell>
          <cell r="B13">
            <v>-206.4308356809637</v>
          </cell>
          <cell r="C13">
            <v>-15.504617136193534</v>
          </cell>
          <cell r="D13">
            <v>-2</v>
          </cell>
          <cell r="E13">
            <v>-1.45</v>
          </cell>
          <cell r="F13">
            <v>0</v>
          </cell>
          <cell r="G13">
            <v>-0.1</v>
          </cell>
          <cell r="H13">
            <v>-1.26128640668</v>
          </cell>
          <cell r="I13">
            <v>-1.4678930000000001</v>
          </cell>
          <cell r="J13">
            <v>-3.6324582776997953</v>
          </cell>
          <cell r="K13">
            <v>11.402941419999888</v>
          </cell>
        </row>
        <row r="14">
          <cell r="A14" t="str">
            <v>Caixa Gerado no período</v>
          </cell>
          <cell r="B14">
            <v>-57.287505753142483</v>
          </cell>
          <cell r="C14">
            <v>16.043657359806566</v>
          </cell>
          <cell r="D14">
            <v>-20.53804277442903</v>
          </cell>
          <cell r="E14">
            <v>167.27850766119349</v>
          </cell>
          <cell r="F14">
            <v>4.4286580000000022</v>
          </cell>
          <cell r="G14">
            <v>11.704999999999998</v>
          </cell>
          <cell r="H14">
            <v>-4.7242461935125739</v>
          </cell>
          <cell r="I14">
            <v>-6.1131960000000038</v>
          </cell>
          <cell r="J14">
            <v>-8.0055702150549948</v>
          </cell>
          <cell r="K14">
            <v>19.369228309999894</v>
          </cell>
        </row>
        <row r="15">
          <cell r="A15" t="str">
            <v>Captações/ Amortizações</v>
          </cell>
          <cell r="B15">
            <v>-6.9653968470821841</v>
          </cell>
          <cell r="C15">
            <v>-1.0825171400000002</v>
          </cell>
          <cell r="D15">
            <v>-0.10000000000000284</v>
          </cell>
          <cell r="E15">
            <v>-66.97</v>
          </cell>
          <cell r="F15">
            <v>-5.736148</v>
          </cell>
          <cell r="G15">
            <v>-9.1</v>
          </cell>
          <cell r="H15">
            <v>5.0329943154380032</v>
          </cell>
          <cell r="I15">
            <v>-2.4460809999999986</v>
          </cell>
          <cell r="J15">
            <v>5.2159084174999997</v>
          </cell>
          <cell r="K15">
            <v>-14.385777990000031</v>
          </cell>
        </row>
        <row r="18">
          <cell r="A18" t="str">
            <v xml:space="preserve">ÁREA DE NEGÓCIO : </v>
          </cell>
          <cell r="B18" t="str">
            <v>QUÍMICA</v>
          </cell>
          <cell r="D18" t="str">
            <v>AGRO</v>
          </cell>
          <cell r="F18" t="str">
            <v>OUTROS (*)</v>
          </cell>
          <cell r="H18" t="str">
            <v/>
          </cell>
          <cell r="J18" t="str">
            <v>CONSOLIDADO</v>
          </cell>
        </row>
        <row r="19">
          <cell r="B19" t="str">
            <v>ORÇADO</v>
          </cell>
          <cell r="C19" t="str">
            <v>REAL</v>
          </cell>
          <cell r="D19" t="str">
            <v>ORÇADO</v>
          </cell>
          <cell r="E19" t="str">
            <v>REAL</v>
          </cell>
          <cell r="F19" t="str">
            <v>ORÇADO</v>
          </cell>
          <cell r="G19" t="str">
            <v>REAL</v>
          </cell>
          <cell r="J19" t="str">
            <v>ORÇADO</v>
          </cell>
          <cell r="K19" t="str">
            <v>REAL</v>
          </cell>
        </row>
        <row r="20">
          <cell r="A20" t="str">
            <v>EBITDA</v>
          </cell>
          <cell r="B20">
            <v>7.2033226604894525</v>
          </cell>
          <cell r="C20">
            <v>6.5940761900000009</v>
          </cell>
          <cell r="D20">
            <v>3.6413988113727136</v>
          </cell>
          <cell r="E20">
            <v>8.8634688159999993</v>
          </cell>
          <cell r="F20">
            <v>2.2463070077776801</v>
          </cell>
          <cell r="G20">
            <v>1.9950000000000001</v>
          </cell>
          <cell r="J20">
            <v>342.20179365980584</v>
          </cell>
          <cell r="K20">
            <v>357.05191416402999</v>
          </cell>
        </row>
        <row r="21">
          <cell r="A21" t="str">
            <v xml:space="preserve">    (+/-) Investimentos C. Giro</v>
          </cell>
          <cell r="B21">
            <v>-3.5799999999999996</v>
          </cell>
          <cell r="C21">
            <v>1.7</v>
          </cell>
          <cell r="D21">
            <v>5.2142011886272854</v>
          </cell>
          <cell r="E21">
            <v>19.370087708904784</v>
          </cell>
          <cell r="F21">
            <v>6.7482314186728079E-2</v>
          </cell>
          <cell r="G21">
            <v>2.8835682339999997</v>
          </cell>
          <cell r="J21">
            <v>-4.9719836038496776</v>
          </cell>
          <cell r="K21">
            <v>22.763810648971617</v>
          </cell>
        </row>
        <row r="22">
          <cell r="A22" t="str">
            <v xml:space="preserve">    (-) Impostos</v>
          </cell>
          <cell r="B22">
            <v>-0.64100000000000001</v>
          </cell>
          <cell r="C22">
            <v>-0.17800000000000002</v>
          </cell>
          <cell r="D22">
            <v>0</v>
          </cell>
          <cell r="E22">
            <v>0</v>
          </cell>
          <cell r="F22">
            <v>-0.71869895181301802</v>
          </cell>
          <cell r="G22">
            <v>-0.98799999999999999</v>
          </cell>
          <cell r="J22">
            <v>-37.92091117212729</v>
          </cell>
          <cell r="K22">
            <v>-52.006147485483879</v>
          </cell>
        </row>
        <row r="23">
          <cell r="A23" t="str">
            <v xml:space="preserve">    (-) Investimentos (CAPEX)</v>
          </cell>
          <cell r="B23">
            <v>-2.3762445400000001</v>
          </cell>
          <cell r="C23">
            <v>-3.5999999999999996</v>
          </cell>
          <cell r="D23">
            <v>-2.8452299999999999</v>
          </cell>
          <cell r="E23">
            <v>-1.083</v>
          </cell>
          <cell r="F23">
            <v>-2.5649000000000002</v>
          </cell>
          <cell r="G23">
            <v>-1.3579999999999999</v>
          </cell>
          <cell r="J23">
            <v>-167.30921808666059</v>
          </cell>
          <cell r="K23">
            <v>-131.52612403096774</v>
          </cell>
        </row>
        <row r="24">
          <cell r="A24" t="str">
            <v xml:space="preserve">    (+/-) Dividendos/Juros Capital</v>
          </cell>
          <cell r="B24">
            <v>0</v>
          </cell>
          <cell r="C24">
            <v>-2.7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J24">
            <v>-7.48</v>
          </cell>
          <cell r="K24">
            <v>-150.87320447000002</v>
          </cell>
        </row>
        <row r="25">
          <cell r="A25" t="str">
            <v>FCL GERADO</v>
          </cell>
          <cell r="B25">
            <v>0.60607812048945275</v>
          </cell>
          <cell r="C25">
            <v>1.8160761899999995</v>
          </cell>
          <cell r="D25">
            <v>6.0103699999999991</v>
          </cell>
          <cell r="E25">
            <v>27.150556524904786</v>
          </cell>
          <cell r="F25">
            <v>-0.96980962984860986</v>
          </cell>
          <cell r="G25">
            <v>2.5325682339999993</v>
          </cell>
          <cell r="J25">
            <v>124.51968079716828</v>
          </cell>
          <cell r="K25">
            <v>45.410248826549974</v>
          </cell>
        </row>
        <row r="26">
          <cell r="A26" t="str">
            <v xml:space="preserve">    Rec/(Desp.) Financeiras</v>
          </cell>
          <cell r="B26">
            <v>0.89999999999999991</v>
          </cell>
          <cell r="C26">
            <v>0.5</v>
          </cell>
          <cell r="D26">
            <v>0.52685000000000048</v>
          </cell>
          <cell r="E26">
            <v>-49.305350689999997</v>
          </cell>
          <cell r="F26">
            <v>0.64665093156933418</v>
          </cell>
          <cell r="G26">
            <v>0.56709299999999996</v>
          </cell>
          <cell r="J26">
            <v>10.398332054246264</v>
          </cell>
          <cell r="K26">
            <v>153.25346047954838</v>
          </cell>
        </row>
        <row r="27">
          <cell r="A27" t="str">
            <v xml:space="preserve">    Outros</v>
          </cell>
          <cell r="B27">
            <v>-1.5</v>
          </cell>
          <cell r="C27">
            <v>0.39999999999999436</v>
          </cell>
          <cell r="D27">
            <v>-0.46259999999999996</v>
          </cell>
          <cell r="E27">
            <v>-1.26</v>
          </cell>
          <cell r="F27">
            <v>0.47299999999999992</v>
          </cell>
          <cell r="G27">
            <v>-13.899999999999999</v>
          </cell>
          <cell r="J27">
            <v>-214.8141803653435</v>
          </cell>
          <cell r="K27">
            <v>-21.879568716193649</v>
          </cell>
        </row>
        <row r="28">
          <cell r="A28" t="str">
            <v>Caixa Gerado no período</v>
          </cell>
          <cell r="B28">
            <v>6.0781204894526653E-3</v>
          </cell>
          <cell r="C28">
            <v>2.7160761899999937</v>
          </cell>
          <cell r="D28">
            <v>6.0746199999999995</v>
          </cell>
          <cell r="E28">
            <v>-23.414794165095213</v>
          </cell>
          <cell r="F28">
            <v>0.14984130172072424</v>
          </cell>
          <cell r="G28">
            <v>-10.800338765999999</v>
          </cell>
          <cell r="J28">
            <v>-79.896167513928958</v>
          </cell>
          <cell r="K28">
            <v>176.78414058990469</v>
          </cell>
        </row>
        <row r="29">
          <cell r="A29" t="str">
            <v>Captações/ Amortizações</v>
          </cell>
          <cell r="B29">
            <v>20.373000000000001</v>
          </cell>
          <cell r="C29">
            <v>-27.038999999999998</v>
          </cell>
          <cell r="D29">
            <v>-26.253706500000042</v>
          </cell>
          <cell r="E29">
            <v>-31.865200524904807</v>
          </cell>
          <cell r="F29">
            <v>-1.7</v>
          </cell>
          <cell r="G29">
            <v>-4.5490000000000004</v>
          </cell>
          <cell r="J29">
            <v>-10.133348614144225</v>
          </cell>
          <cell r="K29">
            <v>-157.43757665490483</v>
          </cell>
        </row>
        <row r="30">
          <cell r="A30" t="str">
            <v>(*) OUTROS NEGÓCIOS INCLUI VPAR, VII e VI.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mp"/>
      <sheetName val="listas"/>
      <sheetName val="Impostos (Fiscal)"/>
      <sheetName val="Plan2"/>
      <sheetName val="AEN - Auxiliar"/>
      <sheetName val="POS FINANC MÊS-13"/>
      <sheetName val="Old Lead"/>
    </sheetNames>
    <sheetDataSet>
      <sheetData sheetId="0" refreshError="1">
        <row r="28">
          <cell r="CQ28">
            <v>0</v>
          </cell>
        </row>
        <row r="29">
          <cell r="CQ29">
            <v>0</v>
          </cell>
        </row>
        <row r="30">
          <cell r="CQ30">
            <v>0</v>
          </cell>
        </row>
        <row r="31">
          <cell r="CQ31">
            <v>0</v>
          </cell>
        </row>
        <row r="32">
          <cell r="CQ32">
            <v>0</v>
          </cell>
        </row>
        <row r="33">
          <cell r="CQ33">
            <v>10659.924010000001</v>
          </cell>
        </row>
        <row r="34">
          <cell r="CQ34">
            <v>41550.454474670812</v>
          </cell>
        </row>
        <row r="35">
          <cell r="CQ35">
            <v>14271.821730005304</v>
          </cell>
        </row>
        <row r="36">
          <cell r="CQ36">
            <v>11991.846101791274</v>
          </cell>
        </row>
        <row r="37">
          <cell r="CQ37">
            <v>16535.530409209536</v>
          </cell>
        </row>
        <row r="38">
          <cell r="CQ38">
            <v>15434.742689999999</v>
          </cell>
        </row>
        <row r="39">
          <cell r="CQ39">
            <v>4306.8901599999999</v>
          </cell>
        </row>
        <row r="40">
          <cell r="CQ40">
            <v>15073.298140000001</v>
          </cell>
        </row>
        <row r="41">
          <cell r="CQ41">
            <v>29838.421458275861</v>
          </cell>
        </row>
        <row r="42">
          <cell r="CQ42">
            <v>19233.932560000001</v>
          </cell>
        </row>
        <row r="43">
          <cell r="CQ43">
            <v>13844.77774</v>
          </cell>
        </row>
        <row r="44">
          <cell r="CQ44">
            <v>7594.7661699999999</v>
          </cell>
        </row>
        <row r="45">
          <cell r="CQ45">
            <v>10244.042869999999</v>
          </cell>
        </row>
        <row r="46">
          <cell r="CQ46">
            <v>7445.0564299999996</v>
          </cell>
        </row>
        <row r="47">
          <cell r="CQ47">
            <v>8993.5850399999999</v>
          </cell>
        </row>
        <row r="48">
          <cell r="CQ48">
            <v>16195.772650000001</v>
          </cell>
        </row>
        <row r="49">
          <cell r="CQ49">
            <v>8889.4568500000005</v>
          </cell>
        </row>
        <row r="50">
          <cell r="CQ50">
            <v>13531.153609999999</v>
          </cell>
        </row>
        <row r="51">
          <cell r="CQ51">
            <v>8677.7359300000007</v>
          </cell>
        </row>
        <row r="52">
          <cell r="CQ52">
            <v>7794.6308099999997</v>
          </cell>
        </row>
        <row r="53">
          <cell r="CQ53">
            <v>20780.13</v>
          </cell>
        </row>
        <row r="54">
          <cell r="CQ54">
            <v>30281.08</v>
          </cell>
        </row>
        <row r="55">
          <cell r="CQ55">
            <v>25909.99</v>
          </cell>
        </row>
        <row r="56">
          <cell r="CQ56">
            <v>9684.08</v>
          </cell>
        </row>
        <row r="57">
          <cell r="CQ57">
            <v>10001.629999999999</v>
          </cell>
        </row>
        <row r="58">
          <cell r="CQ58">
            <v>11957.96</v>
          </cell>
        </row>
        <row r="59">
          <cell r="CQ59">
            <v>18107.52</v>
          </cell>
        </row>
        <row r="60">
          <cell r="CQ60">
            <v>18019.580000000002</v>
          </cell>
        </row>
        <row r="61">
          <cell r="CQ61">
            <v>23157.57</v>
          </cell>
        </row>
        <row r="62">
          <cell r="CQ62">
            <v>10162.26</v>
          </cell>
        </row>
        <row r="63">
          <cell r="CQ63">
            <v>4866.0200000000004</v>
          </cell>
        </row>
        <row r="64">
          <cell r="CQ64">
            <v>13879.45</v>
          </cell>
        </row>
        <row r="65">
          <cell r="CQ65">
            <v>10472.790000000001</v>
          </cell>
        </row>
        <row r="66">
          <cell r="CQ66">
            <v>8506.1299999999992</v>
          </cell>
        </row>
        <row r="67">
          <cell r="CQ67">
            <v>21514.97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DS "/>
      <sheetName val="GLCDSxLE "/>
      <sheetName val="Contratos100%"/>
      <sheetName val="Contratos_Exercicio"/>
      <sheetName val="Conquistas"/>
      <sheetName val="Recebíveis "/>
      <sheetName val="R&amp;D_e _I$D"/>
      <sheetName val="ESC_LL"/>
      <sheetName val="ESC_CX"/>
      <sheetName val="Composições Memórias"/>
      <sheetName val="Acomp"/>
      <sheetName val="listas"/>
      <sheetName val="MES"/>
      <sheetName val="Variáveis de Suporte"/>
      <sheetName val="Deduccion Reajuste"/>
      <sheetName val="Fechamento_Mensal_DSJP_0305"/>
      <sheetName val="Ativo"/>
      <sheetName val="CMAI 04_08_04"/>
      <sheetName val="Chemsystem"/>
      <sheetName val="LLDS_"/>
      <sheetName val="GLCDSxLE_"/>
      <sheetName val="Recebíveis_"/>
      <sheetName val="R&amp;D_e__I$D"/>
      <sheetName val="Composições_Memórias"/>
      <sheetName val="Variáveis_de_Suporte"/>
      <sheetName val="Deduccion_Reajuste"/>
      <sheetName val="CMAI_04_08_04"/>
      <sheetName val="CONSOL DRE 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R"/>
      <sheetName val="IPCA"/>
      <sheetName val="Resumo_Cron"/>
      <sheetName val="Resumo_Cron_corrigido"/>
      <sheetName val="1. Ampliação Principal"/>
      <sheetName val="1. Ampliação Principal (2)"/>
      <sheetName val="2.Equipamentos e Sistemas"/>
      <sheetName val="2.Equipamentos e Sistemas (2)"/>
      <sheetName val="3. Desapropriações"/>
      <sheetName val="3. Desapropriações (2)"/>
      <sheetName val="4. Conserv Especial"/>
      <sheetName val="4. Conserv Especial (2)"/>
      <sheetName val="5. Conserv Rotina"/>
      <sheetName val="5. Conserv Rotina (2)"/>
      <sheetName val="6. Custos de implantação"/>
      <sheetName val="6. Custos de implantação (2)"/>
      <sheetName val="7. Veiculos"/>
      <sheetName val="7. Veiculos (2)"/>
      <sheetName val="8. DespOperac"/>
      <sheetName val="8. DespOperac (2)"/>
      <sheetName val="9. Licenciamento Amb."/>
      <sheetName val="9. Licenciamento Amb. (2)"/>
      <sheetName val="10.Seguros"/>
      <sheetName val="10.Seguros (2)"/>
      <sheetName val="12. Estudos PPP DEZ 06"/>
      <sheetName val="13. Mão de Obra_Numerico"/>
      <sheetName val="13. Mão de Obra"/>
      <sheetName val="13. Mão de Obra (2)"/>
      <sheetName val="Cron. financeiro"/>
      <sheetName val="Contratos_Exercici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OBD"/>
      <sheetName val="Teia Receita Bruta"/>
      <sheetName val="Teia Resultado Líquido"/>
      <sheetName val=" Teia Fluxo de Investimentos"/>
      <sheetName val="Teia Lucro Econômico"/>
      <sheetName val="Fluxo Operacional (2)"/>
      <sheetName val="Dívida"/>
      <sheetName val="INPUTS"/>
      <sheetName val="Dólar"/>
      <sheetName val="Despesas - MENSAL"/>
      <sheetName val="Macroindicadores Negocios"/>
      <sheetName val="Bridges"/>
      <sheetName val="Investimentos OOG"/>
      <sheetName val="Investimentos FOZ"/>
      <sheetName val="Investimentos OPI"/>
      <sheetName val="Investimentos CNO"/>
      <sheetName val="TEO e Pessoas"/>
      <sheetName val="Fluxo Operacional_graficos"/>
      <sheetName val="Plan2"/>
      <sheetName val="Resumo_Cron_corrigido"/>
      <sheetName val="Contratos_Exerci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D5">
            <v>1.8015000000000001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mp"/>
      <sheetName val="CONSTRUCAO"/>
      <sheetName val="DEBÊNTURES"/>
      <sheetName val="DESPESAS OPERACIONAIS"/>
      <sheetName val="Estrutura Auxiliar"/>
      <sheetName val="Estrutura Aux. GERAL - 991.13"/>
      <sheetName val="Macros"/>
      <sheetName val="Módulo1"/>
      <sheetName val="Módulo2"/>
      <sheetName val="Módulo3"/>
      <sheetName val="Contratos_Exercicio"/>
      <sheetName val="01"/>
      <sheetName val="02"/>
      <sheetName val="03"/>
      <sheetName val="04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rcial PP"/>
      <sheetName val="Comercial PEAD"/>
      <sheetName val="Comercial PEBD"/>
      <sheetName val="Comercial PEBDL"/>
      <sheetName val="Comercial PE consolidado"/>
      <sheetName val="Gráficos"/>
      <sheetName val="Comercial PE cons. c PAD"/>
      <sheetName val="PE Consolidade MI"/>
      <sheetName val="Pilot"/>
      <sheetName val="CFD"/>
      <sheetName val="Acomp"/>
      <sheetName val="listas"/>
      <sheetName val="@RISK Correlations"/>
      <sheetName val="DIFERENCIAL"/>
      <sheetName val="P y G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TOTAL AGREGADO,TOTAL REGIAO,TOTAL SEGMENTO,EMPRESAS OPP/TRIKEM</v>
          </cell>
        </row>
        <row r="2">
          <cell r="B2" t="str">
            <v>Jul 02</v>
          </cell>
          <cell r="C2" t="str">
            <v>Aug 02</v>
          </cell>
          <cell r="D2" t="str">
            <v>Sep 02</v>
          </cell>
          <cell r="E2" t="str">
            <v>Oct 02</v>
          </cell>
          <cell r="F2" t="str">
            <v>Nov 02</v>
          </cell>
          <cell r="G2" t="str">
            <v>Dec 02</v>
          </cell>
        </row>
        <row r="3">
          <cell r="B3" t="str">
            <v>MI</v>
          </cell>
          <cell r="C3" t="str">
            <v>MI</v>
          </cell>
          <cell r="D3" t="str">
            <v>MI</v>
          </cell>
          <cell r="E3" t="str">
            <v>MI</v>
          </cell>
          <cell r="F3" t="str">
            <v>MI</v>
          </cell>
          <cell r="G3" t="str">
            <v>MI</v>
          </cell>
        </row>
        <row r="4">
          <cell r="A4" t="str">
            <v>Receita Líquida PA (R$)</v>
          </cell>
        </row>
        <row r="5">
          <cell r="A5" t="str">
            <v xml:space="preserve">    POLIPROPILENO</v>
          </cell>
          <cell r="B5">
            <v>66980791.969999999</v>
          </cell>
          <cell r="C5">
            <v>62682373.25</v>
          </cell>
          <cell r="D5">
            <v>64890897.960000001</v>
          </cell>
          <cell r="E5">
            <v>67053616.75</v>
          </cell>
          <cell r="F5">
            <v>66254053.340000004</v>
          </cell>
          <cell r="G5">
            <v>62527837.009999998</v>
          </cell>
        </row>
        <row r="6">
          <cell r="A6" t="str">
            <v xml:space="preserve">    PEAD</v>
          </cell>
          <cell r="B6">
            <v>27334045.550000001</v>
          </cell>
          <cell r="C6">
            <v>25148090.829999998</v>
          </cell>
          <cell r="D6">
            <v>28133212.98</v>
          </cell>
          <cell r="E6">
            <v>28175798.539999999</v>
          </cell>
          <cell r="F6">
            <v>27602727.620000001</v>
          </cell>
          <cell r="G6">
            <v>24681342.760000002</v>
          </cell>
        </row>
        <row r="7">
          <cell r="A7" t="str">
            <v xml:space="preserve">    PEBD</v>
          </cell>
          <cell r="B7">
            <v>26528607.850000001</v>
          </cell>
          <cell r="C7">
            <v>26120050.34</v>
          </cell>
          <cell r="D7">
            <v>22495415.629999999</v>
          </cell>
          <cell r="E7">
            <v>23203129.640000001</v>
          </cell>
          <cell r="F7">
            <v>23031686.379999999</v>
          </cell>
          <cell r="G7">
            <v>20835105.899999999</v>
          </cell>
        </row>
        <row r="8">
          <cell r="A8" t="str">
            <v xml:space="preserve">    PEBDL</v>
          </cell>
          <cell r="B8">
            <v>23775968.09</v>
          </cell>
          <cell r="C8">
            <v>24424704.859999999</v>
          </cell>
          <cell r="D8">
            <v>25821292.280000001</v>
          </cell>
          <cell r="E8">
            <v>26399524.690000001</v>
          </cell>
          <cell r="F8">
            <v>25469057.93</v>
          </cell>
          <cell r="G8">
            <v>23326807.359999999</v>
          </cell>
        </row>
        <row r="9">
          <cell r="A9" t="str">
            <v>Receita Líquida (R$)</v>
          </cell>
        </row>
        <row r="10">
          <cell r="A10" t="str">
            <v xml:space="preserve">    POLIPROPILENO</v>
          </cell>
          <cell r="B10">
            <v>74849908.299999997</v>
          </cell>
          <cell r="C10">
            <v>70762505.730000004</v>
          </cell>
          <cell r="D10">
            <v>2795442.36</v>
          </cell>
          <cell r="E10" t="str">
            <v>-</v>
          </cell>
          <cell r="F10" t="str">
            <v>-</v>
          </cell>
          <cell r="G10" t="str">
            <v>-</v>
          </cell>
        </row>
        <row r="11">
          <cell r="A11" t="str">
            <v xml:space="preserve">    PEAD</v>
          </cell>
          <cell r="B11">
            <v>32137480.890000001</v>
          </cell>
          <cell r="C11">
            <v>33656435.380000003</v>
          </cell>
          <cell r="D11">
            <v>176873.33</v>
          </cell>
          <cell r="E11" t="str">
            <v>-</v>
          </cell>
          <cell r="F11" t="str">
            <v>-</v>
          </cell>
          <cell r="G11" t="str">
            <v>-</v>
          </cell>
        </row>
        <row r="12">
          <cell r="A12" t="str">
            <v xml:space="preserve">    PEBD</v>
          </cell>
          <cell r="B12">
            <v>32274405.390000001</v>
          </cell>
          <cell r="C12">
            <v>25032342.84</v>
          </cell>
          <cell r="D12">
            <v>803155.14</v>
          </cell>
          <cell r="E12" t="str">
            <v>-</v>
          </cell>
          <cell r="F12" t="str">
            <v>-</v>
          </cell>
          <cell r="G12" t="str">
            <v>-</v>
          </cell>
        </row>
        <row r="13">
          <cell r="A13" t="str">
            <v xml:space="preserve">    PEBDL</v>
          </cell>
          <cell r="B13">
            <v>28844662.75</v>
          </cell>
          <cell r="C13">
            <v>23494478.890000001</v>
          </cell>
          <cell r="D13">
            <v>390033.98</v>
          </cell>
          <cell r="E13" t="str">
            <v>-</v>
          </cell>
          <cell r="F13" t="str">
            <v>-</v>
          </cell>
          <cell r="G13" t="str">
            <v>-</v>
          </cell>
        </row>
        <row r="14">
          <cell r="A14" t="str">
            <v>Quantidade PA (Ton)</v>
          </cell>
        </row>
        <row r="15">
          <cell r="A15" t="str">
            <v xml:space="preserve">    POLIPROPILENO</v>
          </cell>
          <cell r="B15">
            <v>35107.64</v>
          </cell>
          <cell r="C15">
            <v>31005.67</v>
          </cell>
          <cell r="D15">
            <v>31836.75</v>
          </cell>
          <cell r="E15">
            <v>32915.379999999997</v>
          </cell>
          <cell r="F15">
            <v>32520.87</v>
          </cell>
          <cell r="G15">
            <v>30693.33</v>
          </cell>
        </row>
        <row r="16">
          <cell r="A16" t="str">
            <v xml:space="preserve">    PEAD</v>
          </cell>
          <cell r="B16">
            <v>13755.21</v>
          </cell>
          <cell r="C16">
            <v>11471.23</v>
          </cell>
          <cell r="D16">
            <v>12931.76</v>
          </cell>
          <cell r="E16">
            <v>12933.51</v>
          </cell>
          <cell r="F16">
            <v>13024.47</v>
          </cell>
          <cell r="G16">
            <v>11659.92</v>
          </cell>
        </row>
        <row r="17">
          <cell r="A17" t="str">
            <v xml:space="preserve">    PEBD</v>
          </cell>
          <cell r="B17">
            <v>13230.14</v>
          </cell>
          <cell r="C17">
            <v>11986.65</v>
          </cell>
          <cell r="D17">
            <v>10134.65</v>
          </cell>
          <cell r="E17">
            <v>10470.4</v>
          </cell>
          <cell r="F17">
            <v>10397.77</v>
          </cell>
          <cell r="G17">
            <v>9395.25</v>
          </cell>
        </row>
        <row r="18">
          <cell r="A18" t="str">
            <v xml:space="preserve">    PEBDL</v>
          </cell>
          <cell r="B18">
            <v>11729.19</v>
          </cell>
          <cell r="C18">
            <v>10968.67</v>
          </cell>
          <cell r="D18">
            <v>11618.69</v>
          </cell>
          <cell r="E18">
            <v>11884.26</v>
          </cell>
          <cell r="F18">
            <v>11899.94</v>
          </cell>
          <cell r="G18">
            <v>10901.87</v>
          </cell>
        </row>
        <row r="19">
          <cell r="A19" t="str">
            <v>Quantidade  Fat. Líquida (Ton)</v>
          </cell>
        </row>
        <row r="20">
          <cell r="A20" t="str">
            <v xml:space="preserve">    POLIPROPILENO</v>
          </cell>
          <cell r="B20">
            <v>38486.44</v>
          </cell>
          <cell r="C20">
            <v>35195.08</v>
          </cell>
          <cell r="D20">
            <v>1362.3</v>
          </cell>
          <cell r="E20" t="str">
            <v>-</v>
          </cell>
          <cell r="F20" t="str">
            <v>-</v>
          </cell>
          <cell r="G20" t="str">
            <v>-</v>
          </cell>
        </row>
        <row r="21">
          <cell r="A21" t="str">
            <v xml:space="preserve">    PEAD</v>
          </cell>
          <cell r="B21">
            <v>16105.8</v>
          </cell>
          <cell r="C21">
            <v>16299.45</v>
          </cell>
          <cell r="D21">
            <v>78.87</v>
          </cell>
          <cell r="E21" t="str">
            <v>-</v>
          </cell>
          <cell r="F21" t="str">
            <v>-</v>
          </cell>
          <cell r="G21" t="str">
            <v>-</v>
          </cell>
        </row>
        <row r="22">
          <cell r="A22" t="str">
            <v xml:space="preserve">    PEBD</v>
          </cell>
          <cell r="B22">
            <v>16236.52</v>
          </cell>
          <cell r="C22">
            <v>12069.08</v>
          </cell>
          <cell r="D22">
            <v>369.08</v>
          </cell>
          <cell r="E22" t="str">
            <v>-</v>
          </cell>
          <cell r="F22" t="str">
            <v>-</v>
          </cell>
          <cell r="G22" t="str">
            <v>-</v>
          </cell>
        </row>
        <row r="23">
          <cell r="A23" t="str">
            <v xml:space="preserve">    PEBDL</v>
          </cell>
          <cell r="B23">
            <v>14272.21</v>
          </cell>
          <cell r="C23">
            <v>11033.09</v>
          </cell>
          <cell r="D23">
            <v>179.85</v>
          </cell>
          <cell r="E23" t="str">
            <v>-</v>
          </cell>
          <cell r="F23" t="str">
            <v>-</v>
          </cell>
          <cell r="G23" t="str">
            <v>-</v>
          </cell>
        </row>
        <row r="24">
          <cell r="A24" t="str">
            <v>Preço Médio Líq. PA (R$/Ton)</v>
          </cell>
        </row>
        <row r="25">
          <cell r="A25" t="str">
            <v xml:space="preserve">    POLIPROPILENO</v>
          </cell>
          <cell r="B25">
            <v>1907.87</v>
          </cell>
          <cell r="C25">
            <v>2021.64</v>
          </cell>
          <cell r="D25">
            <v>2038.24</v>
          </cell>
          <cell r="E25">
            <v>2037.15</v>
          </cell>
          <cell r="F25">
            <v>2037.28</v>
          </cell>
          <cell r="G25">
            <v>2037.18</v>
          </cell>
        </row>
        <row r="26">
          <cell r="A26" t="str">
            <v xml:space="preserve">    PEAD</v>
          </cell>
          <cell r="B26">
            <v>1987.18</v>
          </cell>
          <cell r="C26">
            <v>2192.27</v>
          </cell>
          <cell r="D26">
            <v>2175.5100000000002</v>
          </cell>
          <cell r="E26">
            <v>2178.5100000000002</v>
          </cell>
          <cell r="F26">
            <v>2119.3000000000002</v>
          </cell>
          <cell r="G26">
            <v>2116.77</v>
          </cell>
        </row>
        <row r="27">
          <cell r="A27" t="str">
            <v xml:space="preserve">    PEBD</v>
          </cell>
          <cell r="B27">
            <v>2005.16</v>
          </cell>
          <cell r="C27">
            <v>2179.1</v>
          </cell>
          <cell r="D27">
            <v>2219.65</v>
          </cell>
          <cell r="E27">
            <v>2216.0700000000002</v>
          </cell>
          <cell r="F27">
            <v>2215.06</v>
          </cell>
          <cell r="G27">
            <v>2217.62</v>
          </cell>
        </row>
        <row r="28">
          <cell r="A28" t="str">
            <v xml:space="preserve">    PEBDL</v>
          </cell>
          <cell r="B28">
            <v>2027.08</v>
          </cell>
          <cell r="C28">
            <v>2226.77</v>
          </cell>
          <cell r="D28">
            <v>2222.39</v>
          </cell>
          <cell r="E28">
            <v>2221.39</v>
          </cell>
          <cell r="F28">
            <v>2140.27</v>
          </cell>
          <cell r="G28">
            <v>2139.71</v>
          </cell>
        </row>
        <row r="29">
          <cell r="A29" t="str">
            <v>Preço Médio Líquido (R$/Ton)</v>
          </cell>
        </row>
        <row r="30">
          <cell r="A30" t="str">
            <v xml:space="preserve">    POLIPROPILENO</v>
          </cell>
          <cell r="B30">
            <v>1944.84</v>
          </cell>
          <cell r="C30">
            <v>2010.58</v>
          </cell>
          <cell r="D30">
            <v>2052</v>
          </cell>
          <cell r="E30" t="str">
            <v>-</v>
          </cell>
          <cell r="F30" t="str">
            <v>-</v>
          </cell>
          <cell r="G30" t="str">
            <v>-</v>
          </cell>
        </row>
        <row r="31">
          <cell r="A31" t="str">
            <v xml:space="preserve">    PEAD</v>
          </cell>
          <cell r="B31">
            <v>1995.4</v>
          </cell>
          <cell r="C31">
            <v>2064.88</v>
          </cell>
          <cell r="D31">
            <v>2242.4499999999998</v>
          </cell>
          <cell r="E31" t="str">
            <v>-</v>
          </cell>
          <cell r="F31" t="str">
            <v>-</v>
          </cell>
          <cell r="G31" t="str">
            <v>-</v>
          </cell>
        </row>
        <row r="32">
          <cell r="A32" t="str">
            <v xml:space="preserve">    PEBD</v>
          </cell>
          <cell r="B32">
            <v>1987.77</v>
          </cell>
          <cell r="C32">
            <v>2074.09</v>
          </cell>
          <cell r="D32">
            <v>2176.1</v>
          </cell>
          <cell r="E32" t="str">
            <v>-</v>
          </cell>
          <cell r="F32" t="str">
            <v>-</v>
          </cell>
          <cell r="G32" t="str">
            <v>-</v>
          </cell>
        </row>
        <row r="33">
          <cell r="A33" t="str">
            <v xml:space="preserve">    PEBDL</v>
          </cell>
          <cell r="B33">
            <v>2021.04</v>
          </cell>
          <cell r="C33">
            <v>2129.46</v>
          </cell>
          <cell r="D33">
            <v>2168.6</v>
          </cell>
          <cell r="E33" t="str">
            <v>-</v>
          </cell>
          <cell r="F33" t="str">
            <v>-</v>
          </cell>
          <cell r="G33" t="str">
            <v>-</v>
          </cell>
        </row>
        <row r="34">
          <cell r="A34" t="str">
            <v>Custo Variável PA (R$/Ton)</v>
          </cell>
        </row>
        <row r="35">
          <cell r="A35" t="str">
            <v xml:space="preserve">    POLIPROPILENO</v>
          </cell>
          <cell r="B35">
            <v>1210.68</v>
          </cell>
          <cell r="C35">
            <v>1371.82</v>
          </cell>
          <cell r="D35">
            <v>1465.22</v>
          </cell>
          <cell r="E35">
            <v>1501.42</v>
          </cell>
          <cell r="F35">
            <v>1462.1</v>
          </cell>
          <cell r="G35">
            <v>1424.93</v>
          </cell>
        </row>
        <row r="36">
          <cell r="A36" t="str">
            <v xml:space="preserve">    PEAD</v>
          </cell>
          <cell r="B36">
            <v>1597.66</v>
          </cell>
          <cell r="C36">
            <v>1611.04</v>
          </cell>
          <cell r="D36">
            <v>1652.65</v>
          </cell>
          <cell r="E36">
            <v>1680.15</v>
          </cell>
          <cell r="F36">
            <v>1687.73</v>
          </cell>
          <cell r="G36">
            <v>1664.64</v>
          </cell>
        </row>
        <row r="37">
          <cell r="A37" t="str">
            <v xml:space="preserve">    PEBD</v>
          </cell>
          <cell r="B37">
            <v>1390.79</v>
          </cell>
          <cell r="C37">
            <v>1480.35</v>
          </cell>
          <cell r="D37">
            <v>1557.53</v>
          </cell>
          <cell r="E37">
            <v>1580.18</v>
          </cell>
          <cell r="F37">
            <v>1585.4</v>
          </cell>
          <cell r="G37">
            <v>1553.26</v>
          </cell>
        </row>
        <row r="38">
          <cell r="A38" t="str">
            <v xml:space="preserve">    PEBDL</v>
          </cell>
          <cell r="B38">
            <v>1520.14</v>
          </cell>
          <cell r="C38">
            <v>1604.56</v>
          </cell>
          <cell r="D38">
            <v>1678.44</v>
          </cell>
          <cell r="E38">
            <v>1714.97</v>
          </cell>
          <cell r="F38">
            <v>1728.73</v>
          </cell>
          <cell r="G38">
            <v>1707.69</v>
          </cell>
        </row>
        <row r="39">
          <cell r="A39" t="str">
            <v>Custo Variável (R$/Ton)</v>
          </cell>
        </row>
        <row r="40">
          <cell r="A40" t="str">
            <v xml:space="preserve">    POLIPROPILENO</v>
          </cell>
          <cell r="B40">
            <v>1237.43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</row>
        <row r="41">
          <cell r="A41" t="str">
            <v xml:space="preserve">    PEAD</v>
          </cell>
          <cell r="B41">
            <v>1547.22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</row>
        <row r="42">
          <cell r="A42" t="str">
            <v xml:space="preserve">    PEBD</v>
          </cell>
          <cell r="B42">
            <v>1432.44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</row>
        <row r="43">
          <cell r="A43" t="str">
            <v xml:space="preserve">    PEBDL</v>
          </cell>
          <cell r="B43">
            <v>1532.32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</row>
        <row r="59">
          <cell r="A59" t="str">
            <v>TOTAL AGREGADO,TOTAL REGIAO,TOTAL SEGMENTO,EMPRESAS OPP/TRIKEM</v>
          </cell>
        </row>
        <row r="60">
          <cell r="B60" t="str">
            <v>Jul 02</v>
          </cell>
          <cell r="C60" t="str">
            <v>Aug 02</v>
          </cell>
          <cell r="D60" t="str">
            <v>Sep 02</v>
          </cell>
          <cell r="E60" t="str">
            <v>Oct 02</v>
          </cell>
          <cell r="F60" t="str">
            <v>Nov 02</v>
          </cell>
          <cell r="G60" t="str">
            <v>Dec 02</v>
          </cell>
        </row>
        <row r="61">
          <cell r="B61" t="str">
            <v>CS</v>
          </cell>
          <cell r="C61" t="str">
            <v>CS</v>
          </cell>
          <cell r="D61" t="str">
            <v>CS</v>
          </cell>
          <cell r="E61" t="str">
            <v>CS</v>
          </cell>
          <cell r="F61" t="str">
            <v>CS</v>
          </cell>
          <cell r="G61" t="str">
            <v>CS</v>
          </cell>
        </row>
        <row r="62">
          <cell r="A62" t="str">
            <v>Receita Líquida PA (R$)</v>
          </cell>
        </row>
        <row r="63">
          <cell r="A63" t="str">
            <v xml:space="preserve">    POLIPROPILENO</v>
          </cell>
          <cell r="B63">
            <v>824505</v>
          </cell>
          <cell r="C63">
            <v>864590</v>
          </cell>
          <cell r="D63">
            <v>897160</v>
          </cell>
          <cell r="E63">
            <v>1784290</v>
          </cell>
          <cell r="F63">
            <v>1676500</v>
          </cell>
          <cell r="G63">
            <v>1583270</v>
          </cell>
        </row>
        <row r="64">
          <cell r="A64" t="str">
            <v xml:space="preserve">    PEAD</v>
          </cell>
          <cell r="B64">
            <v>614100</v>
          </cell>
          <cell r="C64">
            <v>2847325</v>
          </cell>
          <cell r="D64">
            <v>3704400</v>
          </cell>
          <cell r="E64">
            <v>3643500</v>
          </cell>
          <cell r="F64">
            <v>3421600</v>
          </cell>
          <cell r="G64">
            <v>3230000</v>
          </cell>
        </row>
        <row r="65">
          <cell r="A65" t="str">
            <v xml:space="preserve">    PEBD</v>
          </cell>
          <cell r="B65">
            <v>4763900</v>
          </cell>
          <cell r="C65">
            <v>5121350</v>
          </cell>
          <cell r="D65">
            <v>5323800</v>
          </cell>
          <cell r="E65">
            <v>5665850</v>
          </cell>
          <cell r="F65">
            <v>5321400</v>
          </cell>
          <cell r="G65">
            <v>5020250</v>
          </cell>
        </row>
        <row r="66">
          <cell r="A66" t="str">
            <v xml:space="preserve">    PEBDL</v>
          </cell>
          <cell r="B66">
            <v>2760350</v>
          </cell>
          <cell r="C66">
            <v>3122900</v>
          </cell>
          <cell r="D66">
            <v>3292650</v>
          </cell>
          <cell r="E66">
            <v>3194925</v>
          </cell>
          <cell r="F66">
            <v>3040800</v>
          </cell>
          <cell r="G66">
            <v>2826525</v>
          </cell>
        </row>
        <row r="67">
          <cell r="A67" t="str">
            <v>Receita Líquida (R$)</v>
          </cell>
        </row>
        <row r="68">
          <cell r="A68" t="str">
            <v xml:space="preserve">    POLIPROPILENO</v>
          </cell>
          <cell r="B68">
            <v>1136204.6499999999</v>
          </cell>
          <cell r="C68">
            <v>981612.78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</row>
        <row r="69">
          <cell r="A69" t="str">
            <v xml:space="preserve">    PEAD</v>
          </cell>
          <cell r="B69">
            <v>1498212.1</v>
          </cell>
          <cell r="C69">
            <v>2272511.85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</row>
        <row r="70">
          <cell r="A70" t="str">
            <v xml:space="preserve">    PEBD</v>
          </cell>
          <cell r="B70">
            <v>2000963.34</v>
          </cell>
          <cell r="C70">
            <v>3363920.4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</row>
        <row r="71">
          <cell r="A71" t="str">
            <v xml:space="preserve">    PEBDL</v>
          </cell>
          <cell r="B71">
            <v>2170211.2599999998</v>
          </cell>
          <cell r="C71">
            <v>3465975.7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</row>
        <row r="72">
          <cell r="A72" t="str">
            <v>Quantidade PA (Ton)</v>
          </cell>
        </row>
        <row r="73">
          <cell r="A73" t="str">
            <v xml:space="preserve">    POLIPROPILENO</v>
          </cell>
          <cell r="B73">
            <v>490</v>
          </cell>
          <cell r="C73">
            <v>490</v>
          </cell>
          <cell r="D73">
            <v>490</v>
          </cell>
          <cell r="E73">
            <v>1010</v>
          </cell>
          <cell r="F73">
            <v>1010</v>
          </cell>
          <cell r="G73">
            <v>1010</v>
          </cell>
        </row>
        <row r="74">
          <cell r="A74" t="str">
            <v xml:space="preserve">    PEAD</v>
          </cell>
          <cell r="B74">
            <v>375</v>
          </cell>
          <cell r="C74">
            <v>1675</v>
          </cell>
          <cell r="D74">
            <v>2100</v>
          </cell>
          <cell r="E74">
            <v>2100</v>
          </cell>
          <cell r="F74">
            <v>2100</v>
          </cell>
          <cell r="G74">
            <v>2100</v>
          </cell>
        </row>
        <row r="75">
          <cell r="A75" t="str">
            <v xml:space="preserve">    PEBD</v>
          </cell>
          <cell r="B75">
            <v>2850</v>
          </cell>
          <cell r="C75">
            <v>2950</v>
          </cell>
          <cell r="D75">
            <v>2950</v>
          </cell>
          <cell r="E75">
            <v>3150</v>
          </cell>
          <cell r="F75">
            <v>3150</v>
          </cell>
          <cell r="G75">
            <v>3150</v>
          </cell>
        </row>
        <row r="76">
          <cell r="A76" t="str">
            <v xml:space="preserve">    PEBDL</v>
          </cell>
          <cell r="B76">
            <v>1675</v>
          </cell>
          <cell r="C76">
            <v>1825</v>
          </cell>
          <cell r="D76">
            <v>1850</v>
          </cell>
          <cell r="E76">
            <v>1825</v>
          </cell>
          <cell r="F76">
            <v>1850</v>
          </cell>
          <cell r="G76">
            <v>1825</v>
          </cell>
        </row>
        <row r="77">
          <cell r="A77" t="str">
            <v>Quantidade  Fat. Líquida (Ton)</v>
          </cell>
        </row>
        <row r="78">
          <cell r="A78" t="str">
            <v xml:space="preserve">    POLIPROPILENO</v>
          </cell>
          <cell r="B78">
            <v>572.5</v>
          </cell>
          <cell r="C78">
            <v>479.75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</row>
        <row r="79">
          <cell r="A79" t="str">
            <v xml:space="preserve">    PEAD</v>
          </cell>
          <cell r="B79">
            <v>875</v>
          </cell>
          <cell r="C79">
            <v>1207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</row>
        <row r="80">
          <cell r="A80" t="str">
            <v xml:space="preserve">    PEBD</v>
          </cell>
          <cell r="B80">
            <v>1039.5</v>
          </cell>
          <cell r="C80">
            <v>1656.25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-</v>
          </cell>
        </row>
        <row r="81">
          <cell r="A81" t="str">
            <v xml:space="preserve">    PEBDL</v>
          </cell>
          <cell r="B81">
            <v>1113.75</v>
          </cell>
          <cell r="C81">
            <v>1802.5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</row>
        <row r="82">
          <cell r="A82" t="str">
            <v>Preço Médio Líq. PA (R$/Ton)</v>
          </cell>
        </row>
        <row r="83">
          <cell r="A83" t="str">
            <v xml:space="preserve">    POLIPROPILENO</v>
          </cell>
          <cell r="B83">
            <v>1682.66</v>
          </cell>
          <cell r="C83">
            <v>1764.47</v>
          </cell>
          <cell r="D83">
            <v>1830.94</v>
          </cell>
          <cell r="E83">
            <v>1766.62</v>
          </cell>
          <cell r="F83">
            <v>1659.9</v>
          </cell>
          <cell r="G83">
            <v>1567.59</v>
          </cell>
        </row>
        <row r="84">
          <cell r="A84" t="str">
            <v xml:space="preserve">    PEAD</v>
          </cell>
          <cell r="B84">
            <v>1637.6</v>
          </cell>
          <cell r="C84">
            <v>1699.9</v>
          </cell>
          <cell r="D84">
            <v>1764</v>
          </cell>
          <cell r="E84">
            <v>1735</v>
          </cell>
          <cell r="F84">
            <v>1629.33</v>
          </cell>
          <cell r="G84">
            <v>1538.1</v>
          </cell>
        </row>
        <row r="85">
          <cell r="A85" t="str">
            <v xml:space="preserve">    PEBD</v>
          </cell>
          <cell r="B85">
            <v>1671.54</v>
          </cell>
          <cell r="C85">
            <v>1736.05</v>
          </cell>
          <cell r="D85">
            <v>1804.68</v>
          </cell>
          <cell r="E85">
            <v>1798.68</v>
          </cell>
          <cell r="F85">
            <v>1689.33</v>
          </cell>
          <cell r="G85">
            <v>1593.73</v>
          </cell>
        </row>
        <row r="86">
          <cell r="A86" t="str">
            <v xml:space="preserve">    PEBDL</v>
          </cell>
          <cell r="B86">
            <v>1647.97</v>
          </cell>
          <cell r="C86">
            <v>1711.18</v>
          </cell>
          <cell r="D86">
            <v>1779.81</v>
          </cell>
          <cell r="E86">
            <v>1750.64</v>
          </cell>
          <cell r="F86">
            <v>1643.68</v>
          </cell>
          <cell r="G86">
            <v>1548.78</v>
          </cell>
        </row>
        <row r="87">
          <cell r="A87" t="str">
            <v>Preço Médio Líquido (R$/Ton)</v>
          </cell>
        </row>
        <row r="88">
          <cell r="A88" t="str">
            <v xml:space="preserve">    POLIPROPILENO</v>
          </cell>
          <cell r="B88">
            <v>1984.64</v>
          </cell>
          <cell r="C88">
            <v>2046.09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</row>
        <row r="89">
          <cell r="A89" t="str">
            <v xml:space="preserve">    PEAD</v>
          </cell>
          <cell r="B89">
            <v>1712.24</v>
          </cell>
          <cell r="C89">
            <v>1882.78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</row>
        <row r="90">
          <cell r="A90" t="str">
            <v xml:space="preserve">    PEBD</v>
          </cell>
          <cell r="B90">
            <v>1924.93</v>
          </cell>
          <cell r="C90">
            <v>2031.05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</row>
        <row r="91">
          <cell r="A91" t="str">
            <v xml:space="preserve">    PEBDL</v>
          </cell>
          <cell r="B91">
            <v>1948.56</v>
          </cell>
          <cell r="C91">
            <v>1922.87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</row>
        <row r="92">
          <cell r="A92" t="str">
            <v>Custo Variável PA (R$/Ton)</v>
          </cell>
        </row>
        <row r="93">
          <cell r="A93" t="str">
            <v xml:space="preserve">    POLIPROPILENO</v>
          </cell>
          <cell r="B93">
            <v>1214.99</v>
          </cell>
          <cell r="C93">
            <v>1371.3</v>
          </cell>
          <cell r="D93">
            <v>1465.63</v>
          </cell>
          <cell r="E93">
            <v>1498.74</v>
          </cell>
          <cell r="F93">
            <v>1463.13</v>
          </cell>
          <cell r="G93">
            <v>1424.8</v>
          </cell>
        </row>
        <row r="94">
          <cell r="A94" t="str">
            <v xml:space="preserve">    PEAD</v>
          </cell>
          <cell r="B94">
            <v>1577.12</v>
          </cell>
          <cell r="C94">
            <v>1586.28</v>
          </cell>
          <cell r="D94">
            <v>1624.97</v>
          </cell>
          <cell r="E94">
            <v>1651.2</v>
          </cell>
          <cell r="F94">
            <v>1662.48</v>
          </cell>
          <cell r="G94">
            <v>1640.76</v>
          </cell>
        </row>
        <row r="95">
          <cell r="A95" t="str">
            <v xml:space="preserve">    PEBD</v>
          </cell>
          <cell r="B95">
            <v>1382.87</v>
          </cell>
          <cell r="C95">
            <v>1471.23</v>
          </cell>
          <cell r="D95">
            <v>1546.24</v>
          </cell>
          <cell r="E95">
            <v>1569.51</v>
          </cell>
          <cell r="F95">
            <v>1574.28</v>
          </cell>
          <cell r="G95">
            <v>1541.89</v>
          </cell>
        </row>
        <row r="96">
          <cell r="A96" t="str">
            <v xml:space="preserve">    PEBDL</v>
          </cell>
          <cell r="B96">
            <v>1514.31</v>
          </cell>
          <cell r="C96">
            <v>1600.27</v>
          </cell>
          <cell r="D96">
            <v>1674.79</v>
          </cell>
          <cell r="E96">
            <v>1711.57</v>
          </cell>
          <cell r="F96">
            <v>1725.19</v>
          </cell>
          <cell r="G96">
            <v>1703.84</v>
          </cell>
        </row>
        <row r="97">
          <cell r="A97" t="str">
            <v>Custo Variável (R$/Ton)</v>
          </cell>
        </row>
        <row r="98">
          <cell r="A98" t="str">
            <v xml:space="preserve">    POLIPROPILENO</v>
          </cell>
          <cell r="B98">
            <v>1239.07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</row>
        <row r="99">
          <cell r="A99" t="str">
            <v xml:space="preserve">    PEAD</v>
          </cell>
          <cell r="B99">
            <v>1524.44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</row>
        <row r="100">
          <cell r="A100" t="str">
            <v xml:space="preserve">    PEBD</v>
          </cell>
          <cell r="B100">
            <v>1417.23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</row>
        <row r="101">
          <cell r="A101" t="str">
            <v xml:space="preserve">    PEBDL</v>
          </cell>
          <cell r="B101">
            <v>1478.32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</row>
        <row r="122">
          <cell r="A122" t="str">
            <v>TOTAL AGREGADO,TOTAL REGIAO,TOTAL SEGMENTO,EMPRESAS OPP/TRIKEM</v>
          </cell>
        </row>
        <row r="123">
          <cell r="B123" t="str">
            <v>Jul 02</v>
          </cell>
          <cell r="C123" t="str">
            <v>Aug 02</v>
          </cell>
          <cell r="D123" t="str">
            <v>Sep 02</v>
          </cell>
          <cell r="E123" t="str">
            <v>Oct 02</v>
          </cell>
          <cell r="F123" t="str">
            <v>Nov 02</v>
          </cell>
          <cell r="G123" t="str">
            <v>Dec 02</v>
          </cell>
        </row>
        <row r="124">
          <cell r="B124" t="str">
            <v>ME</v>
          </cell>
          <cell r="C124" t="str">
            <v>ME</v>
          </cell>
          <cell r="D124" t="str">
            <v>ME</v>
          </cell>
          <cell r="E124" t="str">
            <v>ME</v>
          </cell>
          <cell r="F124" t="str">
            <v>ME</v>
          </cell>
          <cell r="G124" t="str">
            <v>ME</v>
          </cell>
        </row>
        <row r="125">
          <cell r="A125" t="str">
            <v>Receita Líquida PA (R$)</v>
          </cell>
        </row>
        <row r="126">
          <cell r="A126" t="str">
            <v xml:space="preserve">    POLIPROPILENO</v>
          </cell>
          <cell r="B126">
            <v>148700</v>
          </cell>
          <cell r="C126">
            <v>572250</v>
          </cell>
          <cell r="D126">
            <v>596525</v>
          </cell>
          <cell r="E126">
            <v>1675700</v>
          </cell>
          <cell r="F126">
            <v>4751600</v>
          </cell>
          <cell r="G126">
            <v>4384600</v>
          </cell>
        </row>
        <row r="127">
          <cell r="A127" t="str">
            <v xml:space="preserve">    PEAD</v>
          </cell>
          <cell r="B127">
            <v>74350</v>
          </cell>
          <cell r="C127">
            <v>2752000</v>
          </cell>
          <cell r="D127">
            <v>5028500</v>
          </cell>
          <cell r="E127">
            <v>4944650</v>
          </cell>
          <cell r="F127">
            <v>4708200</v>
          </cell>
          <cell r="G127">
            <v>4422600</v>
          </cell>
        </row>
        <row r="128">
          <cell r="A128" t="str">
            <v xml:space="preserve">    PEBD</v>
          </cell>
          <cell r="B128">
            <v>3366400</v>
          </cell>
          <cell r="C128">
            <v>2467550</v>
          </cell>
          <cell r="D128">
            <v>1781900</v>
          </cell>
          <cell r="E128">
            <v>3130000</v>
          </cell>
          <cell r="F128">
            <v>2980600</v>
          </cell>
          <cell r="G128">
            <v>2806300</v>
          </cell>
        </row>
        <row r="129">
          <cell r="A129" t="str">
            <v xml:space="preserve">    PEBDL</v>
          </cell>
          <cell r="B129">
            <v>5156100</v>
          </cell>
          <cell r="C129">
            <v>7016675</v>
          </cell>
          <cell r="D129">
            <v>8195350</v>
          </cell>
          <cell r="E129">
            <v>8073325</v>
          </cell>
          <cell r="F129">
            <v>7687400</v>
          </cell>
          <cell r="G129">
            <v>7223625</v>
          </cell>
        </row>
        <row r="130">
          <cell r="A130" t="str">
            <v>Receita Líquida (R$)</v>
          </cell>
        </row>
        <row r="131">
          <cell r="A131" t="str">
            <v xml:space="preserve">    POLIPROPILENO</v>
          </cell>
          <cell r="B131">
            <v>993707.4</v>
          </cell>
          <cell r="C131">
            <v>588671.18000000005</v>
          </cell>
          <cell r="D131" t="str">
            <v>-</v>
          </cell>
          <cell r="E131" t="str">
            <v>-</v>
          </cell>
          <cell r="F131" t="str">
            <v>-</v>
          </cell>
          <cell r="G131" t="str">
            <v>-</v>
          </cell>
        </row>
        <row r="132">
          <cell r="A132" t="str">
            <v xml:space="preserve">    PEAD</v>
          </cell>
          <cell r="B132">
            <v>73091.7</v>
          </cell>
          <cell r="C132">
            <v>2983635.36</v>
          </cell>
          <cell r="D132">
            <v>80260</v>
          </cell>
          <cell r="E132" t="str">
            <v>-</v>
          </cell>
          <cell r="F132" t="str">
            <v>-</v>
          </cell>
          <cell r="G132" t="str">
            <v>-</v>
          </cell>
        </row>
        <row r="133">
          <cell r="A133" t="str">
            <v xml:space="preserve">    PEBD</v>
          </cell>
          <cell r="B133">
            <v>6076462.4800000004</v>
          </cell>
          <cell r="C133">
            <v>3667980.26</v>
          </cell>
          <cell r="D133" t="str">
            <v>-</v>
          </cell>
          <cell r="E133" t="str">
            <v>-</v>
          </cell>
          <cell r="F133" t="str">
            <v>-</v>
          </cell>
          <cell r="G133" t="str">
            <v>-</v>
          </cell>
        </row>
        <row r="134">
          <cell r="A134" t="str">
            <v xml:space="preserve">    PEBDL</v>
          </cell>
          <cell r="B134">
            <v>4303494.8</v>
          </cell>
          <cell r="C134">
            <v>7131737.7300000004</v>
          </cell>
          <cell r="D134" t="str">
            <v>-</v>
          </cell>
          <cell r="E134" t="str">
            <v>-</v>
          </cell>
          <cell r="F134" t="str">
            <v>-</v>
          </cell>
          <cell r="G134" t="str">
            <v>-</v>
          </cell>
        </row>
        <row r="135">
          <cell r="A135" t="str">
            <v>Quantidade PA (Ton)</v>
          </cell>
        </row>
        <row r="136">
          <cell r="A136" t="str">
            <v xml:space="preserve">    POLIPROPILENO</v>
          </cell>
          <cell r="B136">
            <v>100</v>
          </cell>
          <cell r="C136">
            <v>350</v>
          </cell>
          <cell r="D136">
            <v>350</v>
          </cell>
          <cell r="E136">
            <v>1000</v>
          </cell>
          <cell r="F136">
            <v>3050</v>
          </cell>
          <cell r="G136">
            <v>3050</v>
          </cell>
        </row>
        <row r="137">
          <cell r="A137" t="str">
            <v xml:space="preserve">    PEAD</v>
          </cell>
          <cell r="B137">
            <v>50</v>
          </cell>
          <cell r="C137">
            <v>1775</v>
          </cell>
          <cell r="D137">
            <v>3100</v>
          </cell>
          <cell r="E137">
            <v>3100</v>
          </cell>
          <cell r="F137">
            <v>3100</v>
          </cell>
          <cell r="G137">
            <v>3100</v>
          </cell>
        </row>
        <row r="138">
          <cell r="A138" t="str">
            <v xml:space="preserve">    PEBD</v>
          </cell>
          <cell r="B138">
            <v>2200</v>
          </cell>
          <cell r="C138">
            <v>1550</v>
          </cell>
          <cell r="D138">
            <v>1050</v>
          </cell>
          <cell r="E138">
            <v>1850</v>
          </cell>
          <cell r="F138">
            <v>1850</v>
          </cell>
          <cell r="G138">
            <v>1850</v>
          </cell>
        </row>
        <row r="139">
          <cell r="A139" t="str">
            <v xml:space="preserve">    PEBDL</v>
          </cell>
          <cell r="B139">
            <v>3450</v>
          </cell>
          <cell r="C139">
            <v>4475</v>
          </cell>
          <cell r="D139">
            <v>4975</v>
          </cell>
          <cell r="E139">
            <v>4975</v>
          </cell>
          <cell r="F139">
            <v>4975</v>
          </cell>
          <cell r="G139">
            <v>4975</v>
          </cell>
        </row>
        <row r="140">
          <cell r="A140" t="str">
            <v>Quantidade  Fat. Líquida (Ton)</v>
          </cell>
        </row>
        <row r="141">
          <cell r="A141" t="str">
            <v xml:space="preserve">    POLIPROPILENO</v>
          </cell>
          <cell r="B141">
            <v>595.75</v>
          </cell>
          <cell r="C141">
            <v>302</v>
          </cell>
          <cell r="D141" t="str">
            <v>-</v>
          </cell>
          <cell r="E141" t="str">
            <v>-</v>
          </cell>
          <cell r="F141" t="str">
            <v>-</v>
          </cell>
          <cell r="G141" t="str">
            <v>-</v>
          </cell>
        </row>
        <row r="142">
          <cell r="A142" t="str">
            <v xml:space="preserve">    PEAD</v>
          </cell>
          <cell r="B142">
            <v>49.5</v>
          </cell>
          <cell r="C142">
            <v>1850</v>
          </cell>
          <cell r="D142">
            <v>50</v>
          </cell>
          <cell r="E142" t="str">
            <v>-</v>
          </cell>
          <cell r="F142" t="str">
            <v>-</v>
          </cell>
          <cell r="G142" t="str">
            <v>-</v>
          </cell>
        </row>
        <row r="143">
          <cell r="A143" t="str">
            <v xml:space="preserve">    PEBD</v>
          </cell>
          <cell r="B143">
            <v>3558.75</v>
          </cell>
          <cell r="C143">
            <v>2107.5</v>
          </cell>
          <cell r="D143" t="str">
            <v>-</v>
          </cell>
          <cell r="E143" t="str">
            <v>-</v>
          </cell>
          <cell r="F143" t="str">
            <v>-</v>
          </cell>
          <cell r="G143" t="str">
            <v>-</v>
          </cell>
        </row>
        <row r="144">
          <cell r="A144" t="str">
            <v xml:space="preserve">    PEBDL</v>
          </cell>
          <cell r="B144">
            <v>2761.25</v>
          </cell>
          <cell r="C144">
            <v>4289</v>
          </cell>
          <cell r="D144" t="str">
            <v>-</v>
          </cell>
          <cell r="E144" t="str">
            <v>-</v>
          </cell>
          <cell r="F144" t="str">
            <v>-</v>
          </cell>
          <cell r="G144" t="str">
            <v>-</v>
          </cell>
        </row>
        <row r="145">
          <cell r="A145" t="str">
            <v>Preço Médio Líq. PA (R$/Ton)</v>
          </cell>
        </row>
        <row r="146">
          <cell r="A146" t="str">
            <v xml:space="preserve">    POLIPROPILENO</v>
          </cell>
          <cell r="B146">
            <v>1487</v>
          </cell>
          <cell r="C146">
            <v>1635</v>
          </cell>
          <cell r="D146">
            <v>1704.36</v>
          </cell>
          <cell r="E146">
            <v>1675.7</v>
          </cell>
          <cell r="F146">
            <v>1557.9</v>
          </cell>
          <cell r="G146">
            <v>1437.57</v>
          </cell>
        </row>
        <row r="147">
          <cell r="A147" t="str">
            <v xml:space="preserve">    PEAD</v>
          </cell>
          <cell r="B147">
            <v>1487</v>
          </cell>
          <cell r="C147">
            <v>1550.42</v>
          </cell>
          <cell r="D147">
            <v>1622.1</v>
          </cell>
          <cell r="E147">
            <v>1595.05</v>
          </cell>
          <cell r="F147">
            <v>1518.77</v>
          </cell>
          <cell r="G147">
            <v>1426.65</v>
          </cell>
        </row>
        <row r="148">
          <cell r="A148" t="str">
            <v xml:space="preserve">    PEBD</v>
          </cell>
          <cell r="B148">
            <v>1530.18</v>
          </cell>
          <cell r="C148">
            <v>1591.97</v>
          </cell>
          <cell r="D148">
            <v>1697.05</v>
          </cell>
          <cell r="E148">
            <v>1691.89</v>
          </cell>
          <cell r="F148">
            <v>1611.14</v>
          </cell>
          <cell r="G148">
            <v>1516.92</v>
          </cell>
        </row>
        <row r="149">
          <cell r="A149" t="str">
            <v xml:space="preserve">    PEBDL</v>
          </cell>
          <cell r="B149">
            <v>1494.52</v>
          </cell>
          <cell r="C149">
            <v>1567.97</v>
          </cell>
          <cell r="D149">
            <v>1647.31</v>
          </cell>
          <cell r="E149">
            <v>1622.78</v>
          </cell>
          <cell r="F149">
            <v>1545.21</v>
          </cell>
          <cell r="G149">
            <v>1451.98</v>
          </cell>
        </row>
        <row r="150">
          <cell r="A150" t="str">
            <v>Preço Médio Líquido (R$/Ton)</v>
          </cell>
        </row>
        <row r="151">
          <cell r="A151" t="str">
            <v xml:space="preserve">    POLIPROPILENO</v>
          </cell>
          <cell r="B151">
            <v>1667.99</v>
          </cell>
          <cell r="C151">
            <v>1949.24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</row>
        <row r="152">
          <cell r="A152" t="str">
            <v xml:space="preserve">    PEAD</v>
          </cell>
          <cell r="B152">
            <v>1476.6</v>
          </cell>
          <cell r="C152">
            <v>1612.78</v>
          </cell>
          <cell r="D152">
            <v>1605.2</v>
          </cell>
          <cell r="E152" t="str">
            <v>-</v>
          </cell>
          <cell r="F152" t="str">
            <v>-</v>
          </cell>
          <cell r="G152" t="str">
            <v>-</v>
          </cell>
        </row>
        <row r="153">
          <cell r="A153" t="str">
            <v xml:space="preserve">    PEBD</v>
          </cell>
          <cell r="B153">
            <v>1707.47</v>
          </cell>
          <cell r="C153">
            <v>1740.44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</row>
        <row r="154">
          <cell r="A154" t="str">
            <v xml:space="preserve">    PEBDL</v>
          </cell>
          <cell r="B154">
            <v>1558.53</v>
          </cell>
          <cell r="C154">
            <v>1662.8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</row>
        <row r="155">
          <cell r="A155" t="str">
            <v>Custo Variável PA (R$/Ton)</v>
          </cell>
        </row>
        <row r="156">
          <cell r="A156" t="str">
            <v xml:space="preserve">    POLIPROPILENO</v>
          </cell>
          <cell r="B156">
            <v>1264.23</v>
          </cell>
          <cell r="C156">
            <v>1440.28</v>
          </cell>
          <cell r="D156">
            <v>1536.78</v>
          </cell>
          <cell r="E156">
            <v>1571.74</v>
          </cell>
          <cell r="F156">
            <v>1537.22</v>
          </cell>
          <cell r="G156">
            <v>1498.58</v>
          </cell>
        </row>
        <row r="157">
          <cell r="A157" t="str">
            <v xml:space="preserve">    PEAD</v>
          </cell>
          <cell r="B157">
            <v>1577.12</v>
          </cell>
          <cell r="C157">
            <v>1606.2</v>
          </cell>
          <cell r="D157">
            <v>1655.1</v>
          </cell>
          <cell r="E157">
            <v>1681.39</v>
          </cell>
          <cell r="F157">
            <v>1693.42</v>
          </cell>
          <cell r="G157">
            <v>1672.21</v>
          </cell>
        </row>
        <row r="158">
          <cell r="A158" t="str">
            <v xml:space="preserve">    PEBD</v>
          </cell>
          <cell r="B158">
            <v>1443.65</v>
          </cell>
          <cell r="C158">
            <v>1532.52</v>
          </cell>
          <cell r="D158">
            <v>1605.04</v>
          </cell>
          <cell r="E158">
            <v>1634.28</v>
          </cell>
          <cell r="F158">
            <v>1639.05</v>
          </cell>
          <cell r="G158">
            <v>1602.75</v>
          </cell>
        </row>
        <row r="159">
          <cell r="A159" t="str">
            <v xml:space="preserve">    PEBDL</v>
          </cell>
          <cell r="B159">
            <v>1579.58</v>
          </cell>
          <cell r="C159">
            <v>1663.56</v>
          </cell>
          <cell r="D159">
            <v>1740.85</v>
          </cell>
          <cell r="E159">
            <v>1777.63</v>
          </cell>
          <cell r="F159">
            <v>1791.25</v>
          </cell>
          <cell r="G159">
            <v>1769.9</v>
          </cell>
        </row>
        <row r="160">
          <cell r="A160" t="str">
            <v>Custo Variável (R$/Ton)</v>
          </cell>
        </row>
        <row r="161">
          <cell r="A161" t="str">
            <v xml:space="preserve">    POLIPROPILENO</v>
          </cell>
          <cell r="B161">
            <v>1286.93</v>
          </cell>
          <cell r="C161" t="str">
            <v>-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-</v>
          </cell>
        </row>
        <row r="162">
          <cell r="A162" t="str">
            <v xml:space="preserve">    PEAD</v>
          </cell>
          <cell r="B162">
            <v>1461.81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</row>
        <row r="163">
          <cell r="A163" t="str">
            <v xml:space="preserve">    PEBD</v>
          </cell>
          <cell r="B163">
            <v>1427.29</v>
          </cell>
          <cell r="C163" t="str">
            <v>-</v>
          </cell>
          <cell r="D163" t="str">
            <v>-</v>
          </cell>
          <cell r="E163" t="str">
            <v>-</v>
          </cell>
          <cell r="F163" t="str">
            <v>-</v>
          </cell>
          <cell r="G163" t="str">
            <v>-</v>
          </cell>
        </row>
        <row r="164">
          <cell r="A164" t="str">
            <v xml:space="preserve">    PEBDL</v>
          </cell>
          <cell r="B164">
            <v>1526.86</v>
          </cell>
          <cell r="C164" t="str">
            <v>-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-</v>
          </cell>
        </row>
        <row r="192">
          <cell r="A192" t="str">
            <v>TOTAL AGREGADO,TOTAL REGIAO,TOTAL SEGMENTO,EMPRESAS OPP/TRIKEM</v>
          </cell>
        </row>
        <row r="193">
          <cell r="B193" t="str">
            <v>Jul 02</v>
          </cell>
          <cell r="C193" t="str">
            <v>Aug 02</v>
          </cell>
          <cell r="D193" t="str">
            <v>Sep 02</v>
          </cell>
          <cell r="E193" t="str">
            <v>Oct 02</v>
          </cell>
          <cell r="F193" t="str">
            <v>Nov 02</v>
          </cell>
          <cell r="G193" t="str">
            <v>Dec 02</v>
          </cell>
        </row>
        <row r="194">
          <cell r="B194" t="str">
            <v>TOTAL MERCADO</v>
          </cell>
          <cell r="C194" t="str">
            <v>TOTAL MERCADO</v>
          </cell>
          <cell r="D194" t="str">
            <v>TOTAL MERCADO</v>
          </cell>
          <cell r="E194" t="str">
            <v>TOTAL MERCADO</v>
          </cell>
          <cell r="F194" t="str">
            <v>TOTAL MERCADO</v>
          </cell>
          <cell r="G194" t="str">
            <v>TOTAL MERCADO</v>
          </cell>
        </row>
        <row r="195">
          <cell r="A195" t="str">
            <v>Receita Líquida PA (R$)</v>
          </cell>
        </row>
        <row r="196">
          <cell r="A196" t="str">
            <v xml:space="preserve">    POLIPROPILENO</v>
          </cell>
          <cell r="B196">
            <v>67953996.969999999</v>
          </cell>
          <cell r="C196">
            <v>64119213.25</v>
          </cell>
          <cell r="D196">
            <v>66384582.960000001</v>
          </cell>
          <cell r="E196">
            <v>70513606.75</v>
          </cell>
          <cell r="F196">
            <v>72682153.340000004</v>
          </cell>
          <cell r="G196">
            <v>68495707.010000005</v>
          </cell>
        </row>
        <row r="197">
          <cell r="A197" t="str">
            <v xml:space="preserve">    PEAD</v>
          </cell>
          <cell r="B197">
            <v>28022495.550000001</v>
          </cell>
          <cell r="C197">
            <v>30747415.829999998</v>
          </cell>
          <cell r="D197">
            <v>36866112.979999997</v>
          </cell>
          <cell r="E197">
            <v>36763948.539999999</v>
          </cell>
          <cell r="F197">
            <v>35732527.619999997</v>
          </cell>
          <cell r="G197">
            <v>32333942.760000002</v>
          </cell>
        </row>
        <row r="198">
          <cell r="A198" t="str">
            <v xml:space="preserve">    PEBD</v>
          </cell>
          <cell r="B198">
            <v>34658907.850000001</v>
          </cell>
          <cell r="C198">
            <v>33708950.340000004</v>
          </cell>
          <cell r="D198">
            <v>29601115.629999999</v>
          </cell>
          <cell r="E198">
            <v>31998979.640000001</v>
          </cell>
          <cell r="F198">
            <v>31333686.379999999</v>
          </cell>
          <cell r="G198">
            <v>28661655.899999999</v>
          </cell>
        </row>
        <row r="199">
          <cell r="A199" t="str">
            <v xml:space="preserve">    PEBDL</v>
          </cell>
          <cell r="B199">
            <v>31692418.09</v>
          </cell>
          <cell r="C199">
            <v>34564279.859999999</v>
          </cell>
          <cell r="D199">
            <v>37309292.280000001</v>
          </cell>
          <cell r="E199">
            <v>37667774.689999998</v>
          </cell>
          <cell r="F199">
            <v>36197257.93</v>
          </cell>
          <cell r="G199">
            <v>33376957.359999999</v>
          </cell>
        </row>
        <row r="200">
          <cell r="A200" t="str">
            <v>Receita Líquida (R$)</v>
          </cell>
        </row>
        <row r="201">
          <cell r="A201" t="str">
            <v xml:space="preserve">    POLIPROPILENO</v>
          </cell>
          <cell r="B201">
            <v>76979820.349999994</v>
          </cell>
          <cell r="C201">
            <v>72332789.689999998</v>
          </cell>
          <cell r="D201">
            <v>2795442.36</v>
          </cell>
          <cell r="E201" t="str">
            <v>-</v>
          </cell>
          <cell r="F201" t="str">
            <v>-</v>
          </cell>
          <cell r="G201" t="str">
            <v>-</v>
          </cell>
        </row>
        <row r="202">
          <cell r="A202" t="str">
            <v xml:space="preserve">    PEAD</v>
          </cell>
          <cell r="B202">
            <v>33708784.689999998</v>
          </cell>
          <cell r="C202">
            <v>38912582.590000004</v>
          </cell>
          <cell r="D202">
            <v>257133.33</v>
          </cell>
          <cell r="E202" t="str">
            <v>-</v>
          </cell>
          <cell r="F202" t="str">
            <v>-</v>
          </cell>
          <cell r="G202" t="str">
            <v>-</v>
          </cell>
        </row>
        <row r="203">
          <cell r="A203" t="str">
            <v xml:space="preserve">    PEBD</v>
          </cell>
          <cell r="B203">
            <v>40351831.210000001</v>
          </cell>
          <cell r="C203">
            <v>32064243.5</v>
          </cell>
          <cell r="D203">
            <v>803155.14</v>
          </cell>
          <cell r="E203" t="str">
            <v>-</v>
          </cell>
          <cell r="F203" t="str">
            <v>-</v>
          </cell>
          <cell r="G203" t="str">
            <v>-</v>
          </cell>
        </row>
        <row r="204">
          <cell r="A204" t="str">
            <v xml:space="preserve">    PEBDL</v>
          </cell>
          <cell r="B204">
            <v>35318368.810000002</v>
          </cell>
          <cell r="C204">
            <v>34092192.329999998</v>
          </cell>
          <cell r="D204">
            <v>390033.98</v>
          </cell>
          <cell r="E204" t="str">
            <v>-</v>
          </cell>
          <cell r="F204" t="str">
            <v>-</v>
          </cell>
          <cell r="G204" t="str">
            <v>-</v>
          </cell>
        </row>
        <row r="205">
          <cell r="A205" t="str">
            <v>Quantidade PA (Ton)</v>
          </cell>
        </row>
        <row r="206">
          <cell r="A206" t="str">
            <v xml:space="preserve">    POLIPROPILENO</v>
          </cell>
          <cell r="B206">
            <v>35697.64</v>
          </cell>
          <cell r="C206">
            <v>31845.67</v>
          </cell>
          <cell r="D206">
            <v>32676.75</v>
          </cell>
          <cell r="E206">
            <v>34925.379999999997</v>
          </cell>
          <cell r="F206">
            <v>36580.870000000003</v>
          </cell>
          <cell r="G206">
            <v>34753.33</v>
          </cell>
        </row>
        <row r="207">
          <cell r="A207" t="str">
            <v xml:space="preserve">    PEAD</v>
          </cell>
          <cell r="B207">
            <v>14180.21</v>
          </cell>
          <cell r="C207">
            <v>14921.23</v>
          </cell>
          <cell r="D207">
            <v>18131.759999999998</v>
          </cell>
          <cell r="E207">
            <v>18133.509999999998</v>
          </cell>
          <cell r="F207">
            <v>18224.47</v>
          </cell>
          <cell r="G207">
            <v>16859.919999999998</v>
          </cell>
        </row>
        <row r="208">
          <cell r="A208" t="str">
            <v xml:space="preserve">    PEBD</v>
          </cell>
          <cell r="B208">
            <v>18280.14</v>
          </cell>
          <cell r="C208">
            <v>16486.650000000001</v>
          </cell>
          <cell r="D208">
            <v>14134.65</v>
          </cell>
          <cell r="E208">
            <v>15470.4</v>
          </cell>
          <cell r="F208">
            <v>15397.77</v>
          </cell>
          <cell r="G208">
            <v>14395.25</v>
          </cell>
        </row>
        <row r="209">
          <cell r="A209" t="str">
            <v xml:space="preserve">    PEBDL</v>
          </cell>
          <cell r="B209">
            <v>16854.189999999999</v>
          </cell>
          <cell r="C209">
            <v>17268.669999999998</v>
          </cell>
          <cell r="D209">
            <v>18443.689999999999</v>
          </cell>
          <cell r="E209">
            <v>18684.259999999998</v>
          </cell>
          <cell r="F209">
            <v>18724.939999999999</v>
          </cell>
          <cell r="G209">
            <v>17701.87</v>
          </cell>
        </row>
        <row r="210">
          <cell r="A210" t="str">
            <v>Quantidade  Fat. Líquida (Ton)</v>
          </cell>
        </row>
        <row r="211">
          <cell r="A211" t="str">
            <v xml:space="preserve">    POLIPROPILENO</v>
          </cell>
          <cell r="B211">
            <v>39654.69</v>
          </cell>
          <cell r="C211">
            <v>35976.83</v>
          </cell>
          <cell r="D211">
            <v>1362.3</v>
          </cell>
          <cell r="E211" t="str">
            <v>-</v>
          </cell>
          <cell r="F211" t="str">
            <v>-</v>
          </cell>
          <cell r="G211" t="str">
            <v>-</v>
          </cell>
        </row>
        <row r="212">
          <cell r="A212" t="str">
            <v xml:space="preserve">    PEAD</v>
          </cell>
          <cell r="B212">
            <v>17030.3</v>
          </cell>
          <cell r="C212">
            <v>19356.45</v>
          </cell>
          <cell r="D212">
            <v>128.88</v>
          </cell>
          <cell r="E212" t="str">
            <v>-</v>
          </cell>
          <cell r="F212" t="str">
            <v>-</v>
          </cell>
          <cell r="G212" t="str">
            <v>-</v>
          </cell>
        </row>
        <row r="213">
          <cell r="A213" t="str">
            <v xml:space="preserve">    PEBD</v>
          </cell>
          <cell r="B213">
            <v>20834.77</v>
          </cell>
          <cell r="C213">
            <v>15832.83</v>
          </cell>
          <cell r="D213">
            <v>369.08</v>
          </cell>
          <cell r="E213" t="str">
            <v>-</v>
          </cell>
          <cell r="F213" t="str">
            <v>-</v>
          </cell>
          <cell r="G213" t="str">
            <v>-</v>
          </cell>
        </row>
        <row r="214">
          <cell r="A214" t="str">
            <v xml:space="preserve">    PEBDL</v>
          </cell>
          <cell r="B214">
            <v>18147.21</v>
          </cell>
          <cell r="C214">
            <v>17124.59</v>
          </cell>
          <cell r="D214">
            <v>179.85</v>
          </cell>
          <cell r="E214" t="str">
            <v>-</v>
          </cell>
          <cell r="F214" t="str">
            <v>-</v>
          </cell>
          <cell r="G214" t="str">
            <v>-</v>
          </cell>
        </row>
        <row r="215">
          <cell r="A215" t="str">
            <v>Preço Médio Líq. PA (R$/Ton)</v>
          </cell>
        </row>
        <row r="216">
          <cell r="A216" t="str">
            <v xml:space="preserve">    POLIPROPILENO</v>
          </cell>
          <cell r="B216">
            <v>1903.6</v>
          </cell>
          <cell r="C216">
            <v>2013.44</v>
          </cell>
          <cell r="D216">
            <v>2031.55</v>
          </cell>
          <cell r="E216">
            <v>2018.98</v>
          </cell>
          <cell r="F216">
            <v>1986.89</v>
          </cell>
          <cell r="G216">
            <v>1970.91</v>
          </cell>
        </row>
        <row r="217">
          <cell r="A217" t="str">
            <v xml:space="preserve">    PEAD</v>
          </cell>
          <cell r="B217">
            <v>1976.17</v>
          </cell>
          <cell r="C217">
            <v>2060.65</v>
          </cell>
          <cell r="D217">
            <v>2033.23</v>
          </cell>
          <cell r="E217">
            <v>2027.4</v>
          </cell>
          <cell r="F217">
            <v>1960.69</v>
          </cell>
          <cell r="G217">
            <v>1917.8</v>
          </cell>
        </row>
        <row r="218">
          <cell r="A218" t="str">
            <v xml:space="preserve">    PEBD</v>
          </cell>
          <cell r="B218">
            <v>1895.99</v>
          </cell>
          <cell r="C218">
            <v>2044.62</v>
          </cell>
          <cell r="D218">
            <v>2094.2199999999998</v>
          </cell>
          <cell r="E218">
            <v>2068.4</v>
          </cell>
          <cell r="F218">
            <v>2034.95</v>
          </cell>
          <cell r="G218">
            <v>1991.05</v>
          </cell>
        </row>
        <row r="219">
          <cell r="A219" t="str">
            <v xml:space="preserve">    PEBDL</v>
          </cell>
          <cell r="B219">
            <v>1880.39</v>
          </cell>
          <cell r="C219">
            <v>2001.56</v>
          </cell>
          <cell r="D219">
            <v>2022.88</v>
          </cell>
          <cell r="E219">
            <v>2016.02</v>
          </cell>
          <cell r="F219">
            <v>1933.1</v>
          </cell>
          <cell r="G219">
            <v>1885.51</v>
          </cell>
        </row>
        <row r="220">
          <cell r="A220" t="str">
            <v>Preço Médio Líquido (R$/Ton)</v>
          </cell>
        </row>
        <row r="221">
          <cell r="A221" t="str">
            <v xml:space="preserve">    POLIPROPILENO</v>
          </cell>
          <cell r="B221">
            <v>1941.25</v>
          </cell>
          <cell r="C221">
            <v>2010.54</v>
          </cell>
          <cell r="D221">
            <v>2052</v>
          </cell>
          <cell r="E221" t="str">
            <v>-</v>
          </cell>
          <cell r="F221" t="str">
            <v>-</v>
          </cell>
          <cell r="G221" t="str">
            <v>-</v>
          </cell>
        </row>
        <row r="222">
          <cell r="A222" t="str">
            <v xml:space="preserve">    PEAD</v>
          </cell>
          <cell r="B222">
            <v>1979.34</v>
          </cell>
          <cell r="C222">
            <v>2010.32</v>
          </cell>
          <cell r="D222">
            <v>1995.22</v>
          </cell>
          <cell r="E222" t="str">
            <v>-</v>
          </cell>
          <cell r="F222" t="str">
            <v>-</v>
          </cell>
          <cell r="G222" t="str">
            <v>-</v>
          </cell>
        </row>
        <row r="223">
          <cell r="A223" t="str">
            <v xml:space="preserve">    PEBD</v>
          </cell>
          <cell r="B223">
            <v>1936.75</v>
          </cell>
          <cell r="C223">
            <v>2025.17</v>
          </cell>
          <cell r="D223">
            <v>2176.1</v>
          </cell>
          <cell r="E223" t="str">
            <v>-</v>
          </cell>
          <cell r="F223" t="str">
            <v>-</v>
          </cell>
          <cell r="G223" t="str">
            <v>-</v>
          </cell>
        </row>
        <row r="224">
          <cell r="A224" t="str">
            <v xml:space="preserve">    PEBDL</v>
          </cell>
          <cell r="B224">
            <v>1946.21</v>
          </cell>
          <cell r="C224">
            <v>1990.83</v>
          </cell>
          <cell r="D224">
            <v>2168.6</v>
          </cell>
          <cell r="E224" t="str">
            <v>-</v>
          </cell>
          <cell r="F224" t="str">
            <v>-</v>
          </cell>
          <cell r="G224" t="str">
            <v>-</v>
          </cell>
        </row>
        <row r="225">
          <cell r="A225" t="str">
            <v>Custo Variável PA (R$/Ton)</v>
          </cell>
        </row>
        <row r="226">
          <cell r="A226" t="str">
            <v xml:space="preserve">    POLIPROPILENO</v>
          </cell>
          <cell r="B226">
            <v>1210.8900000000001</v>
          </cell>
          <cell r="C226">
            <v>1372.56</v>
          </cell>
          <cell r="D226">
            <v>1465.99</v>
          </cell>
          <cell r="E226">
            <v>1503.36</v>
          </cell>
          <cell r="F226">
            <v>1468.39</v>
          </cell>
          <cell r="G226">
            <v>1431.39</v>
          </cell>
        </row>
        <row r="227">
          <cell r="A227" t="str">
            <v xml:space="preserve">    PEAD</v>
          </cell>
          <cell r="B227">
            <v>1597.05</v>
          </cell>
          <cell r="C227">
            <v>1607.69</v>
          </cell>
          <cell r="D227">
            <v>1649.87</v>
          </cell>
          <cell r="E227">
            <v>1677.01</v>
          </cell>
          <cell r="F227">
            <v>1685.79</v>
          </cell>
          <cell r="G227">
            <v>1663.06</v>
          </cell>
        </row>
        <row r="228">
          <cell r="A228" t="str">
            <v xml:space="preserve">    PEBD</v>
          </cell>
          <cell r="B228">
            <v>1395.92</v>
          </cell>
          <cell r="C228">
            <v>1483.62</v>
          </cell>
          <cell r="D228">
            <v>1558.7</v>
          </cell>
          <cell r="E228">
            <v>1584.47</v>
          </cell>
          <cell r="F228">
            <v>1589.57</v>
          </cell>
          <cell r="G228">
            <v>1557.13</v>
          </cell>
        </row>
        <row r="229">
          <cell r="A229" t="str">
            <v xml:space="preserve">    PEBDL</v>
          </cell>
          <cell r="B229">
            <v>1531.72</v>
          </cell>
          <cell r="C229">
            <v>1619.4</v>
          </cell>
          <cell r="D229">
            <v>1694.91</v>
          </cell>
          <cell r="E229">
            <v>1731.32</v>
          </cell>
          <cell r="F229">
            <v>1744.99</v>
          </cell>
          <cell r="G229">
            <v>1724.78</v>
          </cell>
        </row>
        <row r="230">
          <cell r="A230" t="str">
            <v>Custo Variável (R$/Ton)</v>
          </cell>
        </row>
        <row r="231">
          <cell r="A231" t="str">
            <v xml:space="preserve">    POLIPROPILENO</v>
          </cell>
          <cell r="B231">
            <v>1238.2</v>
          </cell>
          <cell r="C231" t="str">
            <v>-</v>
          </cell>
          <cell r="D231" t="str">
            <v>-</v>
          </cell>
          <cell r="E231" t="str">
            <v>-</v>
          </cell>
          <cell r="F231" t="str">
            <v>-</v>
          </cell>
          <cell r="G231" t="str">
            <v>-</v>
          </cell>
        </row>
        <row r="232">
          <cell r="A232" t="str">
            <v xml:space="preserve">    PEAD</v>
          </cell>
          <cell r="B232">
            <v>1545.8</v>
          </cell>
          <cell r="C232" t="str">
            <v>-</v>
          </cell>
          <cell r="D232" t="str">
            <v>-</v>
          </cell>
          <cell r="E232" t="str">
            <v>-</v>
          </cell>
          <cell r="F232" t="str">
            <v>-</v>
          </cell>
          <cell r="G232" t="str">
            <v>-</v>
          </cell>
        </row>
        <row r="233">
          <cell r="A233" t="str">
            <v xml:space="preserve">    PEBD</v>
          </cell>
          <cell r="B233">
            <v>1430.8</v>
          </cell>
          <cell r="C233" t="str">
            <v>-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-</v>
          </cell>
        </row>
        <row r="234">
          <cell r="A234" t="str">
            <v xml:space="preserve">    PEBDL</v>
          </cell>
          <cell r="B234">
            <v>1528.18</v>
          </cell>
          <cell r="C234" t="str">
            <v>-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-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Planilha Resumo QCI"/>
      <sheetName val="CHAFIK licit"/>
      <sheetName val="Composições"/>
      <sheetName val="Planilha Consolidada"/>
      <sheetName val="Bota-Fora"/>
      <sheetName val="Jazida"/>
      <sheetName val="Usina"/>
      <sheetName val="Memórias Consolidadas - CAIXA"/>
      <sheetName val="Proj. Horas Técnicas"/>
      <sheetName val="Terraplenagem"/>
      <sheetName val="Pavto - traf. leve"/>
      <sheetName val="Pavto - traf. pesado"/>
      <sheetName val="Pavto - concreto"/>
      <sheetName val="Passeio,guia,sarjeta e escadas"/>
      <sheetName val="Escadaria"/>
      <sheetName val="Fundação escadarias"/>
      <sheetName val="Drenagem"/>
      <sheetName val="Cort Atirant. 4,5,6,8,9 e 13"/>
      <sheetName val="Cort Atirant. 10,11 e 15"/>
      <sheetName val="Muros Flexão"/>
      <sheetName val="Cort Atirant. Área de Risco"/>
      <sheetName val="ESCADAS"/>
      <sheetName val="FUNDAÇÃO ESCADAS"/>
      <sheetName val="Paisag Urb - abrigo lixo"/>
      <sheetName val="Paisag Urb - casas sobrep."/>
      <sheetName val="Paisag Urb - pq eugenio negri"/>
      <sheetName val="Paisag Urb -vielas Tipo 1,2 e 3"/>
      <sheetName val="Paisag Urb - demol e recup amb"/>
      <sheetName val="Cálculos Adutora"/>
      <sheetName val="Quantidades Adutora"/>
      <sheetName val="Abastecimento Água"/>
    </sheetNames>
    <sheetDataSet>
      <sheetData sheetId="0" refreshError="1"/>
      <sheetData sheetId="1" refreshError="1"/>
      <sheetData sheetId="2" refreshError="1"/>
      <sheetData sheetId="3" refreshError="1">
        <row r="189">
          <cell r="B189" t="str">
            <v>COMP EDIF - 8</v>
          </cell>
          <cell r="D189" t="str">
            <v>COORDENADOR GERAL</v>
          </cell>
        </row>
        <row r="191">
          <cell r="D191" t="str">
            <v>CONSULTOR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Planilha Resumo QCI"/>
      <sheetName val="CHAFIK licit"/>
      <sheetName val="Composições"/>
      <sheetName val="Planilha Consolidada"/>
      <sheetName val="Bota-Fora"/>
      <sheetName val="Jazida"/>
      <sheetName val="Usina"/>
      <sheetName val="Memórias Consolidadas - CAIXA"/>
      <sheetName val="Proj. Horas Técnicas"/>
      <sheetName val="Terraplenagem"/>
      <sheetName val="Pavto - traf. leve"/>
      <sheetName val="Pavto - traf. pesado"/>
      <sheetName val="Pavto - concreto"/>
      <sheetName val="Passeio,guia,sarjeta e escadas"/>
      <sheetName val="Escadaria"/>
      <sheetName val="Fundação escadarias"/>
      <sheetName val="Drenagem"/>
      <sheetName val="Cort Atirant. 4,5,6,8,9 e 13"/>
      <sheetName val="Cort Atirant. 10,11 e 15"/>
      <sheetName val="Muros Flexão"/>
      <sheetName val="Cort Atirant. Área de Risco"/>
      <sheetName val="ESCADAS"/>
      <sheetName val="FUNDAÇÃO ESCADAS"/>
      <sheetName val="Paisag Urb - abrigo lixo"/>
      <sheetName val="Paisag Urb - casas sobrep."/>
      <sheetName val="Paisag Urb - pq eugenio negri"/>
      <sheetName val="Paisag Urb -vielas Tipo 1,2 e 3"/>
      <sheetName val="Paisag Urb - demol e recup amb"/>
      <sheetName val="Cálculos Adutora"/>
      <sheetName val="Quantidades Adutora"/>
      <sheetName val="Abastecimento Água"/>
    </sheetNames>
    <sheetDataSet>
      <sheetData sheetId="0"/>
      <sheetData sheetId="1"/>
      <sheetData sheetId="2"/>
      <sheetData sheetId="3">
        <row r="6">
          <cell r="B6" t="str">
            <v>COMP SIURB - 1</v>
          </cell>
          <cell r="D6" t="str">
            <v>BOCA DE LOBO SIMPLES</v>
          </cell>
        </row>
        <row r="24">
          <cell r="D24" t="str">
            <v>BOCA DE LOBO DUPLA</v>
          </cell>
        </row>
        <row r="42">
          <cell r="D42" t="str">
            <v>FORNECIMENTO DE TERRA, INCLUINDO ESCAVAÇÃO, CARGA E TRANSPORTE ATÉ A DISTÂNCIA MÉDIA DE 1,0KM, MEDIDO NO ATERRO COMPACTADO</v>
          </cell>
          <cell r="E42" t="str">
            <v>M3</v>
          </cell>
        </row>
        <row r="46">
          <cell r="D46" t="str">
            <v>INSTALAÇÃO DE BOCA DE LEÃO DUPLA COM GRELHA ARTICULADA, EXCETO FORNECIMENTO DA GRELHA</v>
          </cell>
        </row>
        <row r="62">
          <cell r="D62" t="str">
            <v>BASE DE BRITA GRADUADA TRATADA COM CIMENTO - BGTC</v>
          </cell>
          <cell r="E62" t="str">
            <v>M3</v>
          </cell>
        </row>
        <row r="68">
          <cell r="D68" t="str">
            <v>FORMA PARA GALERIA MOLDADA</v>
          </cell>
          <cell r="E68" t="str">
            <v>M2</v>
          </cell>
        </row>
        <row r="71">
          <cell r="D71" t="str">
            <v xml:space="preserve">DESMOLDANTE PARA FORMA DE MADEIRA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C53"/>
  <sheetViews>
    <sheetView workbookViewId="0">
      <selection activeCell="B29" sqref="B29"/>
    </sheetView>
  </sheetViews>
  <sheetFormatPr defaultRowHeight="12.75"/>
  <cols>
    <col min="1" max="1" width="5.7109375" style="206" customWidth="1"/>
    <col min="2" max="2" width="79.42578125" style="206" customWidth="1"/>
    <col min="3" max="3" width="31.140625" style="206" customWidth="1"/>
    <col min="4" max="4" width="19.28515625" style="206" customWidth="1"/>
    <col min="5" max="16384" width="9.140625" style="206"/>
  </cols>
  <sheetData>
    <row r="1" spans="1:3">
      <c r="A1" s="304" t="s">
        <v>94</v>
      </c>
      <c r="B1" s="305"/>
      <c r="C1" s="305"/>
    </row>
    <row r="2" spans="1:3" ht="20.100000000000001" customHeight="1">
      <c r="A2" s="306" t="s">
        <v>95</v>
      </c>
      <c r="B2" s="307"/>
      <c r="C2" s="307"/>
    </row>
    <row r="3" spans="1:3" ht="20.100000000000001" customHeight="1">
      <c r="A3" s="306"/>
      <c r="B3" s="307"/>
      <c r="C3" s="307"/>
    </row>
    <row r="4" spans="1:3" ht="20.100000000000001" customHeight="1">
      <c r="A4" s="1"/>
      <c r="B4" s="223">
        <f>PLANILHA!B4</f>
        <v>0</v>
      </c>
      <c r="C4" s="169"/>
    </row>
    <row r="5" spans="1:3" ht="20.100000000000001" customHeight="1">
      <c r="A5" s="1"/>
      <c r="B5" s="2"/>
      <c r="C5" s="2"/>
    </row>
    <row r="6" spans="1:3" ht="20.100000000000001" customHeight="1">
      <c r="A6" s="308" t="s">
        <v>899</v>
      </c>
      <c r="B6" s="309"/>
      <c r="C6" s="309"/>
    </row>
    <row r="7" spans="1:3" ht="20.100000000000001" customHeight="1">
      <c r="A7" s="211"/>
      <c r="B7" s="212"/>
      <c r="C7" s="212"/>
    </row>
    <row r="8" spans="1:3" ht="22.5" customHeight="1">
      <c r="A8" s="213"/>
      <c r="B8" s="243" t="s">
        <v>1</v>
      </c>
      <c r="C8" s="244" t="s">
        <v>820</v>
      </c>
    </row>
    <row r="9" spans="1:3" ht="20.100000000000001" customHeight="1">
      <c r="A9" s="214">
        <v>1</v>
      </c>
      <c r="B9" s="215" t="s">
        <v>882</v>
      </c>
      <c r="C9" s="224"/>
    </row>
    <row r="10" spans="1:3" ht="20.100000000000001" customHeight="1">
      <c r="A10" s="214">
        <v>2</v>
      </c>
      <c r="B10" s="215" t="s">
        <v>108</v>
      </c>
      <c r="C10" s="224"/>
    </row>
    <row r="11" spans="1:3" ht="20.100000000000001" customHeight="1">
      <c r="A11" s="214">
        <v>3</v>
      </c>
      <c r="B11" s="215" t="s">
        <v>883</v>
      </c>
      <c r="C11" s="224"/>
    </row>
    <row r="12" spans="1:3" ht="20.100000000000001" customHeight="1">
      <c r="A12" s="214">
        <v>4</v>
      </c>
      <c r="B12" s="215" t="s">
        <v>884</v>
      </c>
      <c r="C12" s="224"/>
    </row>
    <row r="13" spans="1:3" ht="20.100000000000001" customHeight="1">
      <c r="A13" s="214">
        <v>5</v>
      </c>
      <c r="B13" s="215" t="s">
        <v>699</v>
      </c>
      <c r="C13" s="224"/>
    </row>
    <row r="14" spans="1:3" ht="20.100000000000001" customHeight="1">
      <c r="A14" s="214">
        <v>6</v>
      </c>
      <c r="B14" s="215" t="s">
        <v>665</v>
      </c>
      <c r="C14" s="224"/>
    </row>
    <row r="15" spans="1:3" ht="20.100000000000001" customHeight="1">
      <c r="A15" s="214">
        <v>7</v>
      </c>
      <c r="B15" s="215" t="s">
        <v>885</v>
      </c>
      <c r="C15" s="224"/>
    </row>
    <row r="16" spans="1:3" ht="20.100000000000001" customHeight="1">
      <c r="A16" s="214">
        <v>8</v>
      </c>
      <c r="B16" s="215" t="s">
        <v>886</v>
      </c>
      <c r="C16" s="224"/>
    </row>
    <row r="17" spans="1:3" ht="20.100000000000001" customHeight="1">
      <c r="A17" s="214">
        <v>9</v>
      </c>
      <c r="B17" s="215" t="s">
        <v>887</v>
      </c>
      <c r="C17" s="224"/>
    </row>
    <row r="18" spans="1:3" ht="20.100000000000001" customHeight="1">
      <c r="A18" s="214">
        <v>10</v>
      </c>
      <c r="B18" s="215" t="s">
        <v>888</v>
      </c>
      <c r="C18" s="224"/>
    </row>
    <row r="19" spans="1:3" ht="20.100000000000001" customHeight="1">
      <c r="A19" s="214">
        <v>11</v>
      </c>
      <c r="B19" s="215" t="s">
        <v>889</v>
      </c>
      <c r="C19" s="224"/>
    </row>
    <row r="20" spans="1:3" ht="20.100000000000001" customHeight="1">
      <c r="A20" s="214">
        <v>12</v>
      </c>
      <c r="B20" s="215" t="s">
        <v>890</v>
      </c>
      <c r="C20" s="224"/>
    </row>
    <row r="21" spans="1:3" ht="20.100000000000001" customHeight="1">
      <c r="A21" s="214">
        <v>13</v>
      </c>
      <c r="B21" s="215" t="s">
        <v>891</v>
      </c>
      <c r="C21" s="224"/>
    </row>
    <row r="22" spans="1:3" ht="20.100000000000001" customHeight="1">
      <c r="A22" s="214">
        <v>14</v>
      </c>
      <c r="B22" s="215" t="s">
        <v>892</v>
      </c>
      <c r="C22" s="224"/>
    </row>
    <row r="23" spans="1:3" ht="20.100000000000001" customHeight="1">
      <c r="A23" s="214">
        <v>15</v>
      </c>
      <c r="B23" s="215" t="s">
        <v>893</v>
      </c>
      <c r="C23" s="224"/>
    </row>
    <row r="24" spans="1:3" ht="20.100000000000001" customHeight="1">
      <c r="A24" s="214">
        <v>16</v>
      </c>
      <c r="B24" s="215" t="s">
        <v>894</v>
      </c>
      <c r="C24" s="224"/>
    </row>
    <row r="25" spans="1:3" ht="20.100000000000001" customHeight="1">
      <c r="A25" s="214">
        <v>17</v>
      </c>
      <c r="B25" s="215" t="s">
        <v>895</v>
      </c>
      <c r="C25" s="224"/>
    </row>
    <row r="26" spans="1:3" ht="20.100000000000001" customHeight="1">
      <c r="A26" s="217">
        <v>18</v>
      </c>
      <c r="B26" s="218" t="s">
        <v>896</v>
      </c>
      <c r="C26" s="242"/>
    </row>
    <row r="27" spans="1:3" ht="20.100000000000001" customHeight="1">
      <c r="A27" s="217">
        <v>19</v>
      </c>
      <c r="B27" s="218" t="s">
        <v>897</v>
      </c>
      <c r="C27" s="242"/>
    </row>
    <row r="28" spans="1:3" ht="20.100000000000001" customHeight="1">
      <c r="A28" s="217">
        <v>20</v>
      </c>
      <c r="B28" s="218" t="s">
        <v>898</v>
      </c>
      <c r="C28" s="242"/>
    </row>
    <row r="29" spans="1:3" ht="20.100000000000001" customHeight="1">
      <c r="A29" s="217">
        <v>21</v>
      </c>
      <c r="B29" s="218" t="s">
        <v>790</v>
      </c>
      <c r="C29" s="219"/>
    </row>
    <row r="30" spans="1:3" s="222" customFormat="1" ht="20.100000000000001" customHeight="1">
      <c r="A30" s="220"/>
      <c r="B30" s="221" t="s">
        <v>791</v>
      </c>
      <c r="C30" s="216">
        <f>SUM(C9:C28)</f>
        <v>0</v>
      </c>
    </row>
    <row r="31" spans="1:3" s="222" customFormat="1" ht="20.100000000000001" customHeight="1">
      <c r="A31" s="220"/>
      <c r="B31" s="221"/>
      <c r="C31" s="216"/>
    </row>
    <row r="32" spans="1: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4">
    <mergeCell ref="A1:C1"/>
    <mergeCell ref="A2:C2"/>
    <mergeCell ref="A3:C3"/>
    <mergeCell ref="A6:C6"/>
  </mergeCells>
  <pageMargins left="0.51181102362204722" right="0.51181102362204722" top="0.78740157480314965" bottom="0.78740157480314965" header="0.31496062992125984" footer="0.31496062992125984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XEK640"/>
  <sheetViews>
    <sheetView showGridLines="0" tabSelected="1" zoomScale="80" zoomScaleNormal="80" workbookViewId="0">
      <selection activeCell="L16" sqref="L16"/>
    </sheetView>
  </sheetViews>
  <sheetFormatPr defaultRowHeight="15"/>
  <cols>
    <col min="1" max="1" width="12.7109375" customWidth="1"/>
    <col min="2" max="2" width="111.28515625" customWidth="1"/>
    <col min="3" max="3" width="10.42578125" customWidth="1"/>
    <col min="4" max="4" width="14" style="91" customWidth="1"/>
    <col min="5" max="5" width="18" style="91" customWidth="1"/>
    <col min="6" max="6" width="17" style="175" customWidth="1"/>
    <col min="7" max="7" width="12.42578125" style="8" customWidth="1"/>
  </cols>
  <sheetData>
    <row r="1" spans="1:7">
      <c r="A1" s="380"/>
      <c r="B1" s="381"/>
      <c r="C1" s="381"/>
      <c r="D1" s="382"/>
      <c r="E1" s="383"/>
      <c r="F1" s="383"/>
    </row>
    <row r="2" spans="1:7">
      <c r="A2" s="380"/>
      <c r="B2" s="381"/>
      <c r="C2" s="381"/>
      <c r="D2" s="382"/>
      <c r="E2" s="383"/>
      <c r="F2" s="383"/>
    </row>
    <row r="3" spans="1:7" ht="15.75">
      <c r="A3" s="384" t="s">
        <v>1077</v>
      </c>
      <c r="B3" s="384"/>
      <c r="C3" s="384"/>
      <c r="D3" s="384"/>
      <c r="E3" s="383"/>
      <c r="F3" s="383"/>
    </row>
    <row r="4" spans="1:7" ht="15.75">
      <c r="A4" s="384" t="s">
        <v>1081</v>
      </c>
      <c r="B4" s="384"/>
      <c r="C4" s="384"/>
      <c r="D4" s="384"/>
      <c r="E4" s="385"/>
      <c r="F4" s="385"/>
    </row>
    <row r="5" spans="1:7" s="269" customFormat="1">
      <c r="A5" s="386"/>
      <c r="B5" s="386"/>
      <c r="C5" s="386"/>
      <c r="D5" s="386"/>
      <c r="E5" s="385"/>
      <c r="F5" s="385"/>
      <c r="G5" s="8"/>
    </row>
    <row r="6" spans="1:7" s="269" customFormat="1">
      <c r="A6" s="387"/>
      <c r="B6" s="387"/>
      <c r="C6" s="387"/>
      <c r="D6" s="387"/>
      <c r="E6" s="383"/>
      <c r="F6" s="388"/>
      <c r="G6" s="8"/>
    </row>
    <row r="7" spans="1:7" s="269" customFormat="1">
      <c r="A7" s="386" t="s">
        <v>1079</v>
      </c>
      <c r="B7" s="386"/>
      <c r="C7" s="386"/>
      <c r="D7" s="386"/>
      <c r="E7" s="386"/>
      <c r="F7" s="386"/>
      <c r="G7" s="8"/>
    </row>
    <row r="8" spans="1:7" s="269" customFormat="1">
      <c r="A8" s="389"/>
      <c r="B8" s="390"/>
      <c r="C8" s="381"/>
      <c r="D8" s="382"/>
      <c r="E8" s="391"/>
      <c r="F8" s="392"/>
      <c r="G8" s="8"/>
    </row>
    <row r="9" spans="1:7" s="263" customFormat="1">
      <c r="A9" s="393" t="s">
        <v>1083</v>
      </c>
      <c r="B9" s="393"/>
      <c r="C9" s="393"/>
      <c r="D9" s="393"/>
      <c r="E9" s="393"/>
      <c r="F9" s="393"/>
      <c r="G9" s="8"/>
    </row>
    <row r="10" spans="1:7">
      <c r="A10" s="393" t="s">
        <v>1082</v>
      </c>
      <c r="B10" s="393"/>
      <c r="C10" s="393"/>
      <c r="D10" s="393"/>
      <c r="E10" s="393"/>
      <c r="F10" s="393"/>
    </row>
    <row r="11" spans="1:7" s="256" customFormat="1" ht="16.5" thickBot="1">
      <c r="A11" s="394"/>
      <c r="B11" s="395"/>
      <c r="C11" s="381"/>
      <c r="D11" s="382"/>
      <c r="E11" s="396" t="s">
        <v>1078</v>
      </c>
      <c r="F11" s="397">
        <v>42248</v>
      </c>
      <c r="G11" s="8"/>
    </row>
    <row r="12" spans="1:7" ht="19.5" customHeight="1">
      <c r="A12" s="316" t="s">
        <v>0</v>
      </c>
      <c r="B12" s="318" t="s">
        <v>1076</v>
      </c>
      <c r="C12" s="318" t="s">
        <v>2</v>
      </c>
      <c r="D12" s="312" t="s">
        <v>3</v>
      </c>
      <c r="E12" s="312" t="s">
        <v>1075</v>
      </c>
      <c r="F12" s="314" t="s">
        <v>1080</v>
      </c>
    </row>
    <row r="13" spans="1:7" ht="15" customHeight="1" thickBot="1">
      <c r="A13" s="317"/>
      <c r="B13" s="319"/>
      <c r="C13" s="319"/>
      <c r="D13" s="313"/>
      <c r="E13" s="313"/>
      <c r="F13" s="315"/>
    </row>
    <row r="14" spans="1:7" ht="20.100000000000001" customHeight="1">
      <c r="A14" s="241" t="s">
        <v>149</v>
      </c>
      <c r="B14" s="201" t="s">
        <v>1074</v>
      </c>
      <c r="C14" s="202"/>
      <c r="D14" s="289"/>
      <c r="E14" s="204"/>
      <c r="F14" s="284">
        <f>F15+F19+F29</f>
        <v>1801417.3000000003</v>
      </c>
    </row>
    <row r="15" spans="1:7" s="177" customFormat="1" ht="20.100000000000001" customHeight="1">
      <c r="A15" s="229" t="s">
        <v>150</v>
      </c>
      <c r="B15" s="3" t="s">
        <v>647</v>
      </c>
      <c r="C15" s="4"/>
      <c r="D15" s="203"/>
      <c r="E15" s="90"/>
      <c r="F15" s="276">
        <f>SUM(F16:F18)</f>
        <v>0</v>
      </c>
      <c r="G15" s="169"/>
    </row>
    <row r="16" spans="1:7" s="16" customFormat="1" ht="24.75" customHeight="1">
      <c r="A16" s="230" t="s">
        <v>173</v>
      </c>
      <c r="B16" s="174" t="s">
        <v>731</v>
      </c>
      <c r="C16" s="11" t="s">
        <v>7</v>
      </c>
      <c r="D16" s="15">
        <v>275</v>
      </c>
      <c r="E16" s="398"/>
      <c r="F16" s="277">
        <f>ROUND(D16*E16,2)</f>
        <v>0</v>
      </c>
      <c r="G16" s="173"/>
    </row>
    <row r="17" spans="1:10" s="16" customFormat="1" ht="27" customHeight="1">
      <c r="A17" s="230" t="s">
        <v>264</v>
      </c>
      <c r="B17" s="174" t="s">
        <v>732</v>
      </c>
      <c r="C17" s="11" t="s">
        <v>7</v>
      </c>
      <c r="D17" s="15">
        <v>300</v>
      </c>
      <c r="E17" s="398"/>
      <c r="F17" s="277">
        <f>ROUND(D17*E17,2)</f>
        <v>0</v>
      </c>
      <c r="G17" s="173"/>
    </row>
    <row r="18" spans="1:10" s="16" customFormat="1" ht="20.100000000000001" customHeight="1">
      <c r="A18" s="230" t="s">
        <v>265</v>
      </c>
      <c r="B18" s="14" t="s">
        <v>709</v>
      </c>
      <c r="C18" s="205" t="s">
        <v>707</v>
      </c>
      <c r="D18" s="15">
        <v>1</v>
      </c>
      <c r="E18" s="398"/>
      <c r="F18" s="278">
        <f>ROUND(D18*E18,2)</f>
        <v>0</v>
      </c>
      <c r="G18" s="173"/>
    </row>
    <row r="19" spans="1:10" s="16" customFormat="1" ht="20.100000000000001" customHeight="1">
      <c r="A19" s="232" t="s">
        <v>151</v>
      </c>
      <c r="B19" s="180" t="s">
        <v>664</v>
      </c>
      <c r="C19" s="181"/>
      <c r="D19" s="291"/>
      <c r="E19" s="399"/>
      <c r="F19" s="280">
        <f>SUM(F20:F28)</f>
        <v>1351069.6600000001</v>
      </c>
      <c r="G19" s="173"/>
    </row>
    <row r="20" spans="1:10" s="16" customFormat="1" ht="20.100000000000001" customHeight="1">
      <c r="A20" s="230" t="s">
        <v>174</v>
      </c>
      <c r="B20" s="14" t="s">
        <v>723</v>
      </c>
      <c r="C20" s="11" t="s">
        <v>13</v>
      </c>
      <c r="D20" s="15">
        <v>1080</v>
      </c>
      <c r="E20" s="398">
        <v>124.36</v>
      </c>
      <c r="F20" s="278">
        <f t="shared" ref="F20:F28" si="0">ROUND(D20*E20,2)</f>
        <v>134308.79999999999</v>
      </c>
      <c r="G20" s="173"/>
    </row>
    <row r="21" spans="1:10" s="16" customFormat="1" ht="20.100000000000001" customHeight="1">
      <c r="A21" s="230" t="s">
        <v>993</v>
      </c>
      <c r="B21" s="14" t="s">
        <v>722</v>
      </c>
      <c r="C21" s="11" t="s">
        <v>13</v>
      </c>
      <c r="D21" s="15">
        <v>3136</v>
      </c>
      <c r="E21" s="398">
        <v>94.68</v>
      </c>
      <c r="F21" s="278">
        <f t="shared" si="0"/>
        <v>296916.47999999998</v>
      </c>
      <c r="G21" s="173"/>
    </row>
    <row r="22" spans="1:10" s="16" customFormat="1" ht="20.100000000000001" customHeight="1">
      <c r="A22" s="230" t="s">
        <v>994</v>
      </c>
      <c r="B22" s="14" t="s">
        <v>721</v>
      </c>
      <c r="C22" s="11" t="s">
        <v>13</v>
      </c>
      <c r="D22" s="15">
        <v>3703</v>
      </c>
      <c r="E22" s="398">
        <v>75.180000000000007</v>
      </c>
      <c r="F22" s="278">
        <f t="shared" si="0"/>
        <v>278391.53999999998</v>
      </c>
      <c r="G22" s="173"/>
    </row>
    <row r="23" spans="1:10" s="16" customFormat="1" ht="20.100000000000001" customHeight="1">
      <c r="A23" s="230" t="s">
        <v>995</v>
      </c>
      <c r="B23" s="14" t="s">
        <v>708</v>
      </c>
      <c r="C23" s="11" t="s">
        <v>13</v>
      </c>
      <c r="D23" s="15">
        <v>6739</v>
      </c>
      <c r="E23" s="398">
        <v>38.44</v>
      </c>
      <c r="F23" s="278">
        <f t="shared" si="0"/>
        <v>259047.16</v>
      </c>
      <c r="G23" s="173"/>
    </row>
    <row r="24" spans="1:10" s="16" customFormat="1" ht="20.100000000000001" customHeight="1">
      <c r="A24" s="230" t="s">
        <v>996</v>
      </c>
      <c r="B24" s="14" t="s">
        <v>720</v>
      </c>
      <c r="C24" s="11" t="s">
        <v>13</v>
      </c>
      <c r="D24" s="15">
        <v>12759</v>
      </c>
      <c r="E24" s="398">
        <v>21.15</v>
      </c>
      <c r="F24" s="278">
        <f t="shared" si="0"/>
        <v>269852.84999999998</v>
      </c>
      <c r="G24" s="173"/>
    </row>
    <row r="25" spans="1:10" s="16" customFormat="1" ht="20.100000000000001" customHeight="1">
      <c r="A25" s="230" t="s">
        <v>997</v>
      </c>
      <c r="B25" s="14" t="s">
        <v>390</v>
      </c>
      <c r="C25" s="11" t="s">
        <v>13</v>
      </c>
      <c r="D25" s="15">
        <v>330</v>
      </c>
      <c r="E25" s="398">
        <v>15.25</v>
      </c>
      <c r="F25" s="278">
        <f t="shared" si="0"/>
        <v>5032.5</v>
      </c>
      <c r="G25" s="173"/>
    </row>
    <row r="26" spans="1:10" s="16" customFormat="1" ht="20.100000000000001" customHeight="1">
      <c r="A26" s="230" t="s">
        <v>998</v>
      </c>
      <c r="B26" s="14" t="s">
        <v>706</v>
      </c>
      <c r="C26" s="11" t="s">
        <v>13</v>
      </c>
      <c r="D26" s="15">
        <v>330</v>
      </c>
      <c r="E26" s="398">
        <v>11.46</v>
      </c>
      <c r="F26" s="278">
        <f t="shared" si="0"/>
        <v>3781.8</v>
      </c>
      <c r="G26" s="173"/>
    </row>
    <row r="27" spans="1:10" s="16" customFormat="1" ht="20.100000000000001" customHeight="1">
      <c r="A27" s="230" t="s">
        <v>999</v>
      </c>
      <c r="B27" s="14" t="str">
        <f>[97]Composições!D189</f>
        <v>COORDENADOR GERAL</v>
      </c>
      <c r="C27" s="11" t="s">
        <v>13</v>
      </c>
      <c r="D27" s="15">
        <v>135</v>
      </c>
      <c r="E27" s="398">
        <v>384.36</v>
      </c>
      <c r="F27" s="278">
        <f t="shared" si="0"/>
        <v>51888.6</v>
      </c>
      <c r="G27" s="173"/>
    </row>
    <row r="28" spans="1:10" s="16" customFormat="1" ht="20.100000000000001" customHeight="1">
      <c r="A28" s="230" t="s">
        <v>1000</v>
      </c>
      <c r="B28" s="14" t="str">
        <f>[97]Composições!D191</f>
        <v>CONSULTOR</v>
      </c>
      <c r="C28" s="11" t="s">
        <v>13</v>
      </c>
      <c r="D28" s="15">
        <v>141</v>
      </c>
      <c r="E28" s="398">
        <v>367.73</v>
      </c>
      <c r="F28" s="278">
        <f t="shared" si="0"/>
        <v>51849.93</v>
      </c>
      <c r="G28" s="173"/>
    </row>
    <row r="29" spans="1:10" s="264" customFormat="1" ht="20.100000000000001" customHeight="1">
      <c r="A29" s="232" t="s">
        <v>268</v>
      </c>
      <c r="B29" s="180" t="s">
        <v>699</v>
      </c>
      <c r="C29" s="181"/>
      <c r="D29" s="291"/>
      <c r="E29" s="399"/>
      <c r="F29" s="280">
        <f>SUM(F30:F38)</f>
        <v>450347.64000000007</v>
      </c>
      <c r="G29" s="265"/>
    </row>
    <row r="30" spans="1:10" s="16" customFormat="1" ht="20.100000000000001" customHeight="1">
      <c r="A30" s="230" t="s">
        <v>269</v>
      </c>
      <c r="B30" s="14" t="s">
        <v>700</v>
      </c>
      <c r="C30" s="205" t="s">
        <v>13</v>
      </c>
      <c r="D30" s="15">
        <v>1394</v>
      </c>
      <c r="E30" s="398">
        <v>94.68</v>
      </c>
      <c r="F30" s="277">
        <f t="shared" ref="F30:F38" si="1">ROUND(D30*E30,2)</f>
        <v>131983.92000000001</v>
      </c>
      <c r="G30" s="173"/>
    </row>
    <row r="31" spans="1:10" s="16" customFormat="1" ht="20.100000000000001" customHeight="1">
      <c r="A31" s="230" t="s">
        <v>266</v>
      </c>
      <c r="B31" s="14" t="s">
        <v>701</v>
      </c>
      <c r="C31" s="205" t="s">
        <v>13</v>
      </c>
      <c r="D31" s="15">
        <v>3657</v>
      </c>
      <c r="E31" s="398">
        <v>75.180000000000007</v>
      </c>
      <c r="F31" s="277">
        <f t="shared" si="1"/>
        <v>274933.26</v>
      </c>
      <c r="G31" s="173"/>
    </row>
    <row r="32" spans="1:10" s="16" customFormat="1" ht="20.100000000000001" customHeight="1">
      <c r="A32" s="230" t="s">
        <v>270</v>
      </c>
      <c r="B32" s="14" t="s">
        <v>702</v>
      </c>
      <c r="C32" s="205" t="s">
        <v>13</v>
      </c>
      <c r="D32" s="15">
        <v>3657</v>
      </c>
      <c r="E32" s="398"/>
      <c r="F32" s="277">
        <f t="shared" si="1"/>
        <v>0</v>
      </c>
      <c r="G32" s="173"/>
      <c r="H32" s="300"/>
      <c r="I32" s="300"/>
      <c r="J32" s="300"/>
    </row>
    <row r="33" spans="1:10" s="16" customFormat="1" ht="20.100000000000001" customHeight="1">
      <c r="A33" s="230" t="s">
        <v>271</v>
      </c>
      <c r="B33" s="14" t="s">
        <v>703</v>
      </c>
      <c r="C33" s="205" t="s">
        <v>13</v>
      </c>
      <c r="D33" s="15">
        <v>3657</v>
      </c>
      <c r="E33" s="398"/>
      <c r="F33" s="277">
        <f t="shared" si="1"/>
        <v>0</v>
      </c>
      <c r="G33" s="173"/>
      <c r="H33" s="300"/>
      <c r="I33" s="300"/>
      <c r="J33" s="300"/>
    </row>
    <row r="34" spans="1:10" s="16" customFormat="1" ht="20.100000000000001" customHeight="1">
      <c r="A34" s="230" t="s">
        <v>272</v>
      </c>
      <c r="B34" s="14" t="s">
        <v>704</v>
      </c>
      <c r="C34" s="205" t="s">
        <v>13</v>
      </c>
      <c r="D34" s="15">
        <v>7710</v>
      </c>
      <c r="E34" s="398"/>
      <c r="F34" s="277">
        <f t="shared" si="1"/>
        <v>0</v>
      </c>
      <c r="G34" s="173"/>
      <c r="H34" s="300"/>
      <c r="I34" s="300"/>
      <c r="J34" s="300"/>
    </row>
    <row r="35" spans="1:10" s="16" customFormat="1" ht="20.100000000000001" customHeight="1">
      <c r="A35" s="230" t="s">
        <v>273</v>
      </c>
      <c r="B35" s="14" t="s">
        <v>119</v>
      </c>
      <c r="C35" s="205" t="s">
        <v>13</v>
      </c>
      <c r="D35" s="15">
        <v>3657</v>
      </c>
      <c r="E35" s="398"/>
      <c r="F35" s="277">
        <f t="shared" si="1"/>
        <v>0</v>
      </c>
      <c r="G35" s="173"/>
    </row>
    <row r="36" spans="1:10" s="16" customFormat="1" ht="20.100000000000001" customHeight="1">
      <c r="A36" s="230" t="s">
        <v>274</v>
      </c>
      <c r="B36" s="14" t="s">
        <v>705</v>
      </c>
      <c r="C36" s="205" t="s">
        <v>13</v>
      </c>
      <c r="D36" s="15">
        <v>3657</v>
      </c>
      <c r="E36" s="398"/>
      <c r="F36" s="277">
        <f t="shared" si="1"/>
        <v>0</v>
      </c>
      <c r="G36" s="173"/>
    </row>
    <row r="37" spans="1:10" s="16" customFormat="1" ht="20.100000000000001" customHeight="1">
      <c r="A37" s="230" t="s">
        <v>275</v>
      </c>
      <c r="B37" s="14" t="s">
        <v>706</v>
      </c>
      <c r="C37" s="205" t="s">
        <v>13</v>
      </c>
      <c r="D37" s="15">
        <v>1626</v>
      </c>
      <c r="E37" s="398">
        <v>11.46</v>
      </c>
      <c r="F37" s="277">
        <f t="shared" si="1"/>
        <v>18633.96</v>
      </c>
      <c r="G37" s="173"/>
    </row>
    <row r="38" spans="1:10" s="16" customFormat="1" ht="20.100000000000001" customHeight="1">
      <c r="A38" s="230" t="s">
        <v>276</v>
      </c>
      <c r="B38" s="14" t="s">
        <v>390</v>
      </c>
      <c r="C38" s="205" t="s">
        <v>13</v>
      </c>
      <c r="D38" s="15">
        <v>1626</v>
      </c>
      <c r="E38" s="398">
        <v>15.25</v>
      </c>
      <c r="F38" s="277">
        <f t="shared" si="1"/>
        <v>24796.5</v>
      </c>
      <c r="G38" s="173"/>
    </row>
    <row r="39" spans="1:10" s="176" customFormat="1" ht="20.100000000000001" customHeight="1">
      <c r="A39" s="229" t="s">
        <v>152</v>
      </c>
      <c r="B39" s="3" t="s">
        <v>665</v>
      </c>
      <c r="C39" s="4"/>
      <c r="D39" s="203"/>
      <c r="E39" s="400"/>
      <c r="F39" s="276">
        <f>SUM(F40:F44)</f>
        <v>0</v>
      </c>
      <c r="G39" s="8"/>
    </row>
    <row r="40" spans="1:10" s="16" customFormat="1" ht="20.100000000000001" customHeight="1">
      <c r="A40" s="246" t="s">
        <v>175</v>
      </c>
      <c r="B40" s="14" t="s">
        <v>725</v>
      </c>
      <c r="C40" s="11" t="s">
        <v>9</v>
      </c>
      <c r="D40" s="15">
        <v>6746.54</v>
      </c>
      <c r="E40" s="398"/>
      <c r="F40" s="278">
        <f>ROUND(D40*E40,2)</f>
        <v>0</v>
      </c>
      <c r="G40" s="173"/>
    </row>
    <row r="41" spans="1:10" s="16" customFormat="1" ht="28.5" customHeight="1">
      <c r="A41" s="230" t="s">
        <v>176</v>
      </c>
      <c r="B41" s="174" t="s">
        <v>102</v>
      </c>
      <c r="C41" s="11" t="s">
        <v>9</v>
      </c>
      <c r="D41" s="15">
        <v>13962.81</v>
      </c>
      <c r="E41" s="398"/>
      <c r="F41" s="278">
        <f>ROUND(D41*E41,2)</f>
        <v>0</v>
      </c>
      <c r="G41" s="173"/>
    </row>
    <row r="42" spans="1:10" s="16" customFormat="1" ht="20.100000000000001" customHeight="1">
      <c r="A42" s="230" t="s">
        <v>177</v>
      </c>
      <c r="B42" s="14" t="s">
        <v>724</v>
      </c>
      <c r="C42" s="11" t="s">
        <v>9</v>
      </c>
      <c r="D42" s="15">
        <v>23431.46</v>
      </c>
      <c r="E42" s="398"/>
      <c r="F42" s="278">
        <f>ROUND(D42*E42,2)</f>
        <v>0</v>
      </c>
      <c r="G42" s="173"/>
    </row>
    <row r="43" spans="1:10" s="16" customFormat="1" ht="20.100000000000001" customHeight="1">
      <c r="A43" s="230" t="s">
        <v>178</v>
      </c>
      <c r="B43" s="14" t="s">
        <v>110</v>
      </c>
      <c r="C43" s="11" t="s">
        <v>10</v>
      </c>
      <c r="D43" s="15">
        <v>857932.9</v>
      </c>
      <c r="E43" s="398"/>
      <c r="F43" s="278">
        <f>ROUND(D43*E43,2)</f>
        <v>0</v>
      </c>
      <c r="G43" s="173"/>
    </row>
    <row r="44" spans="1:10" s="16" customFormat="1" ht="20.100000000000001" customHeight="1">
      <c r="A44" s="230" t="s">
        <v>179</v>
      </c>
      <c r="B44" s="14" t="s">
        <v>300</v>
      </c>
      <c r="C44" s="11" t="s">
        <v>9</v>
      </c>
      <c r="D44" s="7">
        <v>8770.51</v>
      </c>
      <c r="E44" s="398"/>
      <c r="F44" s="278">
        <f>ROUND(D44*E44,2)</f>
        <v>0</v>
      </c>
      <c r="G44" s="173"/>
    </row>
    <row r="45" spans="1:10" s="176" customFormat="1" ht="20.100000000000001" customHeight="1">
      <c r="A45" s="229" t="s">
        <v>153</v>
      </c>
      <c r="B45" s="3" t="s">
        <v>12</v>
      </c>
      <c r="C45" s="4"/>
      <c r="D45" s="203"/>
      <c r="E45" s="400"/>
      <c r="F45" s="276">
        <f>F46+F73</f>
        <v>0</v>
      </c>
      <c r="G45" s="8"/>
    </row>
    <row r="46" spans="1:10" s="176" customFormat="1" ht="20.100000000000001" customHeight="1">
      <c r="A46" s="229" t="s">
        <v>154</v>
      </c>
      <c r="B46" s="3" t="s">
        <v>900</v>
      </c>
      <c r="C46" s="4"/>
      <c r="D46" s="203"/>
      <c r="E46" s="400"/>
      <c r="F46" s="276">
        <f>F47+F60</f>
        <v>0</v>
      </c>
      <c r="G46" s="8"/>
    </row>
    <row r="47" spans="1:10" s="12" customFormat="1" ht="20.100000000000001" customHeight="1">
      <c r="A47" s="231" t="s">
        <v>156</v>
      </c>
      <c r="B47" s="5" t="s">
        <v>155</v>
      </c>
      <c r="C47" s="10"/>
      <c r="D47" s="290"/>
      <c r="E47" s="401"/>
      <c r="F47" s="279">
        <f>SUM(F48:F59)</f>
        <v>0</v>
      </c>
      <c r="G47" s="13"/>
    </row>
    <row r="48" spans="1:10" s="16" customFormat="1" ht="20.100000000000001" customHeight="1">
      <c r="A48" s="246" t="s">
        <v>181</v>
      </c>
      <c r="B48" s="14" t="s">
        <v>726</v>
      </c>
      <c r="C48" s="11" t="s">
        <v>9</v>
      </c>
      <c r="D48" s="15">
        <v>5012.76</v>
      </c>
      <c r="E48" s="398"/>
      <c r="F48" s="278">
        <f t="shared" ref="F48:F59" si="2">ROUND(D48*E48,2)</f>
        <v>0</v>
      </c>
      <c r="G48" s="173"/>
    </row>
    <row r="49" spans="1:7" s="16" customFormat="1" ht="20.100000000000001" customHeight="1">
      <c r="A49" s="246" t="s">
        <v>182</v>
      </c>
      <c r="B49" s="14" t="s">
        <v>724</v>
      </c>
      <c r="C49" s="11" t="s">
        <v>9</v>
      </c>
      <c r="D49" s="15">
        <v>6516.59</v>
      </c>
      <c r="E49" s="398"/>
      <c r="F49" s="278">
        <f t="shared" si="2"/>
        <v>0</v>
      </c>
      <c r="G49" s="173"/>
    </row>
    <row r="50" spans="1:7" s="16" customFormat="1" ht="20.100000000000001" customHeight="1">
      <c r="A50" s="246" t="s">
        <v>183</v>
      </c>
      <c r="B50" s="14" t="s">
        <v>110</v>
      </c>
      <c r="C50" s="11" t="s">
        <v>10</v>
      </c>
      <c r="D50" s="15">
        <v>299762.96999999997</v>
      </c>
      <c r="E50" s="398"/>
      <c r="F50" s="278">
        <f t="shared" si="2"/>
        <v>0</v>
      </c>
      <c r="G50" s="173"/>
    </row>
    <row r="51" spans="1:7" s="16" customFormat="1" ht="20.100000000000001" customHeight="1">
      <c r="A51" s="246" t="s">
        <v>184</v>
      </c>
      <c r="B51" s="14" t="s">
        <v>300</v>
      </c>
      <c r="C51" s="11" t="s">
        <v>9</v>
      </c>
      <c r="D51" s="15">
        <v>6516.59</v>
      </c>
      <c r="E51" s="398"/>
      <c r="F51" s="278">
        <f t="shared" si="2"/>
        <v>0</v>
      </c>
      <c r="G51" s="173"/>
    </row>
    <row r="52" spans="1:7" s="16" customFormat="1" ht="20.100000000000001" customHeight="1">
      <c r="A52" s="246" t="s">
        <v>185</v>
      </c>
      <c r="B52" s="14" t="s">
        <v>113</v>
      </c>
      <c r="C52" s="11" t="s">
        <v>114</v>
      </c>
      <c r="D52" s="15">
        <v>1415.37</v>
      </c>
      <c r="E52" s="398"/>
      <c r="F52" s="278">
        <f t="shared" si="2"/>
        <v>0</v>
      </c>
      <c r="G52" s="173"/>
    </row>
    <row r="53" spans="1:7" s="16" customFormat="1" ht="20.100000000000001" customHeight="1">
      <c r="A53" s="246" t="s">
        <v>186</v>
      </c>
      <c r="B53" s="14" t="s">
        <v>157</v>
      </c>
      <c r="C53" s="11" t="s">
        <v>114</v>
      </c>
      <c r="D53" s="15">
        <v>2123.0500000000002</v>
      </c>
      <c r="E53" s="398"/>
      <c r="F53" s="278">
        <f t="shared" si="2"/>
        <v>0</v>
      </c>
      <c r="G53" s="173"/>
    </row>
    <row r="54" spans="1:7" s="16" customFormat="1" ht="20.100000000000001" customHeight="1">
      <c r="A54" s="246" t="s">
        <v>187</v>
      </c>
      <c r="B54" s="14" t="s">
        <v>115</v>
      </c>
      <c r="C54" s="11" t="s">
        <v>114</v>
      </c>
      <c r="D54" s="15">
        <v>3538.42</v>
      </c>
      <c r="E54" s="398"/>
      <c r="F54" s="278">
        <f t="shared" si="2"/>
        <v>0</v>
      </c>
      <c r="G54" s="173"/>
    </row>
    <row r="55" spans="1:7" s="16" customFormat="1" ht="20.100000000000001" customHeight="1">
      <c r="A55" s="246" t="s">
        <v>188</v>
      </c>
      <c r="B55" s="14" t="s">
        <v>116</v>
      </c>
      <c r="C55" s="11" t="s">
        <v>117</v>
      </c>
      <c r="D55" s="15">
        <v>134459.88</v>
      </c>
      <c r="E55" s="398"/>
      <c r="F55" s="278">
        <f t="shared" si="2"/>
        <v>0</v>
      </c>
      <c r="G55" s="173"/>
    </row>
    <row r="56" spans="1:7" s="16" customFormat="1" ht="20.100000000000001" customHeight="1">
      <c r="A56" s="246" t="s">
        <v>189</v>
      </c>
      <c r="B56" s="14" t="s">
        <v>118</v>
      </c>
      <c r="C56" s="11" t="s">
        <v>7</v>
      </c>
      <c r="D56" s="15">
        <v>23589.45</v>
      </c>
      <c r="E56" s="398"/>
      <c r="F56" s="278">
        <f t="shared" si="2"/>
        <v>0</v>
      </c>
      <c r="G56" s="173"/>
    </row>
    <row r="57" spans="1:7" s="16" customFormat="1" ht="20.100000000000001" customHeight="1">
      <c r="A57" s="246" t="s">
        <v>190</v>
      </c>
      <c r="B57" s="14" t="s">
        <v>112</v>
      </c>
      <c r="C57" s="11" t="s">
        <v>7</v>
      </c>
      <c r="D57" s="15">
        <v>11794.73</v>
      </c>
      <c r="E57" s="398"/>
      <c r="F57" s="278">
        <f t="shared" si="2"/>
        <v>0</v>
      </c>
      <c r="G57" s="173"/>
    </row>
    <row r="58" spans="1:7" s="16" customFormat="1" ht="20.100000000000001" customHeight="1">
      <c r="A58" s="246" t="s">
        <v>191</v>
      </c>
      <c r="B58" s="14" t="str">
        <f>[98]Composições!D62</f>
        <v>BASE DE BRITA GRADUADA TRATADA COM CIMENTO - BGTC</v>
      </c>
      <c r="C58" s="11" t="s">
        <v>9</v>
      </c>
      <c r="D58" s="15">
        <v>2358.9499999999998</v>
      </c>
      <c r="E58" s="398"/>
      <c r="F58" s="278">
        <f t="shared" si="2"/>
        <v>0</v>
      </c>
      <c r="G58" s="173"/>
    </row>
    <row r="59" spans="1:7" s="16" customFormat="1" ht="20.100000000000001" customHeight="1">
      <c r="A59" s="246" t="s">
        <v>192</v>
      </c>
      <c r="B59" s="14" t="s">
        <v>148</v>
      </c>
      <c r="C59" s="11" t="s">
        <v>9</v>
      </c>
      <c r="D59" s="15">
        <v>1179.47</v>
      </c>
      <c r="E59" s="398"/>
      <c r="F59" s="278">
        <f t="shared" si="2"/>
        <v>0</v>
      </c>
      <c r="G59" s="173"/>
    </row>
    <row r="60" spans="1:7" s="12" customFormat="1" ht="20.100000000000001" customHeight="1">
      <c r="A60" s="231" t="s">
        <v>158</v>
      </c>
      <c r="B60" s="5" t="s">
        <v>159</v>
      </c>
      <c r="C60" s="10"/>
      <c r="D60" s="290"/>
      <c r="E60" s="401"/>
      <c r="F60" s="279">
        <f>SUM(F61:F72)</f>
        <v>0</v>
      </c>
      <c r="G60" s="13"/>
    </row>
    <row r="61" spans="1:7" s="16" customFormat="1" ht="20.100000000000001" customHeight="1">
      <c r="A61" s="246" t="s">
        <v>180</v>
      </c>
      <c r="B61" s="14" t="s">
        <v>726</v>
      </c>
      <c r="C61" s="11" t="s">
        <v>9</v>
      </c>
      <c r="D61" s="15">
        <v>2147.84</v>
      </c>
      <c r="E61" s="398"/>
      <c r="F61" s="278">
        <f t="shared" ref="F61:F72" si="3">ROUND(D61*E61,2)</f>
        <v>0</v>
      </c>
      <c r="G61" s="173"/>
    </row>
    <row r="62" spans="1:7" s="16" customFormat="1" ht="20.100000000000001" customHeight="1">
      <c r="A62" s="246" t="s">
        <v>193</v>
      </c>
      <c r="B62" s="14" t="s">
        <v>724</v>
      </c>
      <c r="C62" s="11" t="s">
        <v>9</v>
      </c>
      <c r="D62" s="15">
        <v>2792.19</v>
      </c>
      <c r="E62" s="398"/>
      <c r="F62" s="278">
        <f t="shared" si="3"/>
        <v>0</v>
      </c>
      <c r="G62" s="173"/>
    </row>
    <row r="63" spans="1:7" s="16" customFormat="1" ht="20.100000000000001" customHeight="1">
      <c r="A63" s="246" t="s">
        <v>194</v>
      </c>
      <c r="B63" s="14" t="s">
        <v>110</v>
      </c>
      <c r="C63" s="11" t="s">
        <v>10</v>
      </c>
      <c r="D63" s="15">
        <v>128440.76</v>
      </c>
      <c r="E63" s="398"/>
      <c r="F63" s="278">
        <f t="shared" si="3"/>
        <v>0</v>
      </c>
      <c r="G63" s="173"/>
    </row>
    <row r="64" spans="1:7" s="16" customFormat="1" ht="20.100000000000001" customHeight="1">
      <c r="A64" s="246" t="s">
        <v>195</v>
      </c>
      <c r="B64" s="14" t="s">
        <v>300</v>
      </c>
      <c r="C64" s="11" t="s">
        <v>9</v>
      </c>
      <c r="D64" s="15">
        <v>2792.19</v>
      </c>
      <c r="E64" s="398"/>
      <c r="F64" s="278">
        <f t="shared" si="3"/>
        <v>0</v>
      </c>
      <c r="G64" s="173"/>
    </row>
    <row r="65" spans="1:7" s="16" customFormat="1" ht="20.100000000000001" customHeight="1">
      <c r="A65" s="246" t="s">
        <v>196</v>
      </c>
      <c r="B65" s="14" t="s">
        <v>113</v>
      </c>
      <c r="C65" s="11" t="s">
        <v>114</v>
      </c>
      <c r="D65" s="15">
        <v>324.70999999999998</v>
      </c>
      <c r="E65" s="398"/>
      <c r="F65" s="278">
        <f t="shared" si="3"/>
        <v>0</v>
      </c>
      <c r="G65" s="173"/>
    </row>
    <row r="66" spans="1:7" s="16" customFormat="1" ht="20.100000000000001" customHeight="1">
      <c r="A66" s="246" t="s">
        <v>197</v>
      </c>
      <c r="B66" s="14" t="s">
        <v>115</v>
      </c>
      <c r="C66" s="11" t="s">
        <v>114</v>
      </c>
      <c r="D66" s="15">
        <v>324.70999999999998</v>
      </c>
      <c r="E66" s="398"/>
      <c r="F66" s="278">
        <f t="shared" si="3"/>
        <v>0</v>
      </c>
      <c r="G66" s="173"/>
    </row>
    <row r="67" spans="1:7" s="16" customFormat="1" ht="20.100000000000001" customHeight="1">
      <c r="A67" s="246" t="s">
        <v>198</v>
      </c>
      <c r="B67" s="14" t="str">
        <f>[98]Composições!D71</f>
        <v xml:space="preserve">DESMOLDANTE PARA FORMA DE MADEIRA </v>
      </c>
      <c r="C67" s="11" t="s">
        <v>117</v>
      </c>
      <c r="D67" s="15">
        <v>35474.85</v>
      </c>
      <c r="E67" s="398"/>
      <c r="F67" s="278">
        <f t="shared" si="3"/>
        <v>0</v>
      </c>
      <c r="G67" s="173"/>
    </row>
    <row r="68" spans="1:7" s="16" customFormat="1" ht="20.100000000000001" customHeight="1">
      <c r="A68" s="246" t="s">
        <v>199</v>
      </c>
      <c r="B68" s="14" t="s">
        <v>118</v>
      </c>
      <c r="C68" s="11" t="s">
        <v>7</v>
      </c>
      <c r="D68" s="15">
        <v>3382.42</v>
      </c>
      <c r="E68" s="398"/>
      <c r="F68" s="278">
        <f t="shared" si="3"/>
        <v>0</v>
      </c>
      <c r="G68" s="173"/>
    </row>
    <row r="69" spans="1:7" s="16" customFormat="1" ht="20.100000000000001" customHeight="1">
      <c r="A69" s="246" t="s">
        <v>200</v>
      </c>
      <c r="B69" s="14" t="s">
        <v>112</v>
      </c>
      <c r="C69" s="11" t="s">
        <v>7</v>
      </c>
      <c r="D69" s="15">
        <v>3382.42</v>
      </c>
      <c r="E69" s="398"/>
      <c r="F69" s="278">
        <f t="shared" si="3"/>
        <v>0</v>
      </c>
      <c r="G69" s="173"/>
    </row>
    <row r="70" spans="1:7" s="16" customFormat="1" ht="20.100000000000001" customHeight="1">
      <c r="A70" s="246" t="s">
        <v>201</v>
      </c>
      <c r="B70" s="14" t="s">
        <v>147</v>
      </c>
      <c r="C70" s="11" t="s">
        <v>9</v>
      </c>
      <c r="D70" s="15">
        <v>405.89</v>
      </c>
      <c r="E70" s="398"/>
      <c r="F70" s="278">
        <f t="shared" si="3"/>
        <v>0</v>
      </c>
      <c r="G70" s="173"/>
    </row>
    <row r="71" spans="1:7" s="16" customFormat="1" ht="20.100000000000001" customHeight="1">
      <c r="A71" s="246" t="s">
        <v>202</v>
      </c>
      <c r="B71" s="14" t="s">
        <v>160</v>
      </c>
      <c r="C71" s="11" t="s">
        <v>9</v>
      </c>
      <c r="D71" s="15">
        <v>676.48</v>
      </c>
      <c r="E71" s="398"/>
      <c r="F71" s="278">
        <f t="shared" si="3"/>
        <v>0</v>
      </c>
      <c r="G71" s="173"/>
    </row>
    <row r="72" spans="1:7" s="16" customFormat="1" ht="20.100000000000001" customHeight="1">
      <c r="A72" s="246" t="s">
        <v>203</v>
      </c>
      <c r="B72" s="14" t="s">
        <v>161</v>
      </c>
      <c r="C72" s="11" t="s">
        <v>9</v>
      </c>
      <c r="D72" s="15">
        <v>676.48</v>
      </c>
      <c r="E72" s="398"/>
      <c r="F72" s="278">
        <f t="shared" si="3"/>
        <v>0</v>
      </c>
      <c r="G72" s="173"/>
    </row>
    <row r="73" spans="1:7" s="176" customFormat="1" ht="20.100000000000001" customHeight="1">
      <c r="A73" s="229" t="s">
        <v>162</v>
      </c>
      <c r="B73" s="3" t="s">
        <v>172</v>
      </c>
      <c r="C73" s="4"/>
      <c r="D73" s="203"/>
      <c r="E73" s="400"/>
      <c r="F73" s="276">
        <f>SUM(F74:F83)</f>
        <v>0</v>
      </c>
      <c r="G73" s="8"/>
    </row>
    <row r="74" spans="1:7" s="16" customFormat="1" ht="20.100000000000001" customHeight="1">
      <c r="A74" s="246" t="s">
        <v>204</v>
      </c>
      <c r="B74" s="14" t="s">
        <v>726</v>
      </c>
      <c r="C74" s="11" t="s">
        <v>9</v>
      </c>
      <c r="D74" s="15">
        <v>1131.83</v>
      </c>
      <c r="E74" s="398"/>
      <c r="F74" s="278">
        <f t="shared" ref="F74:F83" si="4">ROUND(D74*E74,2)</f>
        <v>0</v>
      </c>
      <c r="G74" s="173"/>
    </row>
    <row r="75" spans="1:7" s="16" customFormat="1" ht="20.100000000000001" customHeight="1">
      <c r="A75" s="246" t="s">
        <v>205</v>
      </c>
      <c r="B75" s="14" t="s">
        <v>724</v>
      </c>
      <c r="C75" s="11" t="s">
        <v>9</v>
      </c>
      <c r="D75" s="15">
        <v>1471.38</v>
      </c>
      <c r="E75" s="398"/>
      <c r="F75" s="278">
        <f t="shared" si="4"/>
        <v>0</v>
      </c>
      <c r="G75" s="173"/>
    </row>
    <row r="76" spans="1:7" s="16" customFormat="1" ht="20.100000000000001" customHeight="1">
      <c r="A76" s="246" t="s">
        <v>206</v>
      </c>
      <c r="B76" s="14" t="s">
        <v>110</v>
      </c>
      <c r="C76" s="11" t="s">
        <v>10</v>
      </c>
      <c r="D76" s="15">
        <v>67683.39</v>
      </c>
      <c r="E76" s="398"/>
      <c r="F76" s="278">
        <f t="shared" si="4"/>
        <v>0</v>
      </c>
      <c r="G76" s="173"/>
    </row>
    <row r="77" spans="1:7" s="16" customFormat="1" ht="20.100000000000001" customHeight="1">
      <c r="A77" s="246" t="s">
        <v>207</v>
      </c>
      <c r="B77" s="14" t="s">
        <v>300</v>
      </c>
      <c r="C77" s="11" t="s">
        <v>9</v>
      </c>
      <c r="D77" s="15">
        <v>1471.38</v>
      </c>
      <c r="E77" s="398"/>
      <c r="F77" s="278">
        <f t="shared" si="4"/>
        <v>0</v>
      </c>
      <c r="G77" s="173"/>
    </row>
    <row r="78" spans="1:7" s="16" customFormat="1" ht="24.75" customHeight="1">
      <c r="A78" s="246" t="s">
        <v>208</v>
      </c>
      <c r="B78" s="174" t="s">
        <v>164</v>
      </c>
      <c r="C78" s="11" t="s">
        <v>5</v>
      </c>
      <c r="D78" s="15">
        <v>6287.94</v>
      </c>
      <c r="E78" s="398"/>
      <c r="F78" s="278">
        <f t="shared" si="4"/>
        <v>0</v>
      </c>
      <c r="G78" s="173"/>
    </row>
    <row r="79" spans="1:7" s="16" customFormat="1" ht="20.100000000000001" customHeight="1">
      <c r="A79" s="246" t="s">
        <v>209</v>
      </c>
      <c r="B79" s="14" t="s">
        <v>166</v>
      </c>
      <c r="C79" s="11" t="s">
        <v>9</v>
      </c>
      <c r="D79" s="15">
        <v>251.52</v>
      </c>
      <c r="E79" s="398"/>
      <c r="F79" s="278">
        <f t="shared" si="4"/>
        <v>0</v>
      </c>
      <c r="G79" s="173"/>
    </row>
    <row r="80" spans="1:7" s="16" customFormat="1" ht="20.100000000000001" customHeight="1">
      <c r="A80" s="246" t="s">
        <v>923</v>
      </c>
      <c r="B80" s="14" t="s">
        <v>121</v>
      </c>
      <c r="C80" s="11" t="s">
        <v>5</v>
      </c>
      <c r="D80" s="15">
        <v>6287.94</v>
      </c>
      <c r="E80" s="398"/>
      <c r="F80" s="278">
        <f t="shared" si="4"/>
        <v>0</v>
      </c>
      <c r="G80" s="173"/>
    </row>
    <row r="81" spans="1:7" ht="20.100000000000001" customHeight="1">
      <c r="A81" s="246" t="s">
        <v>924</v>
      </c>
      <c r="B81" s="14" t="s">
        <v>165</v>
      </c>
      <c r="C81" s="11" t="s">
        <v>9</v>
      </c>
      <c r="D81" s="15">
        <v>201.21</v>
      </c>
      <c r="E81" s="398"/>
      <c r="F81" s="278">
        <f t="shared" si="4"/>
        <v>0</v>
      </c>
    </row>
    <row r="82" spans="1:7" s="177" customFormat="1" ht="20.100000000000001" customHeight="1">
      <c r="A82" s="246" t="s">
        <v>925</v>
      </c>
      <c r="B82" s="14" t="s">
        <v>163</v>
      </c>
      <c r="C82" s="11" t="s">
        <v>9</v>
      </c>
      <c r="D82" s="15">
        <v>660.23</v>
      </c>
      <c r="E82" s="398"/>
      <c r="F82" s="278">
        <f t="shared" si="4"/>
        <v>0</v>
      </c>
      <c r="G82" s="8"/>
    </row>
    <row r="83" spans="1:7" s="177" customFormat="1" ht="20.100000000000001" customHeight="1">
      <c r="A83" s="246" t="s">
        <v>926</v>
      </c>
      <c r="B83" s="14" t="str">
        <f>[98]Composições!D62</f>
        <v>BASE DE BRITA GRADUADA TRATADA COM CIMENTO - BGTC</v>
      </c>
      <c r="C83" s="11" t="s">
        <v>9</v>
      </c>
      <c r="D83" s="15">
        <v>471.6</v>
      </c>
      <c r="E83" s="398"/>
      <c r="F83" s="278">
        <f t="shared" si="4"/>
        <v>0</v>
      </c>
      <c r="G83" s="8"/>
    </row>
    <row r="84" spans="1:7" s="176" customFormat="1" ht="20.100000000000001" customHeight="1">
      <c r="A84" s="229" t="s">
        <v>210</v>
      </c>
      <c r="B84" s="3" t="s">
        <v>6</v>
      </c>
      <c r="C84" s="4"/>
      <c r="D84" s="203"/>
      <c r="E84" s="400"/>
      <c r="F84" s="276">
        <f>SUM(F85:F119)</f>
        <v>0</v>
      </c>
      <c r="G84" s="8"/>
    </row>
    <row r="85" spans="1:7" s="16" customFormat="1" ht="20.100000000000001" customHeight="1">
      <c r="A85" s="246" t="s">
        <v>211</v>
      </c>
      <c r="B85" s="174" t="s">
        <v>128</v>
      </c>
      <c r="C85" s="11" t="s">
        <v>9</v>
      </c>
      <c r="D85" s="15">
        <v>4688.1400000000003</v>
      </c>
      <c r="E85" s="398"/>
      <c r="F85" s="278">
        <f t="shared" ref="F85:F119" si="5">ROUND(D85*E85,2)</f>
        <v>0</v>
      </c>
      <c r="G85" s="173"/>
    </row>
    <row r="86" spans="1:7" s="16" customFormat="1" ht="20.100000000000001" customHeight="1">
      <c r="A86" s="246" t="s">
        <v>212</v>
      </c>
      <c r="B86" s="174" t="s">
        <v>1004</v>
      </c>
      <c r="C86" s="11" t="s">
        <v>9</v>
      </c>
      <c r="D86" s="15">
        <v>8157.03</v>
      </c>
      <c r="E86" s="398"/>
      <c r="F86" s="278">
        <f t="shared" si="5"/>
        <v>0</v>
      </c>
      <c r="G86" s="173"/>
    </row>
    <row r="87" spans="1:7" s="16" customFormat="1" ht="20.100000000000001" customHeight="1">
      <c r="A87" s="246" t="s">
        <v>213</v>
      </c>
      <c r="B87" s="174" t="s">
        <v>129</v>
      </c>
      <c r="C87" s="11" t="s">
        <v>9</v>
      </c>
      <c r="D87" s="15">
        <v>9955.99</v>
      </c>
      <c r="E87" s="398"/>
      <c r="F87" s="278">
        <f t="shared" si="5"/>
        <v>0</v>
      </c>
      <c r="G87" s="173"/>
    </row>
    <row r="88" spans="1:7" s="16" customFormat="1" ht="20.100000000000001" customHeight="1">
      <c r="A88" s="246" t="s">
        <v>214</v>
      </c>
      <c r="B88" s="174" t="s">
        <v>131</v>
      </c>
      <c r="C88" s="11" t="s">
        <v>114</v>
      </c>
      <c r="D88" s="15">
        <v>12721.27</v>
      </c>
      <c r="E88" s="398"/>
      <c r="F88" s="278">
        <f t="shared" si="5"/>
        <v>0</v>
      </c>
      <c r="G88" s="173"/>
    </row>
    <row r="89" spans="1:7" s="16" customFormat="1" ht="20.100000000000001" customHeight="1">
      <c r="A89" s="246" t="s">
        <v>215</v>
      </c>
      <c r="B89" s="14" t="s">
        <v>110</v>
      </c>
      <c r="C89" s="11" t="s">
        <v>10</v>
      </c>
      <c r="D89" s="15">
        <v>366284.5</v>
      </c>
      <c r="E89" s="398"/>
      <c r="F89" s="278">
        <f t="shared" si="5"/>
        <v>0</v>
      </c>
      <c r="G89" s="173"/>
    </row>
    <row r="90" spans="1:7" s="16" customFormat="1" ht="20.100000000000001" customHeight="1">
      <c r="A90" s="246" t="s">
        <v>216</v>
      </c>
      <c r="B90" s="14" t="s">
        <v>300</v>
      </c>
      <c r="C90" s="11" t="s">
        <v>9</v>
      </c>
      <c r="D90" s="15">
        <v>7353.34</v>
      </c>
      <c r="E90" s="398"/>
      <c r="F90" s="278">
        <f t="shared" si="5"/>
        <v>0</v>
      </c>
      <c r="G90" s="173"/>
    </row>
    <row r="91" spans="1:7" s="16" customFormat="1" ht="20.100000000000001" customHeight="1">
      <c r="A91" s="246" t="s">
        <v>217</v>
      </c>
      <c r="B91" s="174" t="s">
        <v>130</v>
      </c>
      <c r="C91" s="11" t="s">
        <v>9</v>
      </c>
      <c r="D91" s="15">
        <v>1064.9000000000001</v>
      </c>
      <c r="E91" s="398"/>
      <c r="F91" s="278">
        <f t="shared" si="5"/>
        <v>0</v>
      </c>
      <c r="G91" s="173"/>
    </row>
    <row r="92" spans="1:7" s="16" customFormat="1" ht="20.100000000000001" customHeight="1">
      <c r="A92" s="246" t="s">
        <v>218</v>
      </c>
      <c r="B92" s="174" t="s">
        <v>132</v>
      </c>
      <c r="C92" s="11" t="s">
        <v>7</v>
      </c>
      <c r="D92" s="15">
        <v>5509.42</v>
      </c>
      <c r="E92" s="398"/>
      <c r="F92" s="278">
        <f t="shared" si="5"/>
        <v>0</v>
      </c>
      <c r="G92" s="173"/>
    </row>
    <row r="93" spans="1:7" s="16" customFormat="1" ht="20.100000000000001" customHeight="1">
      <c r="A93" s="246" t="s">
        <v>219</v>
      </c>
      <c r="B93" s="174" t="s">
        <v>133</v>
      </c>
      <c r="C93" s="11" t="s">
        <v>9</v>
      </c>
      <c r="D93" s="15">
        <v>404.77</v>
      </c>
      <c r="E93" s="398"/>
      <c r="F93" s="278">
        <f t="shared" si="5"/>
        <v>0</v>
      </c>
      <c r="G93" s="173"/>
    </row>
    <row r="94" spans="1:7" s="16" customFormat="1" ht="20.100000000000001" customHeight="1">
      <c r="A94" s="246" t="s">
        <v>220</v>
      </c>
      <c r="B94" s="174" t="s">
        <v>100</v>
      </c>
      <c r="C94" s="11" t="s">
        <v>9</v>
      </c>
      <c r="D94" s="15">
        <v>200.71</v>
      </c>
      <c r="E94" s="398"/>
      <c r="F94" s="278">
        <f t="shared" si="5"/>
        <v>0</v>
      </c>
      <c r="G94" s="173"/>
    </row>
    <row r="95" spans="1:7" s="16" customFormat="1" ht="20.100000000000001" customHeight="1">
      <c r="A95" s="246" t="s">
        <v>221</v>
      </c>
      <c r="B95" s="174" t="s">
        <v>143</v>
      </c>
      <c r="C95" s="11" t="s">
        <v>5</v>
      </c>
      <c r="D95" s="15">
        <v>374.5</v>
      </c>
      <c r="E95" s="398"/>
      <c r="F95" s="278">
        <f t="shared" si="5"/>
        <v>0</v>
      </c>
      <c r="G95" s="173"/>
    </row>
    <row r="96" spans="1:7" s="16" customFormat="1" ht="20.100000000000001" customHeight="1">
      <c r="A96" s="246" t="s">
        <v>222</v>
      </c>
      <c r="B96" s="174" t="s">
        <v>142</v>
      </c>
      <c r="C96" s="11" t="s">
        <v>5</v>
      </c>
      <c r="D96" s="15">
        <v>374.5</v>
      </c>
      <c r="E96" s="398"/>
      <c r="F96" s="278">
        <f t="shared" si="5"/>
        <v>0</v>
      </c>
      <c r="G96" s="173"/>
    </row>
    <row r="97" spans="1:7" s="16" customFormat="1" ht="26.25" customHeight="1">
      <c r="A97" s="246" t="s">
        <v>223</v>
      </c>
      <c r="B97" s="174" t="s">
        <v>120</v>
      </c>
      <c r="C97" s="205" t="s">
        <v>707</v>
      </c>
      <c r="D97" s="15">
        <v>77</v>
      </c>
      <c r="E97" s="398"/>
      <c r="F97" s="278">
        <f t="shared" si="5"/>
        <v>0</v>
      </c>
      <c r="G97" s="173"/>
    </row>
    <row r="98" spans="1:7" s="16" customFormat="1" ht="20.100000000000001" customHeight="1">
      <c r="A98" s="246" t="s">
        <v>224</v>
      </c>
      <c r="B98" s="174" t="s">
        <v>135</v>
      </c>
      <c r="C98" s="11" t="s">
        <v>5</v>
      </c>
      <c r="D98" s="15">
        <v>30.8</v>
      </c>
      <c r="E98" s="398"/>
      <c r="F98" s="278">
        <f t="shared" si="5"/>
        <v>0</v>
      </c>
      <c r="G98" s="173"/>
    </row>
    <row r="99" spans="1:7" s="16" customFormat="1" ht="20.100000000000001" customHeight="1">
      <c r="A99" s="246" t="s">
        <v>225</v>
      </c>
      <c r="B99" s="174" t="s">
        <v>134</v>
      </c>
      <c r="C99" s="205" t="s">
        <v>707</v>
      </c>
      <c r="D99" s="15">
        <v>77</v>
      </c>
      <c r="E99" s="398"/>
      <c r="F99" s="278">
        <f t="shared" si="5"/>
        <v>0</v>
      </c>
      <c r="G99" s="173"/>
    </row>
    <row r="100" spans="1:7" s="16" customFormat="1" ht="20.100000000000001" customHeight="1">
      <c r="A100" s="246" t="s">
        <v>226</v>
      </c>
      <c r="B100" s="174" t="s">
        <v>123</v>
      </c>
      <c r="C100" s="11" t="s">
        <v>5</v>
      </c>
      <c r="D100" s="15">
        <v>1159.5</v>
      </c>
      <c r="E100" s="398"/>
      <c r="F100" s="278">
        <f t="shared" si="5"/>
        <v>0</v>
      </c>
      <c r="G100" s="173"/>
    </row>
    <row r="101" spans="1:7" s="16" customFormat="1" ht="20.100000000000001" customHeight="1">
      <c r="A101" s="246" t="s">
        <v>227</v>
      </c>
      <c r="B101" s="174" t="s">
        <v>902</v>
      </c>
      <c r="C101" s="11" t="s">
        <v>5</v>
      </c>
      <c r="D101" s="15">
        <v>1159.5</v>
      </c>
      <c r="E101" s="398"/>
      <c r="F101" s="278">
        <f t="shared" si="5"/>
        <v>0</v>
      </c>
      <c r="G101" s="173"/>
    </row>
    <row r="102" spans="1:7" s="16" customFormat="1" ht="20.100000000000001" customHeight="1">
      <c r="A102" s="246" t="s">
        <v>228</v>
      </c>
      <c r="B102" s="174" t="s">
        <v>136</v>
      </c>
      <c r="C102" s="205" t="s">
        <v>707</v>
      </c>
      <c r="D102" s="15">
        <v>77</v>
      </c>
      <c r="E102" s="398"/>
      <c r="F102" s="278">
        <f t="shared" si="5"/>
        <v>0</v>
      </c>
      <c r="G102" s="173"/>
    </row>
    <row r="103" spans="1:7" s="16" customFormat="1" ht="20.100000000000001" customHeight="1">
      <c r="A103" s="246" t="s">
        <v>229</v>
      </c>
      <c r="B103" s="174" t="s">
        <v>140</v>
      </c>
      <c r="C103" s="11" t="s">
        <v>5</v>
      </c>
      <c r="D103" s="15">
        <v>62.5</v>
      </c>
      <c r="E103" s="398"/>
      <c r="F103" s="278">
        <f t="shared" si="5"/>
        <v>0</v>
      </c>
      <c r="G103" s="173"/>
    </row>
    <row r="104" spans="1:7" s="16" customFormat="1" ht="20.100000000000001" customHeight="1">
      <c r="A104" s="246" t="s">
        <v>230</v>
      </c>
      <c r="B104" s="174" t="s">
        <v>144</v>
      </c>
      <c r="C104" s="11" t="s">
        <v>5</v>
      </c>
      <c r="D104" s="15">
        <v>62.5</v>
      </c>
      <c r="E104" s="398"/>
      <c r="F104" s="278">
        <f t="shared" si="5"/>
        <v>0</v>
      </c>
      <c r="G104" s="173"/>
    </row>
    <row r="105" spans="1:7" s="16" customFormat="1" ht="20.100000000000001" customHeight="1">
      <c r="A105" s="246" t="s">
        <v>231</v>
      </c>
      <c r="B105" s="174" t="s">
        <v>137</v>
      </c>
      <c r="C105" s="11" t="s">
        <v>5</v>
      </c>
      <c r="D105" s="15">
        <v>51.5</v>
      </c>
      <c r="E105" s="398"/>
      <c r="F105" s="278">
        <f t="shared" si="5"/>
        <v>0</v>
      </c>
      <c r="G105" s="173"/>
    </row>
    <row r="106" spans="1:7" s="16" customFormat="1" ht="20.100000000000001" customHeight="1">
      <c r="A106" s="246" t="s">
        <v>232</v>
      </c>
      <c r="B106" s="174" t="s">
        <v>141</v>
      </c>
      <c r="C106" s="11" t="s">
        <v>5</v>
      </c>
      <c r="D106" s="15">
        <v>51.5</v>
      </c>
      <c r="E106" s="398"/>
      <c r="F106" s="278">
        <f t="shared" si="5"/>
        <v>0</v>
      </c>
      <c r="G106" s="173"/>
    </row>
    <row r="107" spans="1:7" s="16" customFormat="1" ht="20.100000000000001" customHeight="1">
      <c r="A107" s="246" t="s">
        <v>233</v>
      </c>
      <c r="B107" s="174" t="s">
        <v>103</v>
      </c>
      <c r="C107" s="11" t="s">
        <v>4</v>
      </c>
      <c r="D107" s="15">
        <v>93807.05</v>
      </c>
      <c r="E107" s="398"/>
      <c r="F107" s="278">
        <f t="shared" si="5"/>
        <v>0</v>
      </c>
      <c r="G107" s="173"/>
    </row>
    <row r="108" spans="1:7" s="16" customFormat="1" ht="20.100000000000001" customHeight="1">
      <c r="A108" s="246" t="s">
        <v>234</v>
      </c>
      <c r="B108" s="174" t="s">
        <v>101</v>
      </c>
      <c r="C108" s="11" t="s">
        <v>9</v>
      </c>
      <c r="D108" s="15">
        <v>38.93</v>
      </c>
      <c r="E108" s="398"/>
      <c r="F108" s="278">
        <f t="shared" si="5"/>
        <v>0</v>
      </c>
      <c r="G108" s="173"/>
    </row>
    <row r="109" spans="1:7" s="16" customFormat="1" ht="20.100000000000001" customHeight="1">
      <c r="A109" s="246" t="s">
        <v>235</v>
      </c>
      <c r="B109" s="174" t="s">
        <v>122</v>
      </c>
      <c r="C109" s="11" t="s">
        <v>9</v>
      </c>
      <c r="D109" s="15">
        <v>1172.5899999999999</v>
      </c>
      <c r="E109" s="398"/>
      <c r="F109" s="278">
        <f t="shared" si="5"/>
        <v>0</v>
      </c>
      <c r="G109" s="173"/>
    </row>
    <row r="110" spans="1:7" s="16" customFormat="1" ht="20.100000000000001" customHeight="1">
      <c r="A110" s="246" t="s">
        <v>236</v>
      </c>
      <c r="B110" s="174" t="s">
        <v>138</v>
      </c>
      <c r="C110" s="11" t="s">
        <v>7</v>
      </c>
      <c r="D110" s="15">
        <v>446.08</v>
      </c>
      <c r="E110" s="398"/>
      <c r="F110" s="278">
        <f t="shared" si="5"/>
        <v>0</v>
      </c>
      <c r="G110" s="173"/>
    </row>
    <row r="111" spans="1:7" s="16" customFormat="1" ht="27" customHeight="1">
      <c r="A111" s="246" t="s">
        <v>237</v>
      </c>
      <c r="B111" s="174" t="s">
        <v>139</v>
      </c>
      <c r="C111" s="11" t="s">
        <v>9</v>
      </c>
      <c r="D111" s="15">
        <v>73.8</v>
      </c>
      <c r="E111" s="398"/>
      <c r="F111" s="278">
        <f t="shared" si="5"/>
        <v>0</v>
      </c>
      <c r="G111" s="173"/>
    </row>
    <row r="112" spans="1:7" s="16" customFormat="1" ht="20.100000000000001" customHeight="1">
      <c r="A112" s="246" t="s">
        <v>238</v>
      </c>
      <c r="B112" s="174" t="str">
        <f>[98]Composições!D68</f>
        <v>FORMA PARA GALERIA MOLDADA</v>
      </c>
      <c r="C112" s="11" t="str">
        <f>[98]Composições!E68</f>
        <v>M2</v>
      </c>
      <c r="D112" s="15">
        <v>299</v>
      </c>
      <c r="E112" s="398"/>
      <c r="F112" s="278">
        <f t="shared" si="5"/>
        <v>0</v>
      </c>
      <c r="G112" s="173"/>
    </row>
    <row r="113" spans="1:7" s="16" customFormat="1" ht="26.25" customHeight="1">
      <c r="A113" s="246" t="s">
        <v>901</v>
      </c>
      <c r="B113" s="174" t="str">
        <f>[98]Composições!D42</f>
        <v>FORNECIMENTO DE TERRA, INCLUINDO ESCAVAÇÃO, CARGA E TRANSPORTE ATÉ A DISTÂNCIA MÉDIA DE 1,0KM, MEDIDO NO ATERRO COMPACTADO</v>
      </c>
      <c r="C113" s="11" t="str">
        <f>[98]Composições!E42</f>
        <v>M3</v>
      </c>
      <c r="D113" s="15">
        <v>2779.02</v>
      </c>
      <c r="E113" s="398"/>
      <c r="F113" s="278">
        <f t="shared" si="5"/>
        <v>0</v>
      </c>
      <c r="G113" s="173"/>
    </row>
    <row r="114" spans="1:7" s="16" customFormat="1" ht="20.100000000000001" customHeight="1">
      <c r="A114" s="246" t="s">
        <v>239</v>
      </c>
      <c r="B114" s="14" t="s">
        <v>121</v>
      </c>
      <c r="C114" s="11" t="s">
        <v>5</v>
      </c>
      <c r="D114" s="15">
        <v>7.7</v>
      </c>
      <c r="E114" s="398"/>
      <c r="F114" s="278">
        <f t="shared" si="5"/>
        <v>0</v>
      </c>
      <c r="G114" s="173"/>
    </row>
    <row r="115" spans="1:7" s="16" customFormat="1" ht="20.100000000000001" customHeight="1">
      <c r="A115" s="246" t="s">
        <v>240</v>
      </c>
      <c r="B115" s="174" t="str">
        <f>[98]Composições!D6</f>
        <v>BOCA DE LOBO SIMPLES</v>
      </c>
      <c r="C115" s="205" t="s">
        <v>707</v>
      </c>
      <c r="D115" s="15">
        <v>5</v>
      </c>
      <c r="E115" s="398"/>
      <c r="F115" s="278">
        <f t="shared" si="5"/>
        <v>0</v>
      </c>
      <c r="G115" s="173"/>
    </row>
    <row r="116" spans="1:7" s="16" customFormat="1" ht="20.100000000000001" customHeight="1">
      <c r="A116" s="246" t="s">
        <v>241</v>
      </c>
      <c r="B116" s="174" t="str">
        <f>[98]Composições!D24</f>
        <v>BOCA DE LOBO DUPLA</v>
      </c>
      <c r="C116" s="205" t="s">
        <v>707</v>
      </c>
      <c r="D116" s="15">
        <v>37</v>
      </c>
      <c r="E116" s="398"/>
      <c r="F116" s="278">
        <f t="shared" si="5"/>
        <v>0</v>
      </c>
      <c r="G116" s="173"/>
    </row>
    <row r="117" spans="1:7" s="16" customFormat="1" ht="20.100000000000001" customHeight="1">
      <c r="A117" s="246" t="s">
        <v>242</v>
      </c>
      <c r="B117" s="174" t="s">
        <v>146</v>
      </c>
      <c r="C117" s="11" t="s">
        <v>7</v>
      </c>
      <c r="D117" s="15">
        <v>6679.3099999999995</v>
      </c>
      <c r="E117" s="398"/>
      <c r="F117" s="278">
        <f t="shared" si="5"/>
        <v>0</v>
      </c>
      <c r="G117" s="173"/>
    </row>
    <row r="118" spans="1:7" s="16" customFormat="1" ht="20.100000000000001" customHeight="1">
      <c r="A118" s="246" t="s">
        <v>243</v>
      </c>
      <c r="B118" s="174" t="str">
        <f>[98]Composições!D46</f>
        <v>INSTALAÇÃO DE BOCA DE LEÃO DUPLA COM GRELHA ARTICULADA, EXCETO FORNECIMENTO DA GRELHA</v>
      </c>
      <c r="C118" s="205" t="s">
        <v>707</v>
      </c>
      <c r="D118" s="15">
        <v>53</v>
      </c>
      <c r="E118" s="398"/>
      <c r="F118" s="278">
        <f t="shared" si="5"/>
        <v>0</v>
      </c>
      <c r="G118" s="173"/>
    </row>
    <row r="119" spans="1:7" s="16" customFormat="1" ht="20.100000000000001" customHeight="1">
      <c r="A119" s="246" t="s">
        <v>244</v>
      </c>
      <c r="B119" s="174" t="s">
        <v>145</v>
      </c>
      <c r="C119" s="205" t="s">
        <v>707</v>
      </c>
      <c r="D119" s="15">
        <v>106</v>
      </c>
      <c r="E119" s="398"/>
      <c r="F119" s="278">
        <f t="shared" si="5"/>
        <v>0</v>
      </c>
      <c r="G119" s="173"/>
    </row>
    <row r="120" spans="1:7" s="177" customFormat="1" ht="20.100000000000001" customHeight="1">
      <c r="A120" s="229" t="s">
        <v>245</v>
      </c>
      <c r="B120" s="3" t="s">
        <v>668</v>
      </c>
      <c r="C120" s="4"/>
      <c r="D120" s="203"/>
      <c r="E120" s="400"/>
      <c r="F120" s="276">
        <f>F121+F145</f>
        <v>0</v>
      </c>
      <c r="G120" s="8"/>
    </row>
    <row r="121" spans="1:7" s="177" customFormat="1" ht="20.100000000000001" customHeight="1">
      <c r="A121" s="229" t="s">
        <v>246</v>
      </c>
      <c r="B121" s="3" t="s">
        <v>256</v>
      </c>
      <c r="C121" s="4"/>
      <c r="D121" s="203"/>
      <c r="E121" s="400"/>
      <c r="F121" s="276">
        <f>F122+F138</f>
        <v>0</v>
      </c>
      <c r="G121" s="8"/>
    </row>
    <row r="122" spans="1:7" s="16" customFormat="1" ht="20.100000000000001" customHeight="1">
      <c r="A122" s="231" t="s">
        <v>247</v>
      </c>
      <c r="B122" s="180" t="s">
        <v>259</v>
      </c>
      <c r="C122" s="181"/>
      <c r="D122" s="291"/>
      <c r="E122" s="399"/>
      <c r="F122" s="280">
        <f>F123+F129</f>
        <v>0</v>
      </c>
      <c r="G122" s="173"/>
    </row>
    <row r="123" spans="1:7" s="16" customFormat="1" ht="20.100000000000001" customHeight="1">
      <c r="A123" s="231" t="s">
        <v>252</v>
      </c>
      <c r="B123" s="180" t="s">
        <v>104</v>
      </c>
      <c r="C123" s="181"/>
      <c r="D123" s="292"/>
      <c r="E123" s="399"/>
      <c r="F123" s="279">
        <f>SUM(F124:F128)</f>
        <v>0</v>
      </c>
      <c r="G123" s="173"/>
    </row>
    <row r="124" spans="1:7" s="16" customFormat="1" ht="20.100000000000001" customHeight="1">
      <c r="A124" s="230" t="s">
        <v>821</v>
      </c>
      <c r="B124" s="14" t="s">
        <v>262</v>
      </c>
      <c r="C124" s="205" t="s">
        <v>707</v>
      </c>
      <c r="D124" s="15">
        <v>1</v>
      </c>
      <c r="E124" s="398"/>
      <c r="F124" s="278">
        <f>ROUND(D124*E124,2)</f>
        <v>0</v>
      </c>
      <c r="G124" s="173"/>
    </row>
    <row r="125" spans="1:7" s="16" customFormat="1" ht="20.100000000000001" customHeight="1">
      <c r="A125" s="230" t="s">
        <v>822</v>
      </c>
      <c r="B125" s="14" t="s">
        <v>263</v>
      </c>
      <c r="C125" s="11" t="s">
        <v>5</v>
      </c>
      <c r="D125" s="15">
        <v>371.76</v>
      </c>
      <c r="E125" s="398"/>
      <c r="F125" s="278">
        <f>ROUND(D125*E125,2)</f>
        <v>0</v>
      </c>
      <c r="G125" s="173"/>
    </row>
    <row r="126" spans="1:7" s="16" customFormat="1" ht="20.100000000000001" customHeight="1">
      <c r="A126" s="230" t="s">
        <v>823</v>
      </c>
      <c r="B126" s="14" t="s">
        <v>724</v>
      </c>
      <c r="C126" s="11" t="s">
        <v>9</v>
      </c>
      <c r="D126" s="15">
        <v>15.18</v>
      </c>
      <c r="E126" s="398"/>
      <c r="F126" s="278">
        <f>ROUND(D126*E126,2)</f>
        <v>0</v>
      </c>
      <c r="G126" s="173"/>
    </row>
    <row r="127" spans="1:7" s="16" customFormat="1" ht="20.100000000000001" customHeight="1">
      <c r="A127" s="230" t="s">
        <v>824</v>
      </c>
      <c r="B127" s="14" t="s">
        <v>110</v>
      </c>
      <c r="C127" s="11" t="s">
        <v>10</v>
      </c>
      <c r="D127" s="15">
        <v>698.42</v>
      </c>
      <c r="E127" s="398"/>
      <c r="F127" s="278">
        <f>ROUND(D127*E127,2)</f>
        <v>0</v>
      </c>
      <c r="G127" s="173"/>
    </row>
    <row r="128" spans="1:7" s="16" customFormat="1" ht="20.100000000000001" customHeight="1">
      <c r="A128" s="230" t="s">
        <v>825</v>
      </c>
      <c r="B128" s="14" t="s">
        <v>300</v>
      </c>
      <c r="C128" s="11" t="s">
        <v>9</v>
      </c>
      <c r="D128" s="15">
        <v>15.18</v>
      </c>
      <c r="E128" s="398"/>
      <c r="F128" s="278">
        <f>ROUND(D128*E128,2)</f>
        <v>0</v>
      </c>
      <c r="G128" s="173"/>
    </row>
    <row r="129" spans="1:7" s="16" customFormat="1" ht="20.100000000000001" customHeight="1">
      <c r="A129" s="231" t="s">
        <v>253</v>
      </c>
      <c r="B129" s="180" t="s">
        <v>267</v>
      </c>
      <c r="C129" s="181"/>
      <c r="D129" s="292"/>
      <c r="E129" s="399"/>
      <c r="F129" s="279">
        <f>SUM(F130:F137)</f>
        <v>0</v>
      </c>
      <c r="G129" s="173"/>
    </row>
    <row r="130" spans="1:7" s="16" customFormat="1" ht="20.100000000000001" customHeight="1">
      <c r="A130" s="230" t="s">
        <v>826</v>
      </c>
      <c r="B130" s="14" t="s">
        <v>789</v>
      </c>
      <c r="C130" s="11" t="s">
        <v>5</v>
      </c>
      <c r="D130" s="15">
        <v>5017.79</v>
      </c>
      <c r="E130" s="398"/>
      <c r="F130" s="278">
        <f t="shared" ref="F130:F137" si="6">ROUND(D130*E130,2)</f>
        <v>0</v>
      </c>
      <c r="G130" s="173"/>
    </row>
    <row r="131" spans="1:7" s="16" customFormat="1" ht="20.100000000000001" customHeight="1">
      <c r="A131" s="230" t="s">
        <v>827</v>
      </c>
      <c r="B131" s="14" t="s">
        <v>724</v>
      </c>
      <c r="C131" s="11" t="s">
        <v>9</v>
      </c>
      <c r="D131" s="15">
        <v>51.21</v>
      </c>
      <c r="E131" s="398"/>
      <c r="F131" s="278">
        <f t="shared" si="6"/>
        <v>0</v>
      </c>
      <c r="G131" s="173"/>
    </row>
    <row r="132" spans="1:7" s="16" customFormat="1" ht="20.100000000000001" customHeight="1">
      <c r="A132" s="230" t="s">
        <v>828</v>
      </c>
      <c r="B132" s="14" t="s">
        <v>110</v>
      </c>
      <c r="C132" s="11" t="s">
        <v>10</v>
      </c>
      <c r="D132" s="15">
        <v>2355.5</v>
      </c>
      <c r="E132" s="398"/>
      <c r="F132" s="278">
        <f t="shared" si="6"/>
        <v>0</v>
      </c>
      <c r="G132" s="173"/>
    </row>
    <row r="133" spans="1:7" s="16" customFormat="1" ht="20.100000000000001" customHeight="1">
      <c r="A133" s="230" t="s">
        <v>829</v>
      </c>
      <c r="B133" s="14" t="s">
        <v>300</v>
      </c>
      <c r="C133" s="11" t="s">
        <v>9</v>
      </c>
      <c r="D133" s="15">
        <v>51.21</v>
      </c>
      <c r="E133" s="398"/>
      <c r="F133" s="278">
        <f t="shared" si="6"/>
        <v>0</v>
      </c>
      <c r="G133" s="173"/>
    </row>
    <row r="134" spans="1:7" s="16" customFormat="1" ht="20.100000000000001" customHeight="1">
      <c r="A134" s="230" t="s">
        <v>830</v>
      </c>
      <c r="B134" s="208" t="s">
        <v>729</v>
      </c>
      <c r="C134" s="11" t="s">
        <v>5</v>
      </c>
      <c r="D134" s="15">
        <v>5017.79</v>
      </c>
      <c r="E134" s="398"/>
      <c r="F134" s="278">
        <f t="shared" si="6"/>
        <v>0</v>
      </c>
      <c r="G134" s="173"/>
    </row>
    <row r="135" spans="1:7" s="16" customFormat="1" ht="20.100000000000001" customHeight="1">
      <c r="A135" s="230" t="s">
        <v>831</v>
      </c>
      <c r="B135" s="209" t="s">
        <v>169</v>
      </c>
      <c r="C135" s="11" t="s">
        <v>7</v>
      </c>
      <c r="D135" s="15">
        <v>3477.37</v>
      </c>
      <c r="E135" s="398"/>
      <c r="F135" s="278">
        <f t="shared" si="6"/>
        <v>0</v>
      </c>
      <c r="G135" s="173"/>
    </row>
    <row r="136" spans="1:7" s="16" customFormat="1" ht="20.100000000000001" customHeight="1">
      <c r="A136" s="230" t="s">
        <v>832</v>
      </c>
      <c r="B136" s="209" t="s">
        <v>122</v>
      </c>
      <c r="C136" s="11" t="s">
        <v>9</v>
      </c>
      <c r="D136" s="15">
        <v>521.61</v>
      </c>
      <c r="E136" s="398"/>
      <c r="F136" s="278">
        <f t="shared" si="6"/>
        <v>0</v>
      </c>
      <c r="G136" s="173"/>
    </row>
    <row r="137" spans="1:7" s="16" customFormat="1" ht="20.100000000000001" customHeight="1">
      <c r="A137" s="230" t="s">
        <v>833</v>
      </c>
      <c r="B137" s="174" t="s">
        <v>103</v>
      </c>
      <c r="C137" s="11" t="s">
        <v>4</v>
      </c>
      <c r="D137" s="15">
        <v>62592.639999999999</v>
      </c>
      <c r="E137" s="398"/>
      <c r="F137" s="278">
        <f t="shared" si="6"/>
        <v>0</v>
      </c>
      <c r="G137" s="173"/>
    </row>
    <row r="138" spans="1:7" s="16" customFormat="1" ht="20.100000000000001" customHeight="1">
      <c r="A138" s="231" t="s">
        <v>248</v>
      </c>
      <c r="B138" s="178" t="s">
        <v>250</v>
      </c>
      <c r="C138" s="181"/>
      <c r="D138" s="291"/>
      <c r="E138" s="399"/>
      <c r="F138" s="280">
        <f>SUM(F139:F144)</f>
        <v>0</v>
      </c>
      <c r="G138" s="173"/>
    </row>
    <row r="139" spans="1:7" s="16" customFormat="1" ht="20.100000000000001" customHeight="1">
      <c r="A139" s="230" t="s">
        <v>254</v>
      </c>
      <c r="B139" s="14" t="s">
        <v>249</v>
      </c>
      <c r="C139" s="11" t="s">
        <v>5</v>
      </c>
      <c r="D139" s="15">
        <v>2196.23</v>
      </c>
      <c r="E139" s="398"/>
      <c r="F139" s="278">
        <f t="shared" ref="F139:F144" si="7">ROUND(D139*E139,2)</f>
        <v>0</v>
      </c>
      <c r="G139" s="173"/>
    </row>
    <row r="140" spans="1:7" s="16" customFormat="1" ht="20.100000000000001" customHeight="1">
      <c r="A140" s="230" t="s">
        <v>255</v>
      </c>
      <c r="B140" s="14" t="s">
        <v>724</v>
      </c>
      <c r="C140" s="11" t="s">
        <v>9</v>
      </c>
      <c r="D140" s="15">
        <v>22.41</v>
      </c>
      <c r="E140" s="398"/>
      <c r="F140" s="278">
        <f t="shared" si="7"/>
        <v>0</v>
      </c>
      <c r="G140" s="173"/>
    </row>
    <row r="141" spans="1:7" s="16" customFormat="1" ht="20.100000000000001" customHeight="1">
      <c r="A141" s="230" t="s">
        <v>834</v>
      </c>
      <c r="B141" s="14" t="s">
        <v>110</v>
      </c>
      <c r="C141" s="11" t="s">
        <v>10</v>
      </c>
      <c r="D141" s="15">
        <v>1030.98</v>
      </c>
      <c r="E141" s="398"/>
      <c r="F141" s="278">
        <f t="shared" si="7"/>
        <v>0</v>
      </c>
      <c r="G141" s="173"/>
    </row>
    <row r="142" spans="1:7" s="16" customFormat="1" ht="20.100000000000001" customHeight="1">
      <c r="A142" s="230" t="s">
        <v>835</v>
      </c>
      <c r="B142" s="14" t="s">
        <v>300</v>
      </c>
      <c r="C142" s="11" t="s">
        <v>9</v>
      </c>
      <c r="D142" s="15">
        <v>22.41</v>
      </c>
      <c r="E142" s="398"/>
      <c r="F142" s="278">
        <f t="shared" si="7"/>
        <v>0</v>
      </c>
      <c r="G142" s="173"/>
    </row>
    <row r="143" spans="1:7" s="16" customFormat="1" ht="20.100000000000001" customHeight="1">
      <c r="A143" s="230" t="s">
        <v>836</v>
      </c>
      <c r="B143" s="14" t="s">
        <v>251</v>
      </c>
      <c r="C143" s="11" t="s">
        <v>5</v>
      </c>
      <c r="D143" s="15">
        <v>2196.23</v>
      </c>
      <c r="E143" s="398"/>
      <c r="F143" s="278">
        <f t="shared" si="7"/>
        <v>0</v>
      </c>
      <c r="G143" s="173"/>
    </row>
    <row r="144" spans="1:7" s="16" customFormat="1" ht="20.100000000000001" customHeight="1">
      <c r="A144" s="230" t="s">
        <v>837</v>
      </c>
      <c r="B144" s="14" t="s">
        <v>125</v>
      </c>
      <c r="C144" s="11" t="s">
        <v>5</v>
      </c>
      <c r="D144" s="15">
        <v>68.63</v>
      </c>
      <c r="E144" s="398"/>
      <c r="F144" s="278">
        <f t="shared" si="7"/>
        <v>0</v>
      </c>
      <c r="G144" s="173"/>
    </row>
    <row r="145" spans="1:7" s="177" customFormat="1" ht="20.100000000000001" customHeight="1">
      <c r="A145" s="229" t="s">
        <v>258</v>
      </c>
      <c r="B145" s="3" t="s">
        <v>257</v>
      </c>
      <c r="C145" s="4"/>
      <c r="D145" s="203"/>
      <c r="E145" s="400"/>
      <c r="F145" s="276">
        <f>F146+F158</f>
        <v>0</v>
      </c>
      <c r="G145" s="8"/>
    </row>
    <row r="146" spans="1:7" s="16" customFormat="1" ht="20.100000000000001" customHeight="1">
      <c r="A146" s="232" t="s">
        <v>838</v>
      </c>
      <c r="B146" s="180" t="s">
        <v>104</v>
      </c>
      <c r="C146" s="181"/>
      <c r="D146" s="291"/>
      <c r="E146" s="399"/>
      <c r="F146" s="280">
        <f>SUM(F147:F157)</f>
        <v>0</v>
      </c>
      <c r="G146" s="173"/>
    </row>
    <row r="147" spans="1:7" s="16" customFormat="1" ht="20.100000000000001" customHeight="1">
      <c r="A147" s="230" t="s">
        <v>840</v>
      </c>
      <c r="B147" s="174" t="s">
        <v>128</v>
      </c>
      <c r="C147" s="11" t="s">
        <v>9</v>
      </c>
      <c r="D147" s="15">
        <v>162.77000000000001</v>
      </c>
      <c r="E147" s="398"/>
      <c r="F147" s="281">
        <f t="shared" ref="F147:F157" si="8">ROUND(D147*E147,2)</f>
        <v>0</v>
      </c>
      <c r="G147" s="173"/>
    </row>
    <row r="148" spans="1:7" s="16" customFormat="1" ht="20.100000000000001" customHeight="1">
      <c r="A148" s="230" t="s">
        <v>841</v>
      </c>
      <c r="B148" s="14" t="s">
        <v>99</v>
      </c>
      <c r="C148" s="11" t="s">
        <v>9</v>
      </c>
      <c r="D148" s="15">
        <v>98.18</v>
      </c>
      <c r="E148" s="398"/>
      <c r="F148" s="281">
        <f t="shared" si="8"/>
        <v>0</v>
      </c>
      <c r="G148" s="173"/>
    </row>
    <row r="149" spans="1:7" s="16" customFormat="1" ht="20.100000000000001" customHeight="1">
      <c r="A149" s="230" t="s">
        <v>842</v>
      </c>
      <c r="B149" s="14" t="s">
        <v>724</v>
      </c>
      <c r="C149" s="11" t="s">
        <v>9</v>
      </c>
      <c r="D149" s="15">
        <v>83.97</v>
      </c>
      <c r="E149" s="398"/>
      <c r="F149" s="281">
        <f t="shared" si="8"/>
        <v>0</v>
      </c>
      <c r="G149" s="173"/>
    </row>
    <row r="150" spans="1:7" s="16" customFormat="1" ht="20.100000000000001" customHeight="1">
      <c r="A150" s="230" t="s">
        <v>843</v>
      </c>
      <c r="B150" s="14" t="s">
        <v>110</v>
      </c>
      <c r="C150" s="11" t="s">
        <v>10</v>
      </c>
      <c r="D150" s="15">
        <v>3862.48</v>
      </c>
      <c r="E150" s="398"/>
      <c r="F150" s="281">
        <f t="shared" si="8"/>
        <v>0</v>
      </c>
      <c r="G150" s="173"/>
    </row>
    <row r="151" spans="1:7" s="16" customFormat="1" ht="20.100000000000001" customHeight="1">
      <c r="A151" s="230" t="s">
        <v>844</v>
      </c>
      <c r="B151" s="14" t="s">
        <v>300</v>
      </c>
      <c r="C151" s="11" t="s">
        <v>9</v>
      </c>
      <c r="D151" s="15">
        <v>83.97</v>
      </c>
      <c r="E151" s="398"/>
      <c r="F151" s="281">
        <f t="shared" si="8"/>
        <v>0</v>
      </c>
      <c r="G151" s="173"/>
    </row>
    <row r="152" spans="1:7" s="16" customFormat="1" ht="20.100000000000001" customHeight="1">
      <c r="A152" s="230" t="s">
        <v>845</v>
      </c>
      <c r="B152" s="14" t="s">
        <v>105</v>
      </c>
      <c r="C152" s="11" t="s">
        <v>9</v>
      </c>
      <c r="D152" s="15">
        <v>23.25</v>
      </c>
      <c r="E152" s="398"/>
      <c r="F152" s="281">
        <f t="shared" si="8"/>
        <v>0</v>
      </c>
      <c r="G152" s="173"/>
    </row>
    <row r="153" spans="1:7" s="16" customFormat="1" ht="20.100000000000001" customHeight="1">
      <c r="A153" s="230" t="s">
        <v>846</v>
      </c>
      <c r="B153" s="14" t="s">
        <v>106</v>
      </c>
      <c r="C153" s="11" t="s">
        <v>7</v>
      </c>
      <c r="D153" s="15">
        <v>51.67</v>
      </c>
      <c r="E153" s="398"/>
      <c r="F153" s="281">
        <f t="shared" si="8"/>
        <v>0</v>
      </c>
      <c r="G153" s="173"/>
    </row>
    <row r="154" spans="1:7" s="16" customFormat="1" ht="20.100000000000001" customHeight="1">
      <c r="A154" s="230" t="s">
        <v>847</v>
      </c>
      <c r="B154" s="174" t="s">
        <v>103</v>
      </c>
      <c r="C154" s="11" t="s">
        <v>4</v>
      </c>
      <c r="D154" s="15">
        <v>4133.7600000000011</v>
      </c>
      <c r="E154" s="398"/>
      <c r="F154" s="281">
        <f t="shared" si="8"/>
        <v>0</v>
      </c>
      <c r="G154" s="173"/>
    </row>
    <row r="155" spans="1:7" s="16" customFormat="1" ht="20.100000000000001" customHeight="1">
      <c r="A155" s="230" t="s">
        <v>848</v>
      </c>
      <c r="B155" s="14" t="s">
        <v>107</v>
      </c>
      <c r="C155" s="11" t="s">
        <v>9</v>
      </c>
      <c r="D155" s="15">
        <v>41.34</v>
      </c>
      <c r="E155" s="398"/>
      <c r="F155" s="281">
        <f t="shared" si="8"/>
        <v>0</v>
      </c>
      <c r="G155" s="173"/>
    </row>
    <row r="156" spans="1:7" s="16" customFormat="1" ht="20.100000000000001" customHeight="1">
      <c r="A156" s="230" t="s">
        <v>849</v>
      </c>
      <c r="B156" s="14" t="s">
        <v>124</v>
      </c>
      <c r="C156" s="11" t="s">
        <v>7</v>
      </c>
      <c r="D156" s="15">
        <v>142.1</v>
      </c>
      <c r="E156" s="398"/>
      <c r="F156" s="281">
        <f t="shared" si="8"/>
        <v>0</v>
      </c>
      <c r="G156" s="173"/>
    </row>
    <row r="157" spans="1:7" s="16" customFormat="1" ht="20.100000000000001" customHeight="1">
      <c r="A157" s="230" t="s">
        <v>850</v>
      </c>
      <c r="B157" s="14" t="s">
        <v>125</v>
      </c>
      <c r="C157" s="11" t="s">
        <v>5</v>
      </c>
      <c r="D157" s="15">
        <v>64.59</v>
      </c>
      <c r="E157" s="398"/>
      <c r="F157" s="281">
        <f t="shared" si="8"/>
        <v>0</v>
      </c>
      <c r="G157" s="173"/>
    </row>
    <row r="158" spans="1:7" s="16" customFormat="1" ht="20.100000000000001" customHeight="1">
      <c r="A158" s="232" t="s">
        <v>839</v>
      </c>
      <c r="B158" s="180" t="s">
        <v>282</v>
      </c>
      <c r="C158" s="181"/>
      <c r="D158" s="15"/>
      <c r="E158" s="399"/>
      <c r="F158" s="280">
        <f>SUM(F159:F161)</f>
        <v>0</v>
      </c>
      <c r="G158" s="173"/>
    </row>
    <row r="159" spans="1:7" s="16" customFormat="1" ht="18" customHeight="1">
      <c r="A159" s="230" t="s">
        <v>851</v>
      </c>
      <c r="B159" s="14" t="s">
        <v>106</v>
      </c>
      <c r="C159" s="11" t="s">
        <v>7</v>
      </c>
      <c r="D159" s="15">
        <v>377.98</v>
      </c>
      <c r="E159" s="398"/>
      <c r="F159" s="281">
        <f>ROUND(D159*E159,2)</f>
        <v>0</v>
      </c>
      <c r="G159" s="173"/>
    </row>
    <row r="160" spans="1:7" s="16" customFormat="1" ht="20.100000000000001" customHeight="1">
      <c r="A160" s="230" t="s">
        <v>852</v>
      </c>
      <c r="B160" s="174" t="s">
        <v>103</v>
      </c>
      <c r="C160" s="11" t="s">
        <v>4</v>
      </c>
      <c r="D160" s="15">
        <v>3779.84</v>
      </c>
      <c r="E160" s="398"/>
      <c r="F160" s="281">
        <f>ROUND(D160*E160,2)</f>
        <v>0</v>
      </c>
      <c r="G160" s="173"/>
    </row>
    <row r="161" spans="1:7" s="16" customFormat="1" ht="20.100000000000001" customHeight="1">
      <c r="A161" s="230" t="s">
        <v>853</v>
      </c>
      <c r="B161" s="14" t="s">
        <v>107</v>
      </c>
      <c r="C161" s="11" t="s">
        <v>9</v>
      </c>
      <c r="D161" s="15">
        <v>37.799999999999997</v>
      </c>
      <c r="E161" s="398"/>
      <c r="F161" s="281">
        <f>ROUND(D161*E161,2)</f>
        <v>0</v>
      </c>
      <c r="G161" s="173"/>
    </row>
    <row r="162" spans="1:7" s="177" customFormat="1" ht="20.100000000000001" customHeight="1">
      <c r="A162" s="229" t="s">
        <v>260</v>
      </c>
      <c r="B162" s="3" t="s">
        <v>667</v>
      </c>
      <c r="C162" s="4"/>
      <c r="D162" s="203"/>
      <c r="E162" s="400"/>
      <c r="F162" s="276">
        <f>F163</f>
        <v>0</v>
      </c>
      <c r="G162" s="8"/>
    </row>
    <row r="163" spans="1:7" s="177" customFormat="1" ht="20.100000000000001" customHeight="1">
      <c r="A163" s="229" t="s">
        <v>261</v>
      </c>
      <c r="B163" s="3" t="s">
        <v>256</v>
      </c>
      <c r="C163" s="4"/>
      <c r="D163" s="203"/>
      <c r="E163" s="400"/>
      <c r="F163" s="276">
        <f>F164+F169+F185++F192</f>
        <v>0</v>
      </c>
      <c r="G163" s="8"/>
    </row>
    <row r="164" spans="1:7" s="177" customFormat="1" ht="20.100000000000001" customHeight="1">
      <c r="A164" s="231" t="s">
        <v>854</v>
      </c>
      <c r="B164" s="178" t="s">
        <v>666</v>
      </c>
      <c r="C164" s="179"/>
      <c r="D164" s="290"/>
      <c r="E164" s="401"/>
      <c r="F164" s="279">
        <f>SUM(F165:F168)</f>
        <v>0</v>
      </c>
      <c r="G164" s="8"/>
    </row>
    <row r="165" spans="1:7" s="177" customFormat="1" ht="20.100000000000001" customHeight="1">
      <c r="A165" s="246" t="s">
        <v>989</v>
      </c>
      <c r="B165" s="174" t="s">
        <v>727</v>
      </c>
      <c r="C165" s="11" t="s">
        <v>7</v>
      </c>
      <c r="D165" s="15">
        <v>50371.66</v>
      </c>
      <c r="E165" s="398"/>
      <c r="F165" s="278">
        <f>ROUND(D165*E165,2)</f>
        <v>0</v>
      </c>
      <c r="G165" s="8"/>
    </row>
    <row r="166" spans="1:7" s="177" customFormat="1" ht="20.100000000000001" customHeight="1">
      <c r="A166" s="246" t="s">
        <v>990</v>
      </c>
      <c r="B166" s="14" t="s">
        <v>724</v>
      </c>
      <c r="C166" s="11" t="s">
        <v>9</v>
      </c>
      <c r="D166" s="15">
        <v>19644.95</v>
      </c>
      <c r="E166" s="398"/>
      <c r="F166" s="278">
        <f>ROUND(D166*E166,2)</f>
        <v>0</v>
      </c>
      <c r="G166" s="8"/>
    </row>
    <row r="167" spans="1:7" s="177" customFormat="1" ht="20.100000000000001" customHeight="1">
      <c r="A167" s="246" t="s">
        <v>991</v>
      </c>
      <c r="B167" s="14" t="s">
        <v>110</v>
      </c>
      <c r="C167" s="11" t="s">
        <v>10</v>
      </c>
      <c r="D167" s="15">
        <v>903667.61</v>
      </c>
      <c r="E167" s="398"/>
      <c r="F167" s="278">
        <f>ROUND(D167*E167,2)</f>
        <v>0</v>
      </c>
      <c r="G167" s="8"/>
    </row>
    <row r="168" spans="1:7" s="16" customFormat="1" ht="20.100000000000001" customHeight="1">
      <c r="A168" s="246" t="s">
        <v>992</v>
      </c>
      <c r="B168" s="14" t="s">
        <v>300</v>
      </c>
      <c r="C168" s="11" t="s">
        <v>9</v>
      </c>
      <c r="D168" s="15">
        <v>19644.95</v>
      </c>
      <c r="E168" s="398"/>
      <c r="F168" s="278">
        <f>ROUND(D168*E168,2)</f>
        <v>0</v>
      </c>
      <c r="G168" s="173"/>
    </row>
    <row r="169" spans="1:7" s="16" customFormat="1" ht="20.100000000000001" customHeight="1">
      <c r="A169" s="232" t="s">
        <v>1033</v>
      </c>
      <c r="B169" s="180" t="s">
        <v>259</v>
      </c>
      <c r="C169" s="181"/>
      <c r="D169" s="291"/>
      <c r="E169" s="399"/>
      <c r="F169" s="280">
        <f>F170+F176</f>
        <v>0</v>
      </c>
      <c r="G169" s="173"/>
    </row>
    <row r="170" spans="1:7" s="16" customFormat="1" ht="20.100000000000001" customHeight="1">
      <c r="A170" s="232" t="s">
        <v>1034</v>
      </c>
      <c r="B170" s="180" t="s">
        <v>104</v>
      </c>
      <c r="C170" s="181"/>
      <c r="D170" s="292"/>
      <c r="E170" s="399"/>
      <c r="F170" s="279">
        <f>SUM(F171:F175)</f>
        <v>0</v>
      </c>
      <c r="G170" s="173"/>
    </row>
    <row r="171" spans="1:7" s="16" customFormat="1" ht="20.100000000000001" customHeight="1">
      <c r="A171" s="230" t="s">
        <v>1035</v>
      </c>
      <c r="B171" s="14" t="s">
        <v>262</v>
      </c>
      <c r="C171" s="205" t="s">
        <v>707</v>
      </c>
      <c r="D171" s="15">
        <v>1</v>
      </c>
      <c r="E171" s="398"/>
      <c r="F171" s="278">
        <f>ROUND(D171*E171,2)</f>
        <v>0</v>
      </c>
      <c r="G171" s="173"/>
    </row>
    <row r="172" spans="1:7" s="16" customFormat="1" ht="20.100000000000001" customHeight="1">
      <c r="A172" s="230" t="s">
        <v>1036</v>
      </c>
      <c r="B172" s="14" t="s">
        <v>263</v>
      </c>
      <c r="C172" s="11" t="s">
        <v>5</v>
      </c>
      <c r="D172" s="15">
        <v>320</v>
      </c>
      <c r="E172" s="398"/>
      <c r="F172" s="278">
        <f>ROUND(D172*E172,2)</f>
        <v>0</v>
      </c>
      <c r="G172" s="173"/>
    </row>
    <row r="173" spans="1:7" s="16" customFormat="1" ht="20.100000000000001" customHeight="1">
      <c r="A173" s="230" t="s">
        <v>1037</v>
      </c>
      <c r="B173" s="14" t="s">
        <v>724</v>
      </c>
      <c r="C173" s="11" t="s">
        <v>9</v>
      </c>
      <c r="D173" s="15">
        <v>13.07</v>
      </c>
      <c r="E173" s="398"/>
      <c r="F173" s="278">
        <f>ROUND(D173*E173,2)</f>
        <v>0</v>
      </c>
      <c r="G173" s="173"/>
    </row>
    <row r="174" spans="1:7" s="16" customFormat="1" ht="20.100000000000001" customHeight="1">
      <c r="A174" s="230" t="s">
        <v>1038</v>
      </c>
      <c r="B174" s="14" t="s">
        <v>110</v>
      </c>
      <c r="C174" s="11" t="s">
        <v>10</v>
      </c>
      <c r="D174" s="15">
        <v>601.17999999999995</v>
      </c>
      <c r="E174" s="398"/>
      <c r="F174" s="278">
        <f>ROUND(D174*E174,2)</f>
        <v>0</v>
      </c>
      <c r="G174" s="173"/>
    </row>
    <row r="175" spans="1:7" s="16" customFormat="1" ht="20.100000000000001" customHeight="1">
      <c r="A175" s="230" t="s">
        <v>1039</v>
      </c>
      <c r="B175" s="14" t="s">
        <v>300</v>
      </c>
      <c r="C175" s="11" t="s">
        <v>9</v>
      </c>
      <c r="D175" s="15">
        <v>13.07</v>
      </c>
      <c r="E175" s="398"/>
      <c r="F175" s="278">
        <f>ROUND(D175*E175,2)</f>
        <v>0</v>
      </c>
      <c r="G175" s="173"/>
    </row>
    <row r="176" spans="1:7" s="16" customFormat="1" ht="20.100000000000001" customHeight="1">
      <c r="A176" s="232" t="s">
        <v>1040</v>
      </c>
      <c r="B176" s="180" t="s">
        <v>267</v>
      </c>
      <c r="C176" s="181"/>
      <c r="D176" s="292"/>
      <c r="E176" s="399"/>
      <c r="F176" s="279">
        <f>SUM(F177:F184)</f>
        <v>0</v>
      </c>
      <c r="G176" s="173"/>
    </row>
    <row r="177" spans="1:7" s="16" customFormat="1" ht="20.100000000000001" customHeight="1">
      <c r="A177" s="230" t="s">
        <v>1041</v>
      </c>
      <c r="B177" s="14" t="s">
        <v>789</v>
      </c>
      <c r="C177" s="11" t="s">
        <v>5</v>
      </c>
      <c r="D177" s="15">
        <v>12796</v>
      </c>
      <c r="E177" s="398"/>
      <c r="F177" s="278">
        <f t="shared" ref="F177:F184" si="9">ROUND(D177*E177,2)</f>
        <v>0</v>
      </c>
      <c r="G177" s="173"/>
    </row>
    <row r="178" spans="1:7" s="16" customFormat="1" ht="20.100000000000001" customHeight="1">
      <c r="A178" s="230" t="s">
        <v>1042</v>
      </c>
      <c r="B178" s="14" t="s">
        <v>724</v>
      </c>
      <c r="C178" s="11" t="s">
        <v>9</v>
      </c>
      <c r="D178" s="15">
        <v>130.58000000000001</v>
      </c>
      <c r="E178" s="398"/>
      <c r="F178" s="278">
        <f t="shared" si="9"/>
        <v>0</v>
      </c>
      <c r="G178" s="173"/>
    </row>
    <row r="179" spans="1:7" s="16" customFormat="1" ht="20.100000000000001" customHeight="1">
      <c r="A179" s="230" t="s">
        <v>1043</v>
      </c>
      <c r="B179" s="14" t="s">
        <v>110</v>
      </c>
      <c r="C179" s="11" t="s">
        <v>10</v>
      </c>
      <c r="D179" s="15">
        <v>6006.83</v>
      </c>
      <c r="E179" s="398"/>
      <c r="F179" s="278">
        <f t="shared" si="9"/>
        <v>0</v>
      </c>
      <c r="G179" s="173"/>
    </row>
    <row r="180" spans="1:7" s="16" customFormat="1" ht="20.100000000000001" customHeight="1">
      <c r="A180" s="230" t="s">
        <v>1044</v>
      </c>
      <c r="B180" s="14" t="s">
        <v>300</v>
      </c>
      <c r="C180" s="11" t="s">
        <v>9</v>
      </c>
      <c r="D180" s="15">
        <v>130.58000000000001</v>
      </c>
      <c r="E180" s="398"/>
      <c r="F180" s="278">
        <f t="shared" si="9"/>
        <v>0</v>
      </c>
      <c r="G180" s="173"/>
    </row>
    <row r="181" spans="1:7" s="16" customFormat="1" ht="20.100000000000001" customHeight="1">
      <c r="A181" s="230" t="s">
        <v>1045</v>
      </c>
      <c r="B181" s="208" t="s">
        <v>729</v>
      </c>
      <c r="C181" s="11" t="s">
        <v>5</v>
      </c>
      <c r="D181" s="15">
        <v>12796</v>
      </c>
      <c r="E181" s="398"/>
      <c r="F181" s="278">
        <f t="shared" si="9"/>
        <v>0</v>
      </c>
      <c r="G181" s="173"/>
    </row>
    <row r="182" spans="1:7" s="16" customFormat="1" ht="20.100000000000001" customHeight="1">
      <c r="A182" s="230" t="s">
        <v>1046</v>
      </c>
      <c r="B182" s="209" t="s">
        <v>169</v>
      </c>
      <c r="C182" s="11" t="s">
        <v>7</v>
      </c>
      <c r="D182" s="15">
        <v>6836.84</v>
      </c>
      <c r="E182" s="398"/>
      <c r="F182" s="278">
        <f t="shared" si="9"/>
        <v>0</v>
      </c>
      <c r="G182" s="173"/>
    </row>
    <row r="183" spans="1:7" s="16" customFormat="1" ht="20.100000000000001" customHeight="1">
      <c r="A183" s="230" t="s">
        <v>1047</v>
      </c>
      <c r="B183" s="209" t="s">
        <v>122</v>
      </c>
      <c r="C183" s="11" t="s">
        <v>9</v>
      </c>
      <c r="D183" s="15">
        <v>1025.53</v>
      </c>
      <c r="E183" s="398"/>
      <c r="F183" s="278">
        <f t="shared" si="9"/>
        <v>0</v>
      </c>
      <c r="G183" s="173"/>
    </row>
    <row r="184" spans="1:7" s="16" customFormat="1" ht="20.100000000000001" customHeight="1">
      <c r="A184" s="230" t="s">
        <v>1048</v>
      </c>
      <c r="B184" s="174" t="s">
        <v>103</v>
      </c>
      <c r="C184" s="11" t="s">
        <v>4</v>
      </c>
      <c r="D184" s="15">
        <v>123063.12000000001</v>
      </c>
      <c r="E184" s="398"/>
      <c r="F184" s="278">
        <f t="shared" si="9"/>
        <v>0</v>
      </c>
      <c r="G184" s="173"/>
    </row>
    <row r="185" spans="1:7" s="16" customFormat="1" ht="20.100000000000001" customHeight="1">
      <c r="A185" s="232" t="s">
        <v>1049</v>
      </c>
      <c r="B185" s="178" t="s">
        <v>250</v>
      </c>
      <c r="C185" s="181"/>
      <c r="D185" s="291"/>
      <c r="E185" s="399"/>
      <c r="F185" s="280">
        <f>SUM(F186:F191)</f>
        <v>0</v>
      </c>
      <c r="G185" s="173"/>
    </row>
    <row r="186" spans="1:7" s="16" customFormat="1" ht="20.100000000000001" customHeight="1">
      <c r="A186" s="230" t="s">
        <v>1050</v>
      </c>
      <c r="B186" s="14" t="s">
        <v>249</v>
      </c>
      <c r="C186" s="11" t="s">
        <v>5</v>
      </c>
      <c r="D186" s="15">
        <v>5592</v>
      </c>
      <c r="E186" s="398"/>
      <c r="F186" s="278">
        <f t="shared" ref="F186:F191" si="10">ROUND(D186*E186,2)</f>
        <v>0</v>
      </c>
      <c r="G186" s="173"/>
    </row>
    <row r="187" spans="1:7" s="16" customFormat="1" ht="20.100000000000001" customHeight="1">
      <c r="A187" s="230" t="s">
        <v>1051</v>
      </c>
      <c r="B187" s="14" t="s">
        <v>724</v>
      </c>
      <c r="C187" s="11" t="s">
        <v>9</v>
      </c>
      <c r="D187" s="15">
        <v>57.07</v>
      </c>
      <c r="E187" s="398"/>
      <c r="F187" s="278">
        <f t="shared" si="10"/>
        <v>0</v>
      </c>
      <c r="G187" s="173"/>
    </row>
    <row r="188" spans="1:7" s="16" customFormat="1" ht="20.100000000000001" customHeight="1">
      <c r="A188" s="230" t="s">
        <v>1052</v>
      </c>
      <c r="B188" s="14" t="s">
        <v>110</v>
      </c>
      <c r="C188" s="11" t="s">
        <v>10</v>
      </c>
      <c r="D188" s="15">
        <v>2625.05</v>
      </c>
      <c r="E188" s="398"/>
      <c r="F188" s="278">
        <f t="shared" si="10"/>
        <v>0</v>
      </c>
      <c r="G188" s="173"/>
    </row>
    <row r="189" spans="1:7" s="16" customFormat="1" ht="20.100000000000001" customHeight="1">
      <c r="A189" s="230" t="s">
        <v>1053</v>
      </c>
      <c r="B189" s="14" t="s">
        <v>300</v>
      </c>
      <c r="C189" s="11" t="s">
        <v>9</v>
      </c>
      <c r="D189" s="15">
        <v>57.07</v>
      </c>
      <c r="E189" s="398"/>
      <c r="F189" s="278">
        <f t="shared" si="10"/>
        <v>0</v>
      </c>
      <c r="G189" s="173"/>
    </row>
    <row r="190" spans="1:7" s="16" customFormat="1" ht="20.100000000000001" customHeight="1">
      <c r="A190" s="230" t="s">
        <v>1054</v>
      </c>
      <c r="B190" s="14" t="s">
        <v>251</v>
      </c>
      <c r="C190" s="11" t="s">
        <v>5</v>
      </c>
      <c r="D190" s="15">
        <v>5592</v>
      </c>
      <c r="E190" s="398"/>
      <c r="F190" s="278">
        <f t="shared" si="10"/>
        <v>0</v>
      </c>
      <c r="G190" s="173"/>
    </row>
    <row r="191" spans="1:7" s="16" customFormat="1" ht="20.100000000000001" customHeight="1">
      <c r="A191" s="230" t="s">
        <v>1055</v>
      </c>
      <c r="B191" s="14" t="s">
        <v>125</v>
      </c>
      <c r="C191" s="11" t="s">
        <v>5</v>
      </c>
      <c r="D191" s="15">
        <v>111.5</v>
      </c>
      <c r="E191" s="398"/>
      <c r="F191" s="278">
        <f t="shared" si="10"/>
        <v>0</v>
      </c>
      <c r="G191" s="173"/>
    </row>
    <row r="192" spans="1:7" s="16" customFormat="1" ht="20.100000000000001" customHeight="1">
      <c r="A192" s="232" t="s">
        <v>1056</v>
      </c>
      <c r="B192" s="178" t="s">
        <v>985</v>
      </c>
      <c r="C192" s="181"/>
      <c r="D192" s="291"/>
      <c r="E192" s="399"/>
      <c r="F192" s="280">
        <f>SUM(F193)</f>
        <v>0</v>
      </c>
      <c r="G192" s="173"/>
    </row>
    <row r="193" spans="1:7" s="16" customFormat="1" ht="20.100000000000001" customHeight="1">
      <c r="A193" s="246" t="s">
        <v>1057</v>
      </c>
      <c r="B193" s="207" t="s">
        <v>730</v>
      </c>
      <c r="C193" s="11" t="s">
        <v>7</v>
      </c>
      <c r="D193" s="15">
        <v>19022.5</v>
      </c>
      <c r="E193" s="398"/>
      <c r="F193" s="278">
        <f>ROUND(D193*E193,2)</f>
        <v>0</v>
      </c>
      <c r="G193" s="173"/>
    </row>
    <row r="194" spans="1:7" s="177" customFormat="1" ht="20.100000000000001" customHeight="1">
      <c r="A194" s="229" t="s">
        <v>277</v>
      </c>
      <c r="B194" s="3" t="s">
        <v>278</v>
      </c>
      <c r="C194" s="4"/>
      <c r="D194" s="203"/>
      <c r="E194" s="400"/>
      <c r="F194" s="276">
        <f>F195+F226+F338+F426+F523</f>
        <v>0</v>
      </c>
      <c r="G194" s="8"/>
    </row>
    <row r="195" spans="1:7" s="177" customFormat="1" ht="20.100000000000001" customHeight="1">
      <c r="A195" s="229" t="s">
        <v>290</v>
      </c>
      <c r="B195" s="3" t="s">
        <v>423</v>
      </c>
      <c r="C195" s="4"/>
      <c r="D195" s="203"/>
      <c r="E195" s="400"/>
      <c r="F195" s="276">
        <f>F196+F201+F206+F210+F215+F218+F222+F224</f>
        <v>0</v>
      </c>
      <c r="G195" s="8"/>
    </row>
    <row r="196" spans="1:7" s="16" customFormat="1" ht="20.100000000000001" customHeight="1">
      <c r="A196" s="233" t="s">
        <v>422</v>
      </c>
      <c r="B196" s="182" t="s">
        <v>669</v>
      </c>
      <c r="C196" s="183"/>
      <c r="D196" s="293"/>
      <c r="E196" s="402"/>
      <c r="F196" s="276">
        <f>SUM(F197:F200)</f>
        <v>0</v>
      </c>
      <c r="G196" s="173"/>
    </row>
    <row r="197" spans="1:7" s="16" customFormat="1" ht="20.100000000000001" customHeight="1">
      <c r="A197" s="234" t="s">
        <v>424</v>
      </c>
      <c r="B197" s="174" t="s">
        <v>728</v>
      </c>
      <c r="C197" s="268" t="s">
        <v>7</v>
      </c>
      <c r="D197" s="294">
        <v>32.76</v>
      </c>
      <c r="E197" s="398"/>
      <c r="F197" s="278">
        <f>ROUND(D197*E197,2)</f>
        <v>0</v>
      </c>
      <c r="G197" s="173"/>
    </row>
    <row r="198" spans="1:7" s="16" customFormat="1" ht="20.100000000000001" customHeight="1">
      <c r="A198" s="234" t="s">
        <v>648</v>
      </c>
      <c r="B198" s="14" t="s">
        <v>724</v>
      </c>
      <c r="C198" s="11" t="s">
        <v>9</v>
      </c>
      <c r="D198" s="15">
        <v>12.78</v>
      </c>
      <c r="E198" s="398"/>
      <c r="F198" s="278">
        <f>ROUND(D198*E198,2)</f>
        <v>0</v>
      </c>
      <c r="G198" s="173"/>
    </row>
    <row r="199" spans="1:7" s="16" customFormat="1" ht="20.100000000000001" customHeight="1">
      <c r="A199" s="234" t="s">
        <v>649</v>
      </c>
      <c r="B199" s="14" t="s">
        <v>110</v>
      </c>
      <c r="C199" s="11" t="s">
        <v>10</v>
      </c>
      <c r="D199" s="15">
        <v>587.71</v>
      </c>
      <c r="E199" s="398"/>
      <c r="F199" s="278">
        <f>ROUND(D199*E199,2)</f>
        <v>0</v>
      </c>
      <c r="G199" s="173"/>
    </row>
    <row r="200" spans="1:7" s="16" customFormat="1" ht="20.100000000000001" customHeight="1">
      <c r="A200" s="234" t="s">
        <v>650</v>
      </c>
      <c r="B200" s="14" t="s">
        <v>300</v>
      </c>
      <c r="C200" s="11" t="s">
        <v>9</v>
      </c>
      <c r="D200" s="7">
        <v>12.78</v>
      </c>
      <c r="E200" s="398"/>
      <c r="F200" s="278">
        <f>ROUND(D200*E200,2)</f>
        <v>0</v>
      </c>
      <c r="G200" s="173"/>
    </row>
    <row r="201" spans="1:7" s="16" customFormat="1" ht="20.100000000000001" customHeight="1">
      <c r="A201" s="233" t="s">
        <v>425</v>
      </c>
      <c r="B201" s="182" t="s">
        <v>279</v>
      </c>
      <c r="C201" s="183"/>
      <c r="D201" s="184"/>
      <c r="E201" s="402"/>
      <c r="F201" s="276">
        <f>SUM(F202:F205)</f>
        <v>0</v>
      </c>
      <c r="G201" s="173"/>
    </row>
    <row r="202" spans="1:7" s="16" customFormat="1" ht="20.100000000000001" customHeight="1">
      <c r="A202" s="234" t="s">
        <v>432</v>
      </c>
      <c r="B202" s="14" t="s">
        <v>111</v>
      </c>
      <c r="C202" s="11" t="s">
        <v>9</v>
      </c>
      <c r="D202" s="294">
        <v>0.72</v>
      </c>
      <c r="E202" s="398"/>
      <c r="F202" s="278">
        <f>ROUND(D202*E202,2)</f>
        <v>0</v>
      </c>
      <c r="G202" s="173"/>
    </row>
    <row r="203" spans="1:7" s="16" customFormat="1" ht="20.100000000000001" customHeight="1">
      <c r="A203" s="234" t="s">
        <v>651</v>
      </c>
      <c r="B203" s="14" t="s">
        <v>724</v>
      </c>
      <c r="C203" s="11" t="s">
        <v>9</v>
      </c>
      <c r="D203" s="15">
        <v>0.94</v>
      </c>
      <c r="E203" s="398"/>
      <c r="F203" s="278">
        <f>ROUND(D203*E203,2)</f>
        <v>0</v>
      </c>
      <c r="G203" s="173"/>
    </row>
    <row r="204" spans="1:7" s="16" customFormat="1" ht="20.100000000000001" customHeight="1">
      <c r="A204" s="234" t="s">
        <v>652</v>
      </c>
      <c r="B204" s="14" t="s">
        <v>110</v>
      </c>
      <c r="C204" s="11" t="s">
        <v>10</v>
      </c>
      <c r="D204" s="15">
        <v>43.06</v>
      </c>
      <c r="E204" s="398"/>
      <c r="F204" s="278">
        <f>ROUND(D204*E204,2)</f>
        <v>0</v>
      </c>
      <c r="G204" s="173"/>
    </row>
    <row r="205" spans="1:7" s="16" customFormat="1" ht="20.100000000000001" customHeight="1">
      <c r="A205" s="234" t="s">
        <v>653</v>
      </c>
      <c r="B205" s="14" t="s">
        <v>300</v>
      </c>
      <c r="C205" s="11" t="s">
        <v>9</v>
      </c>
      <c r="D205" s="7">
        <v>0.94</v>
      </c>
      <c r="E205" s="398"/>
      <c r="F205" s="278">
        <f>ROUND(D205*E205,2)</f>
        <v>0</v>
      </c>
      <c r="G205" s="173"/>
    </row>
    <row r="206" spans="1:7" s="16" customFormat="1" ht="20.100000000000001" customHeight="1">
      <c r="A206" s="233" t="s">
        <v>426</v>
      </c>
      <c r="B206" s="182" t="s">
        <v>280</v>
      </c>
      <c r="C206" s="183"/>
      <c r="D206" s="184"/>
      <c r="E206" s="402"/>
      <c r="F206" s="276">
        <f>SUM(F207:F209)</f>
        <v>0</v>
      </c>
      <c r="G206" s="173"/>
    </row>
    <row r="207" spans="1:7" s="16" customFormat="1" ht="20.100000000000001" customHeight="1">
      <c r="A207" s="234" t="s">
        <v>433</v>
      </c>
      <c r="B207" s="174" t="s">
        <v>281</v>
      </c>
      <c r="C207" s="268" t="s">
        <v>9</v>
      </c>
      <c r="D207" s="294">
        <v>0.18</v>
      </c>
      <c r="E207" s="398"/>
      <c r="F207" s="278">
        <f>ROUND(D207*E207,2)</f>
        <v>0</v>
      </c>
      <c r="G207" s="173"/>
    </row>
    <row r="208" spans="1:7" s="16" customFormat="1" ht="20.100000000000001" customHeight="1">
      <c r="A208" s="234" t="s">
        <v>434</v>
      </c>
      <c r="B208" s="174" t="s">
        <v>911</v>
      </c>
      <c r="C208" s="268" t="s">
        <v>4</v>
      </c>
      <c r="D208" s="294">
        <v>2.61</v>
      </c>
      <c r="E208" s="398"/>
      <c r="F208" s="278">
        <f>ROUND(D208*E208,2)</f>
        <v>0</v>
      </c>
      <c r="G208" s="173"/>
    </row>
    <row r="209" spans="1:7" s="16" customFormat="1" ht="20.100000000000001" customHeight="1">
      <c r="A209" s="234" t="s">
        <v>435</v>
      </c>
      <c r="B209" s="14" t="s">
        <v>401</v>
      </c>
      <c r="C209" s="268" t="s">
        <v>4</v>
      </c>
      <c r="D209" s="294">
        <v>2.35</v>
      </c>
      <c r="E209" s="398"/>
      <c r="F209" s="278">
        <f>ROUND(D209*E209,2)</f>
        <v>0</v>
      </c>
      <c r="G209" s="173"/>
    </row>
    <row r="210" spans="1:7" s="16" customFormat="1" ht="20.100000000000001" customHeight="1">
      <c r="A210" s="233" t="s">
        <v>427</v>
      </c>
      <c r="B210" s="182" t="s">
        <v>282</v>
      </c>
      <c r="C210" s="183"/>
      <c r="D210" s="184"/>
      <c r="E210" s="402"/>
      <c r="F210" s="276">
        <f>SUM(F211:F214)</f>
        <v>0</v>
      </c>
      <c r="G210" s="173"/>
    </row>
    <row r="211" spans="1:7" s="16" customFormat="1" ht="20.25" customHeight="1">
      <c r="A211" s="234" t="s">
        <v>436</v>
      </c>
      <c r="B211" s="185" t="s">
        <v>1002</v>
      </c>
      <c r="C211" s="11" t="s">
        <v>7</v>
      </c>
      <c r="D211" s="294">
        <v>43.68</v>
      </c>
      <c r="E211" s="398"/>
      <c r="F211" s="282">
        <f>ROUND(D211*E211,2)</f>
        <v>0</v>
      </c>
      <c r="G211" s="173"/>
    </row>
    <row r="212" spans="1:7" s="16" customFormat="1" ht="20.100000000000001" customHeight="1">
      <c r="A212" s="234" t="s">
        <v>437</v>
      </c>
      <c r="B212" s="174" t="s">
        <v>126</v>
      </c>
      <c r="C212" s="268" t="s">
        <v>9</v>
      </c>
      <c r="D212" s="294">
        <v>0.9</v>
      </c>
      <c r="E212" s="398"/>
      <c r="F212" s="278">
        <f>ROUND(D212*E212,2)</f>
        <v>0</v>
      </c>
      <c r="G212" s="173"/>
    </row>
    <row r="213" spans="1:7" s="16" customFormat="1" ht="20.100000000000001" customHeight="1">
      <c r="A213" s="234" t="s">
        <v>438</v>
      </c>
      <c r="B213" s="174" t="s">
        <v>103</v>
      </c>
      <c r="C213" s="11" t="s">
        <v>4</v>
      </c>
      <c r="D213" s="294">
        <v>32.54</v>
      </c>
      <c r="E213" s="398"/>
      <c r="F213" s="282">
        <f>ROUND(D213*E213,2)</f>
        <v>0</v>
      </c>
      <c r="G213" s="173"/>
    </row>
    <row r="214" spans="1:7" s="16" customFormat="1" ht="26.25" customHeight="1">
      <c r="A214" s="234" t="s">
        <v>439</v>
      </c>
      <c r="B214" s="174" t="s">
        <v>306</v>
      </c>
      <c r="C214" s="268" t="s">
        <v>7</v>
      </c>
      <c r="D214" s="294">
        <v>32.76</v>
      </c>
      <c r="E214" s="398"/>
      <c r="F214" s="278">
        <f>ROUND(D214*E214,2)</f>
        <v>0</v>
      </c>
      <c r="G214" s="173"/>
    </row>
    <row r="215" spans="1:7" s="16" customFormat="1" ht="20.100000000000001" customHeight="1">
      <c r="A215" s="233" t="s">
        <v>428</v>
      </c>
      <c r="B215" s="182" t="s">
        <v>283</v>
      </c>
      <c r="C215" s="183"/>
      <c r="D215" s="184"/>
      <c r="E215" s="402"/>
      <c r="F215" s="276">
        <f>SUM(F216:F217)</f>
        <v>0</v>
      </c>
      <c r="G215" s="173"/>
    </row>
    <row r="216" spans="1:7" s="16" customFormat="1" ht="20.100000000000001" customHeight="1">
      <c r="A216" s="234" t="s">
        <v>440</v>
      </c>
      <c r="B216" s="174" t="s">
        <v>1017</v>
      </c>
      <c r="C216" s="268" t="s">
        <v>5</v>
      </c>
      <c r="D216" s="294">
        <v>7</v>
      </c>
      <c r="E216" s="398"/>
      <c r="F216" s="278">
        <f>ROUND(D216*E216,2)</f>
        <v>0</v>
      </c>
      <c r="G216" s="173"/>
    </row>
    <row r="217" spans="1:7" s="16" customFormat="1" ht="20.100000000000001" customHeight="1">
      <c r="A217" s="234" t="s">
        <v>441</v>
      </c>
      <c r="B217" s="174" t="s">
        <v>284</v>
      </c>
      <c r="C217" s="205" t="s">
        <v>707</v>
      </c>
      <c r="D217" s="294">
        <v>7</v>
      </c>
      <c r="E217" s="398"/>
      <c r="F217" s="278">
        <f>ROUND(D217*E217,2)</f>
        <v>0</v>
      </c>
      <c r="G217" s="173"/>
    </row>
    <row r="218" spans="1:7" s="16" customFormat="1" ht="20.100000000000001" customHeight="1">
      <c r="A218" s="233" t="s">
        <v>429</v>
      </c>
      <c r="B218" s="182" t="s">
        <v>285</v>
      </c>
      <c r="C218" s="183"/>
      <c r="D218" s="184"/>
      <c r="E218" s="402"/>
      <c r="F218" s="276">
        <f>SUM(F219:F221)</f>
        <v>0</v>
      </c>
      <c r="G218" s="173"/>
    </row>
    <row r="219" spans="1:7" s="16" customFormat="1" ht="20.100000000000001" customHeight="1">
      <c r="A219" s="234" t="s">
        <v>855</v>
      </c>
      <c r="B219" s="174" t="s">
        <v>286</v>
      </c>
      <c r="C219" s="268" t="s">
        <v>7</v>
      </c>
      <c r="D219" s="294">
        <v>55.440000000000005</v>
      </c>
      <c r="E219" s="398"/>
      <c r="F219" s="278">
        <f>ROUND(D219*E219,2)</f>
        <v>0</v>
      </c>
      <c r="G219" s="173"/>
    </row>
    <row r="220" spans="1:7" s="16" customFormat="1" ht="20.100000000000001" customHeight="1">
      <c r="A220" s="234" t="s">
        <v>856</v>
      </c>
      <c r="B220" s="174" t="s">
        <v>287</v>
      </c>
      <c r="C220" s="268" t="s">
        <v>7</v>
      </c>
      <c r="D220" s="294">
        <v>40.320000000000007</v>
      </c>
      <c r="E220" s="398"/>
      <c r="F220" s="278">
        <f>ROUND(D220*E220,2)</f>
        <v>0</v>
      </c>
      <c r="G220" s="173"/>
    </row>
    <row r="221" spans="1:7" s="16" customFormat="1" ht="20.100000000000001" customHeight="1">
      <c r="A221" s="234" t="s">
        <v>857</v>
      </c>
      <c r="B221" s="174" t="s">
        <v>288</v>
      </c>
      <c r="C221" s="268" t="s">
        <v>5</v>
      </c>
      <c r="D221" s="294">
        <v>16.8</v>
      </c>
      <c r="E221" s="398"/>
      <c r="F221" s="278">
        <f>ROUND(D221*E221,2)</f>
        <v>0</v>
      </c>
      <c r="G221" s="173"/>
    </row>
    <row r="222" spans="1:7" s="16" customFormat="1" ht="20.100000000000001" customHeight="1">
      <c r="A222" s="233" t="s">
        <v>430</v>
      </c>
      <c r="B222" s="182" t="s">
        <v>289</v>
      </c>
      <c r="C222" s="183"/>
      <c r="D222" s="184"/>
      <c r="E222" s="402"/>
      <c r="F222" s="276">
        <f>SUM(F223)</f>
        <v>0</v>
      </c>
      <c r="G222" s="173"/>
    </row>
    <row r="223" spans="1:7" s="16" customFormat="1" ht="18.75" customHeight="1">
      <c r="A223" s="234" t="s">
        <v>442</v>
      </c>
      <c r="B223" s="174" t="s">
        <v>654</v>
      </c>
      <c r="C223" s="268" t="s">
        <v>7</v>
      </c>
      <c r="D223" s="294">
        <v>32.76</v>
      </c>
      <c r="E223" s="398"/>
      <c r="F223" s="278">
        <f>ROUND(D223*E223,2)</f>
        <v>0</v>
      </c>
      <c r="G223" s="173"/>
    </row>
    <row r="224" spans="1:7" s="16" customFormat="1" ht="20.100000000000001" customHeight="1">
      <c r="A224" s="233" t="s">
        <v>431</v>
      </c>
      <c r="B224" s="182" t="s">
        <v>292</v>
      </c>
      <c r="C224" s="183"/>
      <c r="D224" s="184"/>
      <c r="E224" s="402"/>
      <c r="F224" s="276">
        <f>SUM(F225)</f>
        <v>0</v>
      </c>
      <c r="G224" s="173"/>
    </row>
    <row r="225" spans="1:7" s="16" customFormat="1" ht="20.100000000000001" customHeight="1">
      <c r="A225" s="234" t="s">
        <v>443</v>
      </c>
      <c r="B225" s="174" t="s">
        <v>294</v>
      </c>
      <c r="C225" s="268" t="s">
        <v>7</v>
      </c>
      <c r="D225" s="294">
        <v>51.41</v>
      </c>
      <c r="E225" s="398"/>
      <c r="F225" s="278">
        <f>ROUND(D225*E225,2)</f>
        <v>0</v>
      </c>
      <c r="G225" s="173"/>
    </row>
    <row r="226" spans="1:7" s="177" customFormat="1" ht="20.100000000000001" customHeight="1">
      <c r="A226" s="229" t="s">
        <v>318</v>
      </c>
      <c r="B226" s="3" t="s">
        <v>444</v>
      </c>
      <c r="C226" s="4"/>
      <c r="D226" s="203"/>
      <c r="E226" s="400"/>
      <c r="F226" s="276">
        <f>F227+F235+F242+F251+F257+F259+F269++F296+F310+F316+F319+F326+F331</f>
        <v>0</v>
      </c>
      <c r="G226" s="8"/>
    </row>
    <row r="227" spans="1:7" s="16" customFormat="1" ht="20.100000000000001" customHeight="1">
      <c r="A227" s="235" t="s">
        <v>445</v>
      </c>
      <c r="B227" s="3" t="s">
        <v>670</v>
      </c>
      <c r="C227" s="197" t="s">
        <v>295</v>
      </c>
      <c r="D227" s="198"/>
      <c r="E227" s="403"/>
      <c r="F227" s="276">
        <f>SUM(F228:F234)</f>
        <v>0</v>
      </c>
      <c r="G227" s="173"/>
    </row>
    <row r="228" spans="1:7" s="16" customFormat="1" ht="20.100000000000001" customHeight="1">
      <c r="A228" s="236" t="s">
        <v>446</v>
      </c>
      <c r="B228" s="185" t="s">
        <v>296</v>
      </c>
      <c r="C228" s="186" t="s">
        <v>7</v>
      </c>
      <c r="D228" s="295">
        <v>60</v>
      </c>
      <c r="E228" s="398"/>
      <c r="F228" s="278">
        <f t="shared" ref="F228:F234" si="11">ROUND(D228*E228,2)</f>
        <v>0</v>
      </c>
      <c r="G228" s="173"/>
    </row>
    <row r="229" spans="1:7" s="16" customFormat="1" ht="20.100000000000001" customHeight="1">
      <c r="A229" s="236" t="s">
        <v>447</v>
      </c>
      <c r="B229" s="185" t="s">
        <v>297</v>
      </c>
      <c r="C229" s="186" t="s">
        <v>7</v>
      </c>
      <c r="D229" s="295">
        <v>1412.3999999999999</v>
      </c>
      <c r="E229" s="398"/>
      <c r="F229" s="278">
        <f t="shared" si="11"/>
        <v>0</v>
      </c>
      <c r="G229" s="173"/>
    </row>
    <row r="230" spans="1:7" s="16" customFormat="1" ht="20.100000000000001" customHeight="1">
      <c r="A230" s="236" t="s">
        <v>448</v>
      </c>
      <c r="B230" s="185" t="s">
        <v>298</v>
      </c>
      <c r="C230" s="186" t="s">
        <v>7</v>
      </c>
      <c r="D230" s="295">
        <v>1682.6999999999998</v>
      </c>
      <c r="E230" s="398"/>
      <c r="F230" s="278">
        <f t="shared" si="11"/>
        <v>0</v>
      </c>
      <c r="G230" s="173"/>
    </row>
    <row r="231" spans="1:7" s="16" customFormat="1" ht="20.100000000000001" customHeight="1">
      <c r="A231" s="236" t="s">
        <v>449</v>
      </c>
      <c r="B231" s="174" t="s">
        <v>728</v>
      </c>
      <c r="C231" s="186" t="s">
        <v>7</v>
      </c>
      <c r="D231" s="295">
        <v>1262.6999999999998</v>
      </c>
      <c r="E231" s="398"/>
      <c r="F231" s="278">
        <f t="shared" si="11"/>
        <v>0</v>
      </c>
      <c r="G231" s="173"/>
    </row>
    <row r="232" spans="1:7" s="16" customFormat="1" ht="20.100000000000001" customHeight="1">
      <c r="A232" s="236" t="s">
        <v>710</v>
      </c>
      <c r="B232" s="14" t="s">
        <v>724</v>
      </c>
      <c r="C232" s="11" t="s">
        <v>9</v>
      </c>
      <c r="D232" s="15">
        <v>492.45</v>
      </c>
      <c r="E232" s="398"/>
      <c r="F232" s="278">
        <f t="shared" si="11"/>
        <v>0</v>
      </c>
      <c r="G232" s="173"/>
    </row>
    <row r="233" spans="1:7" s="16" customFormat="1" ht="20.100000000000001" customHeight="1">
      <c r="A233" s="236" t="s">
        <v>711</v>
      </c>
      <c r="B233" s="14" t="s">
        <v>110</v>
      </c>
      <c r="C233" s="11" t="s">
        <v>10</v>
      </c>
      <c r="D233" s="15">
        <v>22652.84</v>
      </c>
      <c r="E233" s="398"/>
      <c r="F233" s="278">
        <f t="shared" si="11"/>
        <v>0</v>
      </c>
      <c r="G233" s="173"/>
    </row>
    <row r="234" spans="1:7" s="16" customFormat="1" ht="20.100000000000001" customHeight="1">
      <c r="A234" s="236" t="s">
        <v>712</v>
      </c>
      <c r="B234" s="14" t="s">
        <v>300</v>
      </c>
      <c r="C234" s="11" t="s">
        <v>9</v>
      </c>
      <c r="D234" s="15">
        <v>492.45</v>
      </c>
      <c r="E234" s="398"/>
      <c r="F234" s="278">
        <f t="shared" si="11"/>
        <v>0</v>
      </c>
      <c r="G234" s="173"/>
    </row>
    <row r="235" spans="1:7" s="16" customFormat="1" ht="20.100000000000001" customHeight="1">
      <c r="A235" s="237" t="s">
        <v>450</v>
      </c>
      <c r="B235" s="187" t="s">
        <v>279</v>
      </c>
      <c r="C235" s="188" t="s">
        <v>295</v>
      </c>
      <c r="D235" s="198"/>
      <c r="E235" s="404"/>
      <c r="F235" s="276">
        <f>SUM(F236:F241)</f>
        <v>0</v>
      </c>
      <c r="G235" s="173"/>
    </row>
    <row r="236" spans="1:7" s="16" customFormat="1" ht="20.100000000000001" customHeight="1">
      <c r="A236" s="230" t="s">
        <v>462</v>
      </c>
      <c r="B236" s="14" t="s">
        <v>725</v>
      </c>
      <c r="C236" s="11" t="s">
        <v>9</v>
      </c>
      <c r="D236" s="15">
        <v>1894.0499999999997</v>
      </c>
      <c r="E236" s="398"/>
      <c r="F236" s="281">
        <f t="shared" ref="F236:F241" si="12">ROUND(D236*E236,2)</f>
        <v>0</v>
      </c>
      <c r="G236" s="173"/>
    </row>
    <row r="237" spans="1:7" s="16" customFormat="1" ht="20.100000000000001" customHeight="1">
      <c r="A237" s="236" t="s">
        <v>463</v>
      </c>
      <c r="B237" s="185" t="s">
        <v>299</v>
      </c>
      <c r="C237" s="186" t="s">
        <v>9</v>
      </c>
      <c r="D237" s="295">
        <v>294.60000000000002</v>
      </c>
      <c r="E237" s="398"/>
      <c r="F237" s="278">
        <f t="shared" si="12"/>
        <v>0</v>
      </c>
      <c r="G237" s="173"/>
    </row>
    <row r="238" spans="1:7" s="16" customFormat="1" ht="20.100000000000001" customHeight="1">
      <c r="A238" s="236" t="s">
        <v>464</v>
      </c>
      <c r="B238" s="174" t="s">
        <v>418</v>
      </c>
      <c r="C238" s="186" t="s">
        <v>9</v>
      </c>
      <c r="D238" s="295">
        <v>123.10000000000001</v>
      </c>
      <c r="E238" s="398"/>
      <c r="F238" s="278">
        <f t="shared" si="12"/>
        <v>0</v>
      </c>
      <c r="G238" s="173"/>
    </row>
    <row r="239" spans="1:7" s="16" customFormat="1" ht="18" customHeight="1">
      <c r="A239" s="236" t="s">
        <v>465</v>
      </c>
      <c r="B239" s="14" t="s">
        <v>724</v>
      </c>
      <c r="C239" s="11" t="s">
        <v>9</v>
      </c>
      <c r="D239" s="295">
        <v>134.5</v>
      </c>
      <c r="E239" s="398"/>
      <c r="F239" s="278">
        <f t="shared" si="12"/>
        <v>0</v>
      </c>
      <c r="G239" s="173"/>
    </row>
    <row r="240" spans="1:7" s="16" customFormat="1" ht="19.5" customHeight="1">
      <c r="A240" s="236" t="s">
        <v>466</v>
      </c>
      <c r="B240" s="14" t="s">
        <v>110</v>
      </c>
      <c r="C240" s="11" t="s">
        <v>10</v>
      </c>
      <c r="D240" s="295">
        <v>6188.9</v>
      </c>
      <c r="E240" s="398"/>
      <c r="F240" s="278">
        <f t="shared" si="12"/>
        <v>0</v>
      </c>
      <c r="G240" s="173"/>
    </row>
    <row r="241" spans="1:7" s="16" customFormat="1" ht="20.100000000000001" customHeight="1">
      <c r="A241" s="236" t="s">
        <v>467</v>
      </c>
      <c r="B241" s="14" t="s">
        <v>300</v>
      </c>
      <c r="C241" s="11" t="s">
        <v>9</v>
      </c>
      <c r="D241" s="295">
        <v>134.5</v>
      </c>
      <c r="E241" s="398"/>
      <c r="F241" s="278">
        <f t="shared" si="12"/>
        <v>0</v>
      </c>
      <c r="G241" s="173"/>
    </row>
    <row r="242" spans="1:7" s="16" customFormat="1" ht="20.100000000000001" customHeight="1">
      <c r="A242" s="237" t="s">
        <v>451</v>
      </c>
      <c r="B242" s="187" t="s">
        <v>301</v>
      </c>
      <c r="C242" s="189"/>
      <c r="D242" s="198"/>
      <c r="E242" s="404"/>
      <c r="F242" s="276">
        <f>SUM(F243:F250)</f>
        <v>0</v>
      </c>
      <c r="G242" s="173"/>
    </row>
    <row r="243" spans="1:7" s="16" customFormat="1" ht="20.100000000000001" customHeight="1">
      <c r="A243" s="236" t="s">
        <v>468</v>
      </c>
      <c r="B243" s="185" t="s">
        <v>107</v>
      </c>
      <c r="C243" s="186" t="s">
        <v>9</v>
      </c>
      <c r="D243" s="295">
        <v>79.599999999999994</v>
      </c>
      <c r="E243" s="398"/>
      <c r="F243" s="278">
        <f t="shared" ref="F243:F250" si="13">ROUND(D243*E243,2)</f>
        <v>0</v>
      </c>
      <c r="G243" s="173"/>
    </row>
    <row r="244" spans="1:7" s="16" customFormat="1" ht="20.100000000000001" customHeight="1">
      <c r="A244" s="236" t="s">
        <v>469</v>
      </c>
      <c r="B244" s="174" t="s">
        <v>103</v>
      </c>
      <c r="C244" s="186" t="s">
        <v>4</v>
      </c>
      <c r="D244" s="295">
        <v>5095.7</v>
      </c>
      <c r="E244" s="398"/>
      <c r="F244" s="278">
        <f t="shared" si="13"/>
        <v>0</v>
      </c>
      <c r="G244" s="173"/>
    </row>
    <row r="245" spans="1:7" s="16" customFormat="1" ht="20.100000000000001" customHeight="1">
      <c r="A245" s="236" t="s">
        <v>470</v>
      </c>
      <c r="B245" s="14" t="s">
        <v>401</v>
      </c>
      <c r="C245" s="186" t="s">
        <v>4</v>
      </c>
      <c r="D245" s="295">
        <v>1273.9000000000001</v>
      </c>
      <c r="E245" s="398"/>
      <c r="F245" s="278">
        <f t="shared" si="13"/>
        <v>0</v>
      </c>
      <c r="G245" s="173"/>
    </row>
    <row r="246" spans="1:7" s="16" customFormat="1" ht="20.100000000000001" customHeight="1">
      <c r="A246" s="236" t="s">
        <v>471</v>
      </c>
      <c r="B246" s="14" t="s">
        <v>106</v>
      </c>
      <c r="C246" s="186" t="s">
        <v>7</v>
      </c>
      <c r="D246" s="295">
        <v>637</v>
      </c>
      <c r="E246" s="398"/>
      <c r="F246" s="278">
        <f t="shared" si="13"/>
        <v>0</v>
      </c>
      <c r="G246" s="173"/>
    </row>
    <row r="247" spans="1:7" s="16" customFormat="1" ht="20.100000000000001" customHeight="1">
      <c r="A247" s="236" t="s">
        <v>472</v>
      </c>
      <c r="B247" s="185" t="s">
        <v>133</v>
      </c>
      <c r="C247" s="186" t="s">
        <v>9</v>
      </c>
      <c r="D247" s="295">
        <v>29</v>
      </c>
      <c r="E247" s="398"/>
      <c r="F247" s="278">
        <f t="shared" si="13"/>
        <v>0</v>
      </c>
      <c r="G247" s="173"/>
    </row>
    <row r="248" spans="1:7" s="16" customFormat="1" ht="20.100000000000001" customHeight="1">
      <c r="A248" s="236" t="s">
        <v>473</v>
      </c>
      <c r="B248" s="185" t="s">
        <v>302</v>
      </c>
      <c r="C248" s="186" t="s">
        <v>9</v>
      </c>
      <c r="D248" s="295">
        <v>14.5</v>
      </c>
      <c r="E248" s="398"/>
      <c r="F248" s="278">
        <f t="shared" si="13"/>
        <v>0</v>
      </c>
      <c r="G248" s="173"/>
    </row>
    <row r="249" spans="1:7" s="16" customFormat="1" ht="20.100000000000001" customHeight="1">
      <c r="A249" s="236" t="s">
        <v>474</v>
      </c>
      <c r="B249" s="185" t="s">
        <v>303</v>
      </c>
      <c r="C249" s="186" t="s">
        <v>5</v>
      </c>
      <c r="D249" s="295">
        <v>2900</v>
      </c>
      <c r="E249" s="398"/>
      <c r="F249" s="278">
        <f t="shared" si="13"/>
        <v>0</v>
      </c>
      <c r="G249" s="173"/>
    </row>
    <row r="250" spans="1:7" s="16" customFormat="1" ht="20.100000000000001" customHeight="1">
      <c r="A250" s="236" t="s">
        <v>475</v>
      </c>
      <c r="B250" s="185" t="s">
        <v>304</v>
      </c>
      <c r="C250" s="186" t="s">
        <v>5</v>
      </c>
      <c r="D250" s="295">
        <v>300</v>
      </c>
      <c r="E250" s="398"/>
      <c r="F250" s="278">
        <f t="shared" si="13"/>
        <v>0</v>
      </c>
      <c r="G250" s="173"/>
    </row>
    <row r="251" spans="1:7" s="16" customFormat="1" ht="20.100000000000001" customHeight="1">
      <c r="A251" s="237" t="s">
        <v>452</v>
      </c>
      <c r="B251" s="187" t="s">
        <v>282</v>
      </c>
      <c r="C251" s="189"/>
      <c r="D251" s="198"/>
      <c r="E251" s="404"/>
      <c r="F251" s="276">
        <f>SUM(F252:F256)</f>
        <v>0</v>
      </c>
      <c r="G251" s="173"/>
    </row>
    <row r="252" spans="1:7" s="16" customFormat="1" ht="20.100000000000001" customHeight="1">
      <c r="A252" s="236" t="s">
        <v>476</v>
      </c>
      <c r="B252" s="185" t="s">
        <v>1002</v>
      </c>
      <c r="C252" s="186" t="s">
        <v>7</v>
      </c>
      <c r="D252" s="295">
        <v>5706.4</v>
      </c>
      <c r="E252" s="398"/>
      <c r="F252" s="278">
        <f>ROUND(D252*E252,2)</f>
        <v>0</v>
      </c>
      <c r="G252" s="173"/>
    </row>
    <row r="253" spans="1:7" s="16" customFormat="1" ht="20.100000000000001" customHeight="1">
      <c r="A253" s="236" t="s">
        <v>480</v>
      </c>
      <c r="B253" s="185" t="s">
        <v>126</v>
      </c>
      <c r="C253" s="186" t="s">
        <v>9</v>
      </c>
      <c r="D253" s="295">
        <v>125.99</v>
      </c>
      <c r="E253" s="398"/>
      <c r="F253" s="278">
        <f>ROUND(D253*E253,2)</f>
        <v>0</v>
      </c>
      <c r="G253" s="173"/>
    </row>
    <row r="254" spans="1:7" s="16" customFormat="1" ht="20.100000000000001" customHeight="1">
      <c r="A254" s="236" t="s">
        <v>481</v>
      </c>
      <c r="B254" s="174" t="s">
        <v>103</v>
      </c>
      <c r="C254" s="11" t="s">
        <v>4</v>
      </c>
      <c r="D254" s="295">
        <v>7425.6</v>
      </c>
      <c r="E254" s="398"/>
      <c r="F254" s="282">
        <f>ROUND(D254*E254,2)</f>
        <v>0</v>
      </c>
      <c r="G254" s="173"/>
    </row>
    <row r="255" spans="1:7" s="16" customFormat="1" ht="20.100000000000001" customHeight="1">
      <c r="A255" s="236" t="s">
        <v>482</v>
      </c>
      <c r="B255" s="185" t="s">
        <v>305</v>
      </c>
      <c r="C255" s="186" t="s">
        <v>9</v>
      </c>
      <c r="D255" s="295">
        <v>16.920000000000002</v>
      </c>
      <c r="E255" s="398"/>
      <c r="F255" s="278">
        <f>ROUND(D255*E255,2)</f>
        <v>0</v>
      </c>
      <c r="G255" s="173"/>
    </row>
    <row r="256" spans="1:7" s="16" customFormat="1" ht="27" customHeight="1">
      <c r="A256" s="236" t="s">
        <v>483</v>
      </c>
      <c r="B256" s="174" t="s">
        <v>306</v>
      </c>
      <c r="C256" s="186" t="s">
        <v>7</v>
      </c>
      <c r="D256" s="295">
        <v>4075.34</v>
      </c>
      <c r="E256" s="398"/>
      <c r="F256" s="278">
        <f>ROUND(D256*E256,2)</f>
        <v>0</v>
      </c>
      <c r="G256" s="173"/>
    </row>
    <row r="257" spans="1:7" s="16" customFormat="1" ht="20.100000000000001" customHeight="1">
      <c r="A257" s="237" t="s">
        <v>453</v>
      </c>
      <c r="B257" s="187" t="s">
        <v>307</v>
      </c>
      <c r="C257" s="189"/>
      <c r="D257" s="198"/>
      <c r="E257" s="404"/>
      <c r="F257" s="276">
        <f>SUM(F258)</f>
        <v>0</v>
      </c>
      <c r="G257" s="173"/>
    </row>
    <row r="258" spans="1:7" s="16" customFormat="1" ht="20.25" customHeight="1">
      <c r="A258" s="236" t="s">
        <v>477</v>
      </c>
      <c r="B258" s="185" t="s">
        <v>655</v>
      </c>
      <c r="C258" s="186" t="s">
        <v>7</v>
      </c>
      <c r="D258" s="295">
        <v>1500.9</v>
      </c>
      <c r="E258" s="398"/>
      <c r="F258" s="278">
        <f>ROUND(D258*E258,2)</f>
        <v>0</v>
      </c>
      <c r="G258" s="173"/>
    </row>
    <row r="259" spans="1:7" s="16" customFormat="1" ht="20.100000000000001" customHeight="1">
      <c r="A259" s="237" t="s">
        <v>454</v>
      </c>
      <c r="B259" s="187" t="s">
        <v>285</v>
      </c>
      <c r="C259" s="189"/>
      <c r="D259" s="198"/>
      <c r="E259" s="404"/>
      <c r="F259" s="276">
        <f>SUM(F260:F268)</f>
        <v>0</v>
      </c>
      <c r="G259" s="173"/>
    </row>
    <row r="260" spans="1:7" s="16" customFormat="1" ht="20.100000000000001" customHeight="1">
      <c r="A260" s="236" t="s">
        <v>479</v>
      </c>
      <c r="B260" s="185" t="s">
        <v>308</v>
      </c>
      <c r="C260" s="186" t="s">
        <v>7</v>
      </c>
      <c r="D260" s="295">
        <v>258.29999999999995</v>
      </c>
      <c r="E260" s="398"/>
      <c r="F260" s="278">
        <f t="shared" ref="F260:F268" si="14">ROUND(D260*E260,2)</f>
        <v>0</v>
      </c>
      <c r="G260" s="173"/>
    </row>
    <row r="261" spans="1:7" s="16" customFormat="1" ht="20.100000000000001" customHeight="1">
      <c r="A261" s="236" t="s">
        <v>484</v>
      </c>
      <c r="B261" s="185" t="s">
        <v>309</v>
      </c>
      <c r="C261" s="205" t="s">
        <v>707</v>
      </c>
      <c r="D261" s="295">
        <v>120</v>
      </c>
      <c r="E261" s="398"/>
      <c r="F261" s="278">
        <f t="shared" si="14"/>
        <v>0</v>
      </c>
      <c r="G261" s="173"/>
    </row>
    <row r="262" spans="1:7" s="16" customFormat="1" ht="20.100000000000001" customHeight="1">
      <c r="A262" s="236" t="s">
        <v>485</v>
      </c>
      <c r="B262" s="185" t="s">
        <v>310</v>
      </c>
      <c r="C262" s="205" t="s">
        <v>707</v>
      </c>
      <c r="D262" s="295">
        <v>60</v>
      </c>
      <c r="E262" s="398"/>
      <c r="F262" s="278">
        <f t="shared" si="14"/>
        <v>0</v>
      </c>
      <c r="G262" s="173"/>
    </row>
    <row r="263" spans="1:7" s="16" customFormat="1" ht="20.100000000000001" customHeight="1">
      <c r="A263" s="236" t="s">
        <v>486</v>
      </c>
      <c r="B263" s="185" t="s">
        <v>311</v>
      </c>
      <c r="C263" s="205" t="s">
        <v>707</v>
      </c>
      <c r="D263" s="295">
        <v>180</v>
      </c>
      <c r="E263" s="398"/>
      <c r="F263" s="278">
        <f t="shared" si="14"/>
        <v>0</v>
      </c>
      <c r="G263" s="173"/>
    </row>
    <row r="264" spans="1:7" s="16" customFormat="1" ht="20.100000000000001" customHeight="1">
      <c r="A264" s="236" t="s">
        <v>487</v>
      </c>
      <c r="B264" s="185" t="s">
        <v>312</v>
      </c>
      <c r="C264" s="186" t="s">
        <v>7</v>
      </c>
      <c r="D264" s="295">
        <v>725.69999999999993</v>
      </c>
      <c r="E264" s="398"/>
      <c r="F264" s="278">
        <f t="shared" si="14"/>
        <v>0</v>
      </c>
      <c r="G264" s="173"/>
    </row>
    <row r="265" spans="1:7" s="16" customFormat="1" ht="20.100000000000001" customHeight="1">
      <c r="A265" s="236" t="s">
        <v>488</v>
      </c>
      <c r="B265" s="185" t="s">
        <v>313</v>
      </c>
      <c r="C265" s="186" t="s">
        <v>7</v>
      </c>
      <c r="D265" s="295">
        <v>599.99</v>
      </c>
      <c r="E265" s="398"/>
      <c r="F265" s="278">
        <f t="shared" si="14"/>
        <v>0</v>
      </c>
      <c r="G265" s="173"/>
    </row>
    <row r="266" spans="1:7" s="16" customFormat="1" ht="20.100000000000001" customHeight="1">
      <c r="A266" s="236" t="s">
        <v>489</v>
      </c>
      <c r="B266" s="185" t="s">
        <v>314</v>
      </c>
      <c r="C266" s="186" t="s">
        <v>7</v>
      </c>
      <c r="D266" s="295">
        <v>172.2</v>
      </c>
      <c r="E266" s="398"/>
      <c r="F266" s="278">
        <f t="shared" si="14"/>
        <v>0</v>
      </c>
      <c r="G266" s="173"/>
    </row>
    <row r="267" spans="1:7" s="16" customFormat="1" ht="20.100000000000001" customHeight="1">
      <c r="A267" s="236" t="s">
        <v>490</v>
      </c>
      <c r="B267" s="185" t="s">
        <v>315</v>
      </c>
      <c r="C267" s="186" t="s">
        <v>7</v>
      </c>
      <c r="D267" s="295">
        <v>289.5</v>
      </c>
      <c r="E267" s="398"/>
      <c r="F267" s="278">
        <f t="shared" si="14"/>
        <v>0</v>
      </c>
      <c r="G267" s="173"/>
    </row>
    <row r="268" spans="1:7" s="16" customFormat="1" ht="20.100000000000001" customHeight="1">
      <c r="A268" s="236" t="s">
        <v>491</v>
      </c>
      <c r="B268" s="185" t="s">
        <v>316</v>
      </c>
      <c r="C268" s="186" t="s">
        <v>5</v>
      </c>
      <c r="D268" s="295">
        <v>350.99999999999994</v>
      </c>
      <c r="E268" s="398"/>
      <c r="F268" s="278">
        <f t="shared" si="14"/>
        <v>0</v>
      </c>
      <c r="G268" s="173"/>
    </row>
    <row r="269" spans="1:7" s="16" customFormat="1" ht="20.100000000000001" customHeight="1">
      <c r="A269" s="237" t="s">
        <v>455</v>
      </c>
      <c r="B269" s="187" t="s">
        <v>317</v>
      </c>
      <c r="C269" s="189"/>
      <c r="D269" s="198"/>
      <c r="E269" s="404"/>
      <c r="F269" s="276">
        <f>SUM(F270:F295)</f>
        <v>0</v>
      </c>
      <c r="G269" s="173"/>
    </row>
    <row r="270" spans="1:7" s="16" customFormat="1" ht="20.100000000000001" customHeight="1">
      <c r="A270" s="236" t="s">
        <v>478</v>
      </c>
      <c r="B270" s="185" t="s">
        <v>910</v>
      </c>
      <c r="C270" s="205" t="s">
        <v>707</v>
      </c>
      <c r="D270" s="295">
        <v>60</v>
      </c>
      <c r="E270" s="398"/>
      <c r="F270" s="278">
        <f t="shared" ref="F270:F295" si="15">ROUND(D270*E270,2)</f>
        <v>0</v>
      </c>
      <c r="G270" s="173"/>
    </row>
    <row r="271" spans="1:7" s="16" customFormat="1" ht="20.100000000000001" customHeight="1">
      <c r="A271" s="236" t="s">
        <v>492</v>
      </c>
      <c r="B271" s="185" t="s">
        <v>319</v>
      </c>
      <c r="C271" s="205" t="s">
        <v>707</v>
      </c>
      <c r="D271" s="295">
        <v>60</v>
      </c>
      <c r="E271" s="398"/>
      <c r="F271" s="278">
        <f t="shared" si="15"/>
        <v>0</v>
      </c>
      <c r="G271" s="173"/>
    </row>
    <row r="272" spans="1:7" s="16" customFormat="1" ht="20.100000000000001" customHeight="1">
      <c r="A272" s="236" t="s">
        <v>493</v>
      </c>
      <c r="B272" s="185" t="s">
        <v>321</v>
      </c>
      <c r="C272" s="205" t="s">
        <v>707</v>
      </c>
      <c r="D272" s="295">
        <v>60</v>
      </c>
      <c r="E272" s="398"/>
      <c r="F272" s="278">
        <f t="shared" si="15"/>
        <v>0</v>
      </c>
      <c r="G272" s="173"/>
    </row>
    <row r="273" spans="1:6" ht="28.5" customHeight="1">
      <c r="A273" s="236" t="s">
        <v>494</v>
      </c>
      <c r="B273" s="185" t="s">
        <v>323</v>
      </c>
      <c r="C273" s="205" t="s">
        <v>707</v>
      </c>
      <c r="D273" s="295">
        <v>60</v>
      </c>
      <c r="E273" s="398"/>
      <c r="F273" s="278">
        <f t="shared" si="15"/>
        <v>0</v>
      </c>
    </row>
    <row r="274" spans="1:6" ht="20.100000000000001" customHeight="1">
      <c r="A274" s="236" t="s">
        <v>495</v>
      </c>
      <c r="B274" s="185" t="s">
        <v>325</v>
      </c>
      <c r="C274" s="186" t="s">
        <v>5</v>
      </c>
      <c r="D274" s="295">
        <v>120</v>
      </c>
      <c r="E274" s="398"/>
      <c r="F274" s="278">
        <f t="shared" si="15"/>
        <v>0</v>
      </c>
    </row>
    <row r="275" spans="1:6" ht="20.100000000000001" customHeight="1">
      <c r="A275" s="236" t="s">
        <v>496</v>
      </c>
      <c r="B275" s="185" t="s">
        <v>1005</v>
      </c>
      <c r="C275" s="205" t="s">
        <v>707</v>
      </c>
      <c r="D275" s="295">
        <v>60</v>
      </c>
      <c r="E275" s="398"/>
      <c r="F275" s="278">
        <f t="shared" si="15"/>
        <v>0</v>
      </c>
    </row>
    <row r="276" spans="1:6" ht="20.100000000000001" customHeight="1">
      <c r="A276" s="236" t="s">
        <v>497</v>
      </c>
      <c r="B276" s="185" t="s">
        <v>326</v>
      </c>
      <c r="C276" s="205" t="s">
        <v>707</v>
      </c>
      <c r="D276" s="295">
        <v>60</v>
      </c>
      <c r="E276" s="398"/>
      <c r="F276" s="278">
        <f t="shared" si="15"/>
        <v>0</v>
      </c>
    </row>
    <row r="277" spans="1:6" ht="20.100000000000001" customHeight="1">
      <c r="A277" s="236" t="s">
        <v>498</v>
      </c>
      <c r="B277" s="185" t="s">
        <v>327</v>
      </c>
      <c r="C277" s="205" t="s">
        <v>707</v>
      </c>
      <c r="D277" s="295">
        <v>60</v>
      </c>
      <c r="E277" s="398"/>
      <c r="F277" s="278">
        <f t="shared" si="15"/>
        <v>0</v>
      </c>
    </row>
    <row r="278" spans="1:6" ht="20.100000000000001" customHeight="1">
      <c r="A278" s="236" t="s">
        <v>499</v>
      </c>
      <c r="B278" s="185" t="s">
        <v>328</v>
      </c>
      <c r="C278" s="205" t="s">
        <v>707</v>
      </c>
      <c r="D278" s="295">
        <v>60</v>
      </c>
      <c r="E278" s="398"/>
      <c r="F278" s="278">
        <f t="shared" si="15"/>
        <v>0</v>
      </c>
    </row>
    <row r="279" spans="1:6" ht="20.100000000000001" customHeight="1">
      <c r="A279" s="236" t="s">
        <v>500</v>
      </c>
      <c r="B279" s="185" t="s">
        <v>284</v>
      </c>
      <c r="C279" s="205" t="s">
        <v>707</v>
      </c>
      <c r="D279" s="295">
        <v>120</v>
      </c>
      <c r="E279" s="398"/>
      <c r="F279" s="278">
        <f t="shared" si="15"/>
        <v>0</v>
      </c>
    </row>
    <row r="280" spans="1:6" ht="20.100000000000001" customHeight="1">
      <c r="A280" s="236" t="s">
        <v>501</v>
      </c>
      <c r="B280" s="185" t="s">
        <v>329</v>
      </c>
      <c r="C280" s="205" t="s">
        <v>707</v>
      </c>
      <c r="D280" s="295">
        <v>60</v>
      </c>
      <c r="E280" s="398"/>
      <c r="F280" s="278">
        <f t="shared" si="15"/>
        <v>0</v>
      </c>
    </row>
    <row r="281" spans="1:6" ht="20.100000000000001" customHeight="1">
      <c r="A281" s="236" t="s">
        <v>502</v>
      </c>
      <c r="B281" s="185" t="s">
        <v>330</v>
      </c>
      <c r="C281" s="205" t="s">
        <v>707</v>
      </c>
      <c r="D281" s="295">
        <v>60</v>
      </c>
      <c r="E281" s="398"/>
      <c r="F281" s="278">
        <f t="shared" si="15"/>
        <v>0</v>
      </c>
    </row>
    <row r="282" spans="1:6" ht="20.100000000000001" customHeight="1">
      <c r="A282" s="236" t="s">
        <v>503</v>
      </c>
      <c r="B282" s="185" t="s">
        <v>331</v>
      </c>
      <c r="C282" s="205" t="s">
        <v>707</v>
      </c>
      <c r="D282" s="295">
        <v>120</v>
      </c>
      <c r="E282" s="398"/>
      <c r="F282" s="278">
        <f t="shared" si="15"/>
        <v>0</v>
      </c>
    </row>
    <row r="283" spans="1:6" ht="20.100000000000001" customHeight="1">
      <c r="A283" s="236" t="s">
        <v>504</v>
      </c>
      <c r="B283" s="185" t="s">
        <v>332</v>
      </c>
      <c r="C283" s="205" t="s">
        <v>707</v>
      </c>
      <c r="D283" s="295">
        <v>180</v>
      </c>
      <c r="E283" s="398"/>
      <c r="F283" s="278">
        <f t="shared" si="15"/>
        <v>0</v>
      </c>
    </row>
    <row r="284" spans="1:6" ht="20.100000000000001" customHeight="1">
      <c r="A284" s="236" t="s">
        <v>505</v>
      </c>
      <c r="B284" s="185" t="s">
        <v>333</v>
      </c>
      <c r="C284" s="205" t="s">
        <v>707</v>
      </c>
      <c r="D284" s="295">
        <v>180</v>
      </c>
      <c r="E284" s="398"/>
      <c r="F284" s="278">
        <f t="shared" si="15"/>
        <v>0</v>
      </c>
    </row>
    <row r="285" spans="1:6" ht="20.100000000000001" customHeight="1">
      <c r="A285" s="236" t="s">
        <v>506</v>
      </c>
      <c r="B285" s="185" t="s">
        <v>1006</v>
      </c>
      <c r="C285" s="205" t="s">
        <v>707</v>
      </c>
      <c r="D285" s="295">
        <v>180</v>
      </c>
      <c r="E285" s="398"/>
      <c r="F285" s="278">
        <f t="shared" si="15"/>
        <v>0</v>
      </c>
    </row>
    <row r="286" spans="1:6" ht="20.100000000000001" customHeight="1">
      <c r="A286" s="236" t="s">
        <v>507</v>
      </c>
      <c r="B286" s="185" t="s">
        <v>1009</v>
      </c>
      <c r="C286" s="205" t="s">
        <v>707</v>
      </c>
      <c r="D286" s="295">
        <v>60</v>
      </c>
      <c r="E286" s="398"/>
      <c r="F286" s="278">
        <f t="shared" si="15"/>
        <v>0</v>
      </c>
    </row>
    <row r="287" spans="1:6" ht="20.100000000000001" customHeight="1">
      <c r="A287" s="236" t="s">
        <v>508</v>
      </c>
      <c r="B287" s="185" t="s">
        <v>334</v>
      </c>
      <c r="C287" s="205" t="s">
        <v>707</v>
      </c>
      <c r="D287" s="295">
        <v>60</v>
      </c>
      <c r="E287" s="398"/>
      <c r="F287" s="278">
        <f t="shared" si="15"/>
        <v>0</v>
      </c>
    </row>
    <row r="288" spans="1:6" ht="20.100000000000001" customHeight="1">
      <c r="A288" s="236" t="s">
        <v>509</v>
      </c>
      <c r="B288" s="185" t="s">
        <v>1003</v>
      </c>
      <c r="C288" s="205" t="s">
        <v>707</v>
      </c>
      <c r="D288" s="295">
        <v>180</v>
      </c>
      <c r="E288" s="398"/>
      <c r="F288" s="278">
        <f t="shared" si="15"/>
        <v>0</v>
      </c>
    </row>
    <row r="289" spans="1:6" ht="20.100000000000001" customHeight="1">
      <c r="A289" s="236" t="s">
        <v>510</v>
      </c>
      <c r="B289" s="174" t="s">
        <v>1017</v>
      </c>
      <c r="C289" s="186" t="s">
        <v>5</v>
      </c>
      <c r="D289" s="295">
        <v>1215</v>
      </c>
      <c r="E289" s="398"/>
      <c r="F289" s="278">
        <f t="shared" si="15"/>
        <v>0</v>
      </c>
    </row>
    <row r="290" spans="1:6" ht="20.100000000000001" customHeight="1">
      <c r="A290" s="236" t="s">
        <v>511</v>
      </c>
      <c r="B290" s="185" t="s">
        <v>1011</v>
      </c>
      <c r="C290" s="186" t="s">
        <v>5</v>
      </c>
      <c r="D290" s="295">
        <v>720</v>
      </c>
      <c r="E290" s="398"/>
      <c r="F290" s="278">
        <f t="shared" si="15"/>
        <v>0</v>
      </c>
    </row>
    <row r="291" spans="1:6" ht="20.100000000000001" customHeight="1">
      <c r="A291" s="236" t="s">
        <v>512</v>
      </c>
      <c r="B291" s="185" t="s">
        <v>1013</v>
      </c>
      <c r="C291" s="186" t="s">
        <v>5</v>
      </c>
      <c r="D291" s="295">
        <v>1440</v>
      </c>
      <c r="E291" s="398"/>
      <c r="F291" s="278">
        <f t="shared" si="15"/>
        <v>0</v>
      </c>
    </row>
    <row r="292" spans="1:6" ht="20.100000000000001" customHeight="1">
      <c r="A292" s="236" t="s">
        <v>513</v>
      </c>
      <c r="B292" s="185" t="s">
        <v>1014</v>
      </c>
      <c r="C292" s="186" t="s">
        <v>5</v>
      </c>
      <c r="D292" s="295">
        <v>360</v>
      </c>
      <c r="E292" s="398"/>
      <c r="F292" s="278">
        <f t="shared" si="15"/>
        <v>0</v>
      </c>
    </row>
    <row r="293" spans="1:6" ht="20.100000000000001" customHeight="1">
      <c r="A293" s="236" t="s">
        <v>514</v>
      </c>
      <c r="B293" s="185" t="s">
        <v>1012</v>
      </c>
      <c r="C293" s="186" t="s">
        <v>5</v>
      </c>
      <c r="D293" s="295">
        <v>360</v>
      </c>
      <c r="E293" s="398"/>
      <c r="F293" s="278">
        <f t="shared" si="15"/>
        <v>0</v>
      </c>
    </row>
    <row r="294" spans="1:6" ht="20.100000000000001" customHeight="1">
      <c r="A294" s="236" t="s">
        <v>515</v>
      </c>
      <c r="B294" s="185" t="s">
        <v>335</v>
      </c>
      <c r="C294" s="205" t="s">
        <v>707</v>
      </c>
      <c r="D294" s="295">
        <v>720</v>
      </c>
      <c r="E294" s="398"/>
      <c r="F294" s="278">
        <f t="shared" si="15"/>
        <v>0</v>
      </c>
    </row>
    <row r="295" spans="1:6" ht="20.100000000000001" customHeight="1">
      <c r="A295" s="236" t="s">
        <v>516</v>
      </c>
      <c r="B295" s="185" t="s">
        <v>336</v>
      </c>
      <c r="C295" s="205" t="s">
        <v>707</v>
      </c>
      <c r="D295" s="295">
        <v>300</v>
      </c>
      <c r="E295" s="398"/>
      <c r="F295" s="278">
        <f t="shared" si="15"/>
        <v>0</v>
      </c>
    </row>
    <row r="296" spans="1:6" ht="20.100000000000001" customHeight="1">
      <c r="A296" s="237" t="s">
        <v>456</v>
      </c>
      <c r="B296" s="187" t="s">
        <v>337</v>
      </c>
      <c r="C296" s="189"/>
      <c r="D296" s="198"/>
      <c r="E296" s="404"/>
      <c r="F296" s="276">
        <f>SUM(F297:F309)</f>
        <v>0</v>
      </c>
    </row>
    <row r="297" spans="1:6" ht="28.5" customHeight="1">
      <c r="A297" s="236" t="s">
        <v>517</v>
      </c>
      <c r="B297" s="185" t="s">
        <v>338</v>
      </c>
      <c r="C297" s="205" t="s">
        <v>707</v>
      </c>
      <c r="D297" s="295">
        <v>60</v>
      </c>
      <c r="E297" s="398"/>
      <c r="F297" s="278">
        <f t="shared" ref="F297:F309" si="16">ROUND(D297*E297,2)</f>
        <v>0</v>
      </c>
    </row>
    <row r="298" spans="1:6" ht="20.100000000000001" customHeight="1">
      <c r="A298" s="236" t="s">
        <v>518</v>
      </c>
      <c r="B298" s="185" t="s">
        <v>340</v>
      </c>
      <c r="C298" s="205" t="s">
        <v>707</v>
      </c>
      <c r="D298" s="295">
        <v>360</v>
      </c>
      <c r="E298" s="398"/>
      <c r="F298" s="278">
        <f t="shared" si="16"/>
        <v>0</v>
      </c>
    </row>
    <row r="299" spans="1:6" ht="20.100000000000001" customHeight="1">
      <c r="A299" s="236" t="s">
        <v>519</v>
      </c>
      <c r="B299" s="185" t="s">
        <v>342</v>
      </c>
      <c r="C299" s="205" t="s">
        <v>707</v>
      </c>
      <c r="D299" s="295">
        <v>60</v>
      </c>
      <c r="E299" s="398"/>
      <c r="F299" s="278">
        <f t="shared" si="16"/>
        <v>0</v>
      </c>
    </row>
    <row r="300" spans="1:6" ht="20.100000000000001" customHeight="1">
      <c r="A300" s="236" t="s">
        <v>520</v>
      </c>
      <c r="B300" s="185" t="s">
        <v>344</v>
      </c>
      <c r="C300" s="205" t="s">
        <v>707</v>
      </c>
      <c r="D300" s="295">
        <v>60</v>
      </c>
      <c r="E300" s="398"/>
      <c r="F300" s="278">
        <f t="shared" si="16"/>
        <v>0</v>
      </c>
    </row>
    <row r="301" spans="1:6" ht="20.100000000000001" customHeight="1">
      <c r="A301" s="236" t="s">
        <v>521</v>
      </c>
      <c r="B301" s="185" t="s">
        <v>345</v>
      </c>
      <c r="C301" s="205" t="s">
        <v>707</v>
      </c>
      <c r="D301" s="295">
        <v>420</v>
      </c>
      <c r="E301" s="398"/>
      <c r="F301" s="278">
        <f t="shared" si="16"/>
        <v>0</v>
      </c>
    </row>
    <row r="302" spans="1:6" ht="20.100000000000001" customHeight="1">
      <c r="A302" s="236" t="s">
        <v>522</v>
      </c>
      <c r="B302" s="185" t="s">
        <v>346</v>
      </c>
      <c r="C302" s="205" t="s">
        <v>707</v>
      </c>
      <c r="D302" s="295">
        <v>720</v>
      </c>
      <c r="E302" s="398"/>
      <c r="F302" s="278">
        <f t="shared" si="16"/>
        <v>0</v>
      </c>
    </row>
    <row r="303" spans="1:6" ht="20.100000000000001" customHeight="1">
      <c r="A303" s="236" t="s">
        <v>523</v>
      </c>
      <c r="B303" s="185" t="s">
        <v>347</v>
      </c>
      <c r="C303" s="205" t="s">
        <v>707</v>
      </c>
      <c r="D303" s="295">
        <v>120</v>
      </c>
      <c r="E303" s="398"/>
      <c r="F303" s="278">
        <f t="shared" si="16"/>
        <v>0</v>
      </c>
    </row>
    <row r="304" spans="1:6" ht="20.100000000000001" customHeight="1">
      <c r="A304" s="236" t="s">
        <v>524</v>
      </c>
      <c r="B304" s="185" t="s">
        <v>348</v>
      </c>
      <c r="C304" s="205" t="s">
        <v>707</v>
      </c>
      <c r="D304" s="295">
        <v>420</v>
      </c>
      <c r="E304" s="398"/>
      <c r="F304" s="278">
        <f t="shared" si="16"/>
        <v>0</v>
      </c>
    </row>
    <row r="305" spans="1:7" ht="20.100000000000001" customHeight="1">
      <c r="A305" s="236" t="s">
        <v>525</v>
      </c>
      <c r="B305" s="185" t="s">
        <v>349</v>
      </c>
      <c r="C305" s="186" t="s">
        <v>5</v>
      </c>
      <c r="D305" s="295">
        <v>10890</v>
      </c>
      <c r="E305" s="398"/>
      <c r="F305" s="278">
        <f t="shared" si="16"/>
        <v>0</v>
      </c>
    </row>
    <row r="306" spans="1:7" ht="20.100000000000001" customHeight="1">
      <c r="A306" s="236" t="s">
        <v>526</v>
      </c>
      <c r="B306" s="185" t="s">
        <v>350</v>
      </c>
      <c r="C306" s="186" t="s">
        <v>5</v>
      </c>
      <c r="D306" s="295">
        <v>1380</v>
      </c>
      <c r="E306" s="398"/>
      <c r="F306" s="278">
        <f t="shared" si="16"/>
        <v>0</v>
      </c>
    </row>
    <row r="307" spans="1:7" ht="20.100000000000001" customHeight="1">
      <c r="A307" s="236" t="s">
        <v>527</v>
      </c>
      <c r="B307" s="185" t="s">
        <v>351</v>
      </c>
      <c r="C307" s="186" t="s">
        <v>5</v>
      </c>
      <c r="D307" s="295">
        <v>540</v>
      </c>
      <c r="E307" s="398"/>
      <c r="F307" s="278">
        <f t="shared" si="16"/>
        <v>0</v>
      </c>
    </row>
    <row r="308" spans="1:7" ht="20.100000000000001" customHeight="1">
      <c r="A308" s="236" t="s">
        <v>528</v>
      </c>
      <c r="B308" s="185" t="s">
        <v>352</v>
      </c>
      <c r="C308" s="186" t="s">
        <v>5</v>
      </c>
      <c r="D308" s="295">
        <v>360</v>
      </c>
      <c r="E308" s="398"/>
      <c r="F308" s="278">
        <f t="shared" si="16"/>
        <v>0</v>
      </c>
    </row>
    <row r="309" spans="1:7" ht="20.100000000000001" customHeight="1">
      <c r="A309" s="236" t="s">
        <v>529</v>
      </c>
      <c r="B309" s="185" t="s">
        <v>353</v>
      </c>
      <c r="C309" s="186" t="s">
        <v>5</v>
      </c>
      <c r="D309" s="295">
        <v>5148.0000000000009</v>
      </c>
      <c r="E309" s="398"/>
      <c r="F309" s="278">
        <f t="shared" si="16"/>
        <v>0</v>
      </c>
    </row>
    <row r="310" spans="1:7" ht="20.100000000000001" customHeight="1">
      <c r="A310" s="237" t="s">
        <v>457</v>
      </c>
      <c r="B310" s="187" t="s">
        <v>289</v>
      </c>
      <c r="C310" s="189"/>
      <c r="D310" s="198"/>
      <c r="E310" s="404"/>
      <c r="F310" s="276">
        <f>SUM(F311:F315)</f>
        <v>0</v>
      </c>
    </row>
    <row r="311" spans="1:7" ht="20.100000000000001" customHeight="1">
      <c r="A311" s="236" t="s">
        <v>530</v>
      </c>
      <c r="B311" s="185" t="s">
        <v>656</v>
      </c>
      <c r="C311" s="186" t="s">
        <v>7</v>
      </c>
      <c r="D311" s="295">
        <v>7207.3</v>
      </c>
      <c r="E311" s="398"/>
      <c r="F311" s="278">
        <f>ROUND(D311*E311,2)</f>
        <v>0</v>
      </c>
    </row>
    <row r="312" spans="1:7" ht="20.100000000000001" customHeight="1">
      <c r="A312" s="236" t="s">
        <v>531</v>
      </c>
      <c r="B312" s="185" t="s">
        <v>657</v>
      </c>
      <c r="C312" s="186" t="s">
        <v>7</v>
      </c>
      <c r="D312" s="295">
        <v>7207.3</v>
      </c>
      <c r="E312" s="398"/>
      <c r="F312" s="278">
        <f>ROUND(D312*E312,2)</f>
        <v>0</v>
      </c>
    </row>
    <row r="313" spans="1:7" s="177" customFormat="1" ht="20.100000000000001" customHeight="1">
      <c r="A313" s="236" t="s">
        <v>532</v>
      </c>
      <c r="B313" s="185" t="s">
        <v>654</v>
      </c>
      <c r="C313" s="186" t="s">
        <v>7</v>
      </c>
      <c r="D313" s="295">
        <v>659.25000000000011</v>
      </c>
      <c r="E313" s="398"/>
      <c r="F313" s="278">
        <f>ROUND(D313*E313,2)</f>
        <v>0</v>
      </c>
      <c r="G313" s="8"/>
    </row>
    <row r="314" spans="1:7" ht="20.100000000000001" customHeight="1">
      <c r="A314" s="236" t="s">
        <v>533</v>
      </c>
      <c r="B314" s="185" t="s">
        <v>358</v>
      </c>
      <c r="C314" s="186" t="s">
        <v>7</v>
      </c>
      <c r="D314" s="295">
        <v>115.19999999999999</v>
      </c>
      <c r="E314" s="398"/>
      <c r="F314" s="278">
        <f>ROUND(D314*E314,2)</f>
        <v>0</v>
      </c>
    </row>
    <row r="315" spans="1:7" ht="20.100000000000001" customHeight="1">
      <c r="A315" s="236" t="s">
        <v>534</v>
      </c>
      <c r="B315" s="185" t="s">
        <v>658</v>
      </c>
      <c r="C315" s="186" t="s">
        <v>7</v>
      </c>
      <c r="D315" s="295">
        <v>3000</v>
      </c>
      <c r="E315" s="398"/>
      <c r="F315" s="278">
        <f>ROUND(D315*E315,2)</f>
        <v>0</v>
      </c>
    </row>
    <row r="316" spans="1:7" ht="20.100000000000001" customHeight="1">
      <c r="A316" s="237" t="s">
        <v>458</v>
      </c>
      <c r="B316" s="187" t="s">
        <v>359</v>
      </c>
      <c r="C316" s="189"/>
      <c r="D316" s="198"/>
      <c r="E316" s="404"/>
      <c r="F316" s="276">
        <f>SUM(F317:F318)</f>
        <v>0</v>
      </c>
    </row>
    <row r="317" spans="1:7" ht="20.100000000000001" customHeight="1">
      <c r="A317" s="236" t="s">
        <v>535</v>
      </c>
      <c r="B317" s="185" t="s">
        <v>360</v>
      </c>
      <c r="C317" s="186" t="s">
        <v>7</v>
      </c>
      <c r="D317" s="295">
        <v>3000</v>
      </c>
      <c r="E317" s="398"/>
      <c r="F317" s="278">
        <f>ROUND(D317*E317,2)</f>
        <v>0</v>
      </c>
    </row>
    <row r="318" spans="1:7" ht="20.100000000000001" customHeight="1">
      <c r="A318" s="236" t="s">
        <v>536</v>
      </c>
      <c r="B318" s="185" t="s">
        <v>659</v>
      </c>
      <c r="C318" s="186" t="s">
        <v>7</v>
      </c>
      <c r="D318" s="295">
        <v>468</v>
      </c>
      <c r="E318" s="398"/>
      <c r="F318" s="278">
        <f>ROUND(D318*E318,2)</f>
        <v>0</v>
      </c>
    </row>
    <row r="319" spans="1:7" ht="20.100000000000001" customHeight="1">
      <c r="A319" s="237" t="s">
        <v>459</v>
      </c>
      <c r="B319" s="187" t="s">
        <v>361</v>
      </c>
      <c r="C319" s="189"/>
      <c r="D319" s="198"/>
      <c r="E319" s="404"/>
      <c r="F319" s="276">
        <f>SUM(F320:F325)</f>
        <v>0</v>
      </c>
    </row>
    <row r="320" spans="1:7" ht="20.100000000000001" customHeight="1">
      <c r="A320" s="236" t="s">
        <v>537</v>
      </c>
      <c r="B320" s="185" t="s">
        <v>660</v>
      </c>
      <c r="C320" s="186" t="s">
        <v>7</v>
      </c>
      <c r="D320" s="295">
        <v>6189.1200000000008</v>
      </c>
      <c r="E320" s="398"/>
      <c r="F320" s="278">
        <f t="shared" ref="F320:F325" si="17">ROUND(D320*E320,2)</f>
        <v>0</v>
      </c>
    </row>
    <row r="321" spans="1:6" ht="20.100000000000001" customHeight="1">
      <c r="A321" s="236" t="s">
        <v>538</v>
      </c>
      <c r="B321" s="185" t="s">
        <v>661</v>
      </c>
      <c r="C321" s="186" t="s">
        <v>7</v>
      </c>
      <c r="D321" s="295">
        <v>6189.1200000000008</v>
      </c>
      <c r="E321" s="398"/>
      <c r="F321" s="278">
        <f t="shared" si="17"/>
        <v>0</v>
      </c>
    </row>
    <row r="322" spans="1:6" ht="20.100000000000001" customHeight="1">
      <c r="A322" s="236" t="s">
        <v>539</v>
      </c>
      <c r="B322" s="185" t="s">
        <v>362</v>
      </c>
      <c r="C322" s="186" t="s">
        <v>7</v>
      </c>
      <c r="D322" s="295">
        <v>594.72</v>
      </c>
      <c r="E322" s="398"/>
      <c r="F322" s="278">
        <f t="shared" si="17"/>
        <v>0</v>
      </c>
    </row>
    <row r="323" spans="1:6" ht="20.100000000000001" customHeight="1">
      <c r="A323" s="236" t="s">
        <v>540</v>
      </c>
      <c r="B323" s="185" t="s">
        <v>294</v>
      </c>
      <c r="C323" s="186" t="s">
        <v>7</v>
      </c>
      <c r="D323" s="295">
        <v>823.14</v>
      </c>
      <c r="E323" s="398"/>
      <c r="F323" s="278">
        <f t="shared" si="17"/>
        <v>0</v>
      </c>
    </row>
    <row r="324" spans="1:6" ht="20.100000000000001" customHeight="1">
      <c r="A324" s="236" t="s">
        <v>541</v>
      </c>
      <c r="B324" s="185" t="s">
        <v>363</v>
      </c>
      <c r="C324" s="186" t="s">
        <v>7</v>
      </c>
      <c r="D324" s="295">
        <v>6069.9999999999991</v>
      </c>
      <c r="E324" s="398"/>
      <c r="F324" s="278">
        <f t="shared" si="17"/>
        <v>0</v>
      </c>
    </row>
    <row r="325" spans="1:6" ht="20.100000000000001" customHeight="1">
      <c r="A325" s="236" t="s">
        <v>542</v>
      </c>
      <c r="B325" s="185" t="s">
        <v>364</v>
      </c>
      <c r="C325" s="186" t="s">
        <v>7</v>
      </c>
      <c r="D325" s="295">
        <v>34020</v>
      </c>
      <c r="E325" s="398"/>
      <c r="F325" s="278">
        <f t="shared" si="17"/>
        <v>0</v>
      </c>
    </row>
    <row r="326" spans="1:6" ht="20.100000000000001" customHeight="1">
      <c r="A326" s="237" t="s">
        <v>460</v>
      </c>
      <c r="B326" s="187" t="s">
        <v>365</v>
      </c>
      <c r="C326" s="189"/>
      <c r="D326" s="198"/>
      <c r="E326" s="404"/>
      <c r="F326" s="276">
        <f>SUM(F327:F330)</f>
        <v>0</v>
      </c>
    </row>
    <row r="327" spans="1:6" ht="20.100000000000001" customHeight="1">
      <c r="A327" s="236" t="s">
        <v>543</v>
      </c>
      <c r="B327" s="185" t="s">
        <v>366</v>
      </c>
      <c r="C327" s="186" t="s">
        <v>7</v>
      </c>
      <c r="D327" s="295">
        <v>60</v>
      </c>
      <c r="E327" s="398"/>
      <c r="F327" s="278">
        <f>ROUND(D327*E327,2)</f>
        <v>0</v>
      </c>
    </row>
    <row r="328" spans="1:6" ht="20.100000000000001" customHeight="1">
      <c r="A328" s="236" t="s">
        <v>544</v>
      </c>
      <c r="B328" s="185" t="s">
        <v>367</v>
      </c>
      <c r="C328" s="186" t="s">
        <v>7</v>
      </c>
      <c r="D328" s="295">
        <v>60</v>
      </c>
      <c r="E328" s="398"/>
      <c r="F328" s="278">
        <f>ROUND(D328*E328,2)</f>
        <v>0</v>
      </c>
    </row>
    <row r="329" spans="1:6" ht="20.100000000000001" customHeight="1">
      <c r="A329" s="236" t="s">
        <v>545</v>
      </c>
      <c r="B329" s="185" t="s">
        <v>288</v>
      </c>
      <c r="C329" s="186" t="s">
        <v>5</v>
      </c>
      <c r="D329" s="295">
        <v>76.5</v>
      </c>
      <c r="E329" s="398"/>
      <c r="F329" s="278">
        <f>ROUND(D329*E329,2)</f>
        <v>0</v>
      </c>
    </row>
    <row r="330" spans="1:6" ht="20.100000000000001" customHeight="1">
      <c r="A330" s="236" t="s">
        <v>546</v>
      </c>
      <c r="B330" s="185" t="s">
        <v>368</v>
      </c>
      <c r="C330" s="186" t="s">
        <v>5</v>
      </c>
      <c r="D330" s="295">
        <v>600</v>
      </c>
      <c r="E330" s="398"/>
      <c r="F330" s="278">
        <f>ROUND(D330*E330,2)</f>
        <v>0</v>
      </c>
    </row>
    <row r="331" spans="1:6" ht="20.100000000000001" customHeight="1">
      <c r="A331" s="237" t="s">
        <v>461</v>
      </c>
      <c r="B331" s="187" t="s">
        <v>369</v>
      </c>
      <c r="C331" s="189"/>
      <c r="D331" s="198"/>
      <c r="E331" s="404"/>
      <c r="F331" s="276">
        <f>SUM(F332:F337)</f>
        <v>0</v>
      </c>
    </row>
    <row r="332" spans="1:6" ht="20.100000000000001" customHeight="1">
      <c r="A332" s="236" t="s">
        <v>547</v>
      </c>
      <c r="B332" s="14" t="s">
        <v>124</v>
      </c>
      <c r="C332" s="186" t="s">
        <v>7</v>
      </c>
      <c r="D332" s="295">
        <v>991.2</v>
      </c>
      <c r="E332" s="398"/>
      <c r="F332" s="278">
        <f t="shared" ref="F332:F337" si="18">ROUND(D332*E332,2)</f>
        <v>0</v>
      </c>
    </row>
    <row r="333" spans="1:6" ht="22.5" customHeight="1">
      <c r="A333" s="236" t="s">
        <v>548</v>
      </c>
      <c r="B333" s="174" t="s">
        <v>663</v>
      </c>
      <c r="C333" s="186" t="s">
        <v>7</v>
      </c>
      <c r="D333" s="295">
        <v>660</v>
      </c>
      <c r="E333" s="398"/>
      <c r="F333" s="278">
        <f t="shared" si="18"/>
        <v>0</v>
      </c>
    </row>
    <row r="334" spans="1:6" ht="20.100000000000001" customHeight="1">
      <c r="A334" s="236" t="s">
        <v>549</v>
      </c>
      <c r="B334" s="185" t="s">
        <v>370</v>
      </c>
      <c r="C334" s="186" t="s">
        <v>7</v>
      </c>
      <c r="D334" s="295">
        <v>660</v>
      </c>
      <c r="E334" s="398"/>
      <c r="F334" s="278">
        <f t="shared" si="18"/>
        <v>0</v>
      </c>
    </row>
    <row r="335" spans="1:6" ht="20.100000000000001" customHeight="1">
      <c r="A335" s="236" t="s">
        <v>550</v>
      </c>
      <c r="B335" s="185" t="s">
        <v>371</v>
      </c>
      <c r="C335" s="205" t="s">
        <v>707</v>
      </c>
      <c r="D335" s="295">
        <v>60</v>
      </c>
      <c r="E335" s="398"/>
      <c r="F335" s="278">
        <f t="shared" si="18"/>
        <v>0</v>
      </c>
    </row>
    <row r="336" spans="1:6" ht="20.100000000000001" customHeight="1">
      <c r="A336" s="236" t="s">
        <v>551</v>
      </c>
      <c r="B336" s="185" t="s">
        <v>372</v>
      </c>
      <c r="C336" s="186" t="s">
        <v>7</v>
      </c>
      <c r="D336" s="295">
        <v>3000</v>
      </c>
      <c r="E336" s="398"/>
      <c r="F336" s="278">
        <f t="shared" si="18"/>
        <v>0</v>
      </c>
    </row>
    <row r="337" spans="1:7" ht="20.100000000000001" customHeight="1">
      <c r="A337" s="236" t="s">
        <v>552</v>
      </c>
      <c r="B337" s="185" t="s">
        <v>373</v>
      </c>
      <c r="C337" s="186" t="s">
        <v>5</v>
      </c>
      <c r="D337" s="295">
        <v>300</v>
      </c>
      <c r="E337" s="398"/>
      <c r="F337" s="278">
        <f t="shared" si="18"/>
        <v>0</v>
      </c>
    </row>
    <row r="338" spans="1:7" s="177" customFormat="1" ht="20.100000000000001" customHeight="1">
      <c r="A338" s="229" t="s">
        <v>320</v>
      </c>
      <c r="B338" s="3" t="s">
        <v>553</v>
      </c>
      <c r="C338" s="4"/>
      <c r="D338" s="203"/>
      <c r="E338" s="400"/>
      <c r="F338" s="276">
        <f>F339+F342+F344+F346+F350+F378+F385+F402+F414+F417+F420</f>
        <v>0</v>
      </c>
      <c r="G338" s="8"/>
    </row>
    <row r="339" spans="1:7" s="177" customFormat="1" ht="20.100000000000001" customHeight="1">
      <c r="A339" s="229" t="s">
        <v>554</v>
      </c>
      <c r="B339" s="3" t="s">
        <v>391</v>
      </c>
      <c r="C339" s="4"/>
      <c r="D339" s="203"/>
      <c r="E339" s="400"/>
      <c r="F339" s="276">
        <f>SUM(F340:F341)</f>
        <v>0</v>
      </c>
      <c r="G339" s="8"/>
    </row>
    <row r="340" spans="1:7" s="177" customFormat="1" ht="20.100000000000001" customHeight="1">
      <c r="A340" s="230" t="s">
        <v>559</v>
      </c>
      <c r="B340" s="14" t="s">
        <v>730</v>
      </c>
      <c r="C340" s="11" t="s">
        <v>7</v>
      </c>
      <c r="D340" s="15">
        <v>3411</v>
      </c>
      <c r="E340" s="398"/>
      <c r="F340" s="278">
        <f>ROUND(D340*E340,2)</f>
        <v>0</v>
      </c>
      <c r="G340" s="8"/>
    </row>
    <row r="341" spans="1:7" s="177" customFormat="1" ht="20.100000000000001" customHeight="1">
      <c r="A341" s="230" t="s">
        <v>592</v>
      </c>
      <c r="B341" s="14" t="s">
        <v>392</v>
      </c>
      <c r="C341" s="11" t="s">
        <v>7</v>
      </c>
      <c r="D341" s="15">
        <v>365</v>
      </c>
      <c r="E341" s="398"/>
      <c r="F341" s="278">
        <f>ROUND(D341*E341,2)</f>
        <v>0</v>
      </c>
      <c r="G341" s="8"/>
    </row>
    <row r="342" spans="1:7" s="177" customFormat="1" ht="20.100000000000001" customHeight="1">
      <c r="A342" s="238" t="s">
        <v>555</v>
      </c>
      <c r="B342" s="3" t="s">
        <v>393</v>
      </c>
      <c r="C342" s="4"/>
      <c r="D342" s="203"/>
      <c r="E342" s="400"/>
      <c r="F342" s="276">
        <f>SUM(F343)</f>
        <v>0</v>
      </c>
      <c r="G342" s="8"/>
    </row>
    <row r="343" spans="1:7" s="177" customFormat="1" ht="20.100000000000001" customHeight="1">
      <c r="A343" s="230" t="s">
        <v>555</v>
      </c>
      <c r="B343" s="14" t="s">
        <v>384</v>
      </c>
      <c r="C343" s="205" t="s">
        <v>707</v>
      </c>
      <c r="D343" s="15">
        <v>87</v>
      </c>
      <c r="E343" s="398"/>
      <c r="F343" s="278">
        <f>ROUND(D343*E343,2)</f>
        <v>0</v>
      </c>
      <c r="G343" s="8"/>
    </row>
    <row r="344" spans="1:7" s="177" customFormat="1" ht="20.100000000000001" customHeight="1">
      <c r="A344" s="238" t="s">
        <v>560</v>
      </c>
      <c r="B344" s="3" t="s">
        <v>394</v>
      </c>
      <c r="C344" s="4"/>
      <c r="D344" s="203"/>
      <c r="E344" s="400"/>
      <c r="F344" s="276">
        <f>SUM(F345:F345)</f>
        <v>0</v>
      </c>
      <c r="G344" s="8"/>
    </row>
    <row r="345" spans="1:7" s="177" customFormat="1" ht="20.100000000000001" customHeight="1">
      <c r="A345" s="230" t="s">
        <v>591</v>
      </c>
      <c r="B345" s="14" t="s">
        <v>395</v>
      </c>
      <c r="C345" s="205" t="s">
        <v>707</v>
      </c>
      <c r="D345" s="15">
        <v>418</v>
      </c>
      <c r="E345" s="398"/>
      <c r="F345" s="278">
        <f>ROUND(D345*E345,2)</f>
        <v>0</v>
      </c>
      <c r="G345" s="8"/>
    </row>
    <row r="346" spans="1:7" s="177" customFormat="1" ht="20.100000000000001" customHeight="1">
      <c r="A346" s="238" t="s">
        <v>556</v>
      </c>
      <c r="B346" s="3" t="s">
        <v>396</v>
      </c>
      <c r="C346" s="4"/>
      <c r="D346" s="203"/>
      <c r="E346" s="400"/>
      <c r="F346" s="276">
        <f>SUM(F347:F349)</f>
        <v>0</v>
      </c>
      <c r="G346" s="8"/>
    </row>
    <row r="347" spans="1:7" s="177" customFormat="1" ht="20.100000000000001" customHeight="1">
      <c r="A347" s="230" t="s">
        <v>588</v>
      </c>
      <c r="B347" s="174" t="s">
        <v>397</v>
      </c>
      <c r="C347" s="11" t="s">
        <v>7</v>
      </c>
      <c r="D347" s="15">
        <v>81.5</v>
      </c>
      <c r="E347" s="398"/>
      <c r="F347" s="278">
        <f>ROUND(D347*E347,2)</f>
        <v>0</v>
      </c>
      <c r="G347" s="8"/>
    </row>
    <row r="348" spans="1:7" s="177" customFormat="1" ht="25.5" customHeight="1">
      <c r="A348" s="230" t="s">
        <v>589</v>
      </c>
      <c r="B348" s="191" t="s">
        <v>398</v>
      </c>
      <c r="C348" s="11" t="s">
        <v>7</v>
      </c>
      <c r="D348" s="15">
        <v>2540.7399999999998</v>
      </c>
      <c r="E348" s="398"/>
      <c r="F348" s="278">
        <f>ROUND(D348*E348,2)</f>
        <v>0</v>
      </c>
      <c r="G348" s="8"/>
    </row>
    <row r="349" spans="1:7" s="177" customFormat="1" ht="20.100000000000001" customHeight="1">
      <c r="A349" s="230" t="s">
        <v>590</v>
      </c>
      <c r="B349" s="174" t="s">
        <v>305</v>
      </c>
      <c r="C349" s="11" t="s">
        <v>9</v>
      </c>
      <c r="D349" s="15">
        <v>10</v>
      </c>
      <c r="E349" s="398"/>
      <c r="F349" s="278">
        <f>ROUND(D349*E349,2)</f>
        <v>0</v>
      </c>
      <c r="G349" s="8"/>
    </row>
    <row r="350" spans="1:7" s="177" customFormat="1" ht="20.100000000000001" customHeight="1">
      <c r="A350" s="239" t="s">
        <v>557</v>
      </c>
      <c r="B350" s="3" t="s">
        <v>415</v>
      </c>
      <c r="C350" s="4"/>
      <c r="D350" s="203"/>
      <c r="E350" s="400"/>
      <c r="F350" s="276">
        <f>F351+F357+F360</f>
        <v>0</v>
      </c>
      <c r="G350" s="8"/>
    </row>
    <row r="351" spans="1:7" s="177" customFormat="1" ht="20.100000000000001" customHeight="1">
      <c r="A351" s="239" t="s">
        <v>585</v>
      </c>
      <c r="B351" s="199" t="s">
        <v>677</v>
      </c>
      <c r="C351" s="200"/>
      <c r="D351" s="296"/>
      <c r="E351" s="405"/>
      <c r="F351" s="283">
        <f>SUM(F352:F356)</f>
        <v>0</v>
      </c>
      <c r="G351" s="8"/>
    </row>
    <row r="352" spans="1:7" s="177" customFormat="1" ht="20.100000000000001" customHeight="1">
      <c r="A352" s="230" t="s">
        <v>678</v>
      </c>
      <c r="B352" s="174" t="s">
        <v>727</v>
      </c>
      <c r="C352" s="11" t="s">
        <v>7</v>
      </c>
      <c r="D352" s="15">
        <v>19.63</v>
      </c>
      <c r="E352" s="398"/>
      <c r="F352" s="278">
        <f>ROUND(D352*E352,2)</f>
        <v>0</v>
      </c>
      <c r="G352" s="8"/>
    </row>
    <row r="353" spans="1:7" s="177" customFormat="1" ht="20.100000000000001" customHeight="1">
      <c r="A353" s="230" t="s">
        <v>679</v>
      </c>
      <c r="B353" s="14" t="s">
        <v>724</v>
      </c>
      <c r="C353" s="11" t="s">
        <v>9</v>
      </c>
      <c r="D353" s="15">
        <v>7.66</v>
      </c>
      <c r="E353" s="398"/>
      <c r="F353" s="278">
        <f>ROUND(D353*E353,2)</f>
        <v>0</v>
      </c>
      <c r="G353" s="8"/>
    </row>
    <row r="354" spans="1:7" s="177" customFormat="1" ht="20.100000000000001" customHeight="1">
      <c r="A354" s="230" t="s">
        <v>713</v>
      </c>
      <c r="B354" s="14" t="s">
        <v>110</v>
      </c>
      <c r="C354" s="11" t="s">
        <v>10</v>
      </c>
      <c r="D354" s="15">
        <v>352.25</v>
      </c>
      <c r="E354" s="398"/>
      <c r="F354" s="278">
        <f>ROUND(D354*E354,2)</f>
        <v>0</v>
      </c>
      <c r="G354" s="8"/>
    </row>
    <row r="355" spans="1:7" s="16" customFormat="1" ht="20.100000000000001" customHeight="1">
      <c r="A355" s="230" t="s">
        <v>714</v>
      </c>
      <c r="B355" s="14" t="s">
        <v>300</v>
      </c>
      <c r="C355" s="11" t="s">
        <v>9</v>
      </c>
      <c r="D355" s="15">
        <v>7.66</v>
      </c>
      <c r="E355" s="398"/>
      <c r="F355" s="278">
        <f>ROUND(D355*E355,2)</f>
        <v>0</v>
      </c>
      <c r="G355" s="173"/>
    </row>
    <row r="356" spans="1:7" s="177" customFormat="1" ht="20.100000000000001" customHeight="1">
      <c r="A356" s="236" t="s">
        <v>715</v>
      </c>
      <c r="B356" s="185" t="s">
        <v>298</v>
      </c>
      <c r="C356" s="11" t="s">
        <v>7</v>
      </c>
      <c r="D356" s="15">
        <v>19.63</v>
      </c>
      <c r="E356" s="398"/>
      <c r="F356" s="278">
        <f>ROUND(D356*E356,2)</f>
        <v>0</v>
      </c>
      <c r="G356" s="8"/>
    </row>
    <row r="357" spans="1:7" s="177" customFormat="1" ht="20.100000000000001" customHeight="1">
      <c r="A357" s="239" t="s">
        <v>586</v>
      </c>
      <c r="B357" s="199" t="s">
        <v>279</v>
      </c>
      <c r="C357" s="200"/>
      <c r="D357" s="296"/>
      <c r="E357" s="405"/>
      <c r="F357" s="283">
        <f>SUM(F358:F359)</f>
        <v>0</v>
      </c>
      <c r="G357" s="8"/>
    </row>
    <row r="358" spans="1:7" s="177" customFormat="1" ht="20.100000000000001" customHeight="1">
      <c r="A358" s="230" t="s">
        <v>680</v>
      </c>
      <c r="B358" s="14" t="s">
        <v>111</v>
      </c>
      <c r="C358" s="11" t="s">
        <v>9</v>
      </c>
      <c r="D358" s="15">
        <v>2.4</v>
      </c>
      <c r="E358" s="398"/>
      <c r="F358" s="278">
        <f>ROUND(D358*E358,2)</f>
        <v>0</v>
      </c>
      <c r="G358" s="8"/>
    </row>
    <row r="359" spans="1:7" s="177" customFormat="1" ht="20.100000000000001" customHeight="1">
      <c r="A359" s="230" t="s">
        <v>681</v>
      </c>
      <c r="B359" s="174" t="s">
        <v>399</v>
      </c>
      <c r="C359" s="11" t="s">
        <v>9</v>
      </c>
      <c r="D359" s="15">
        <v>1.59</v>
      </c>
      <c r="E359" s="398"/>
      <c r="F359" s="278">
        <f>ROUND(D359*E359,2)</f>
        <v>0</v>
      </c>
      <c r="G359" s="8"/>
    </row>
    <row r="360" spans="1:7" s="177" customFormat="1" ht="20.100000000000001" customHeight="1">
      <c r="A360" s="239" t="s">
        <v>587</v>
      </c>
      <c r="B360" s="199" t="s">
        <v>415</v>
      </c>
      <c r="C360" s="200"/>
      <c r="D360" s="296"/>
      <c r="E360" s="405"/>
      <c r="F360" s="283">
        <f>SUM(F361:F377)</f>
        <v>0</v>
      </c>
      <c r="G360" s="8"/>
    </row>
    <row r="361" spans="1:7" s="177" customFormat="1" ht="20.100000000000001" customHeight="1">
      <c r="A361" s="230" t="s">
        <v>682</v>
      </c>
      <c r="B361" s="14" t="s">
        <v>107</v>
      </c>
      <c r="C361" s="11" t="s">
        <v>9</v>
      </c>
      <c r="D361" s="15">
        <v>0.81</v>
      </c>
      <c r="E361" s="398"/>
      <c r="F361" s="278">
        <f t="shared" ref="F361:F377" si="19">ROUND(D361*E361,2)</f>
        <v>0</v>
      </c>
      <c r="G361" s="8"/>
    </row>
    <row r="362" spans="1:7" s="177" customFormat="1" ht="20.100000000000001" customHeight="1">
      <c r="A362" s="230" t="s">
        <v>683</v>
      </c>
      <c r="B362" s="14" t="s">
        <v>400</v>
      </c>
      <c r="C362" s="11" t="s">
        <v>5</v>
      </c>
      <c r="D362" s="15">
        <v>4.5</v>
      </c>
      <c r="E362" s="398"/>
      <c r="F362" s="278">
        <f t="shared" si="19"/>
        <v>0</v>
      </c>
      <c r="G362" s="8"/>
    </row>
    <row r="363" spans="1:7" s="177" customFormat="1" ht="20.100000000000001" customHeight="1">
      <c r="A363" s="230" t="s">
        <v>684</v>
      </c>
      <c r="B363" s="14" t="s">
        <v>11</v>
      </c>
      <c r="C363" s="11" t="s">
        <v>9</v>
      </c>
      <c r="D363" s="15">
        <v>0.5</v>
      </c>
      <c r="E363" s="398"/>
      <c r="F363" s="278">
        <f t="shared" si="19"/>
        <v>0</v>
      </c>
      <c r="G363" s="8"/>
    </row>
    <row r="364" spans="1:7" s="177" customFormat="1" ht="20.100000000000001" customHeight="1">
      <c r="A364" s="230" t="s">
        <v>685</v>
      </c>
      <c r="B364" s="174" t="s">
        <v>103</v>
      </c>
      <c r="C364" s="11" t="s">
        <v>4</v>
      </c>
      <c r="D364" s="15">
        <v>52.08</v>
      </c>
      <c r="E364" s="398"/>
      <c r="F364" s="278">
        <f t="shared" si="19"/>
        <v>0</v>
      </c>
      <c r="G364" s="8"/>
    </row>
    <row r="365" spans="1:7" s="177" customFormat="1" ht="20.100000000000001" customHeight="1">
      <c r="A365" s="230" t="s">
        <v>686</v>
      </c>
      <c r="B365" s="14" t="s">
        <v>401</v>
      </c>
      <c r="C365" s="11" t="s">
        <v>4</v>
      </c>
      <c r="D365" s="15">
        <v>13.02</v>
      </c>
      <c r="E365" s="398"/>
      <c r="F365" s="278">
        <f t="shared" si="19"/>
        <v>0</v>
      </c>
      <c r="G365" s="8"/>
    </row>
    <row r="366" spans="1:7" s="177" customFormat="1" ht="20.100000000000001" customHeight="1">
      <c r="A366" s="230" t="s">
        <v>687</v>
      </c>
      <c r="B366" s="14" t="s">
        <v>402</v>
      </c>
      <c r="C366" s="11" t="s">
        <v>7</v>
      </c>
      <c r="D366" s="15">
        <v>3.96</v>
      </c>
      <c r="E366" s="398"/>
      <c r="F366" s="278">
        <f t="shared" si="19"/>
        <v>0</v>
      </c>
      <c r="G366" s="8"/>
    </row>
    <row r="367" spans="1:7" s="177" customFormat="1" ht="20.100000000000001" customHeight="1">
      <c r="A367" s="230" t="s">
        <v>688</v>
      </c>
      <c r="B367" s="14" t="s">
        <v>403</v>
      </c>
      <c r="C367" s="11" t="s">
        <v>7</v>
      </c>
      <c r="D367" s="15">
        <v>2.83</v>
      </c>
      <c r="E367" s="398"/>
      <c r="F367" s="278">
        <f t="shared" si="19"/>
        <v>0</v>
      </c>
      <c r="G367" s="8"/>
    </row>
    <row r="368" spans="1:7" s="177" customFormat="1" ht="27" customHeight="1">
      <c r="A368" s="230" t="s">
        <v>689</v>
      </c>
      <c r="B368" s="174" t="s">
        <v>404</v>
      </c>
      <c r="C368" s="11" t="s">
        <v>7</v>
      </c>
      <c r="D368" s="15">
        <v>19.63</v>
      </c>
      <c r="E368" s="398"/>
      <c r="F368" s="278">
        <f t="shared" si="19"/>
        <v>0</v>
      </c>
      <c r="G368" s="8"/>
    </row>
    <row r="369" spans="1:7" s="177" customFormat="1" ht="20.100000000000001" customHeight="1">
      <c r="A369" s="230" t="s">
        <v>690</v>
      </c>
      <c r="B369" s="14" t="s">
        <v>405</v>
      </c>
      <c r="C369" s="11" t="s">
        <v>9</v>
      </c>
      <c r="D369" s="15">
        <v>0.09</v>
      </c>
      <c r="E369" s="398"/>
      <c r="F369" s="278">
        <f t="shared" si="19"/>
        <v>0</v>
      </c>
      <c r="G369" s="8"/>
    </row>
    <row r="370" spans="1:7" s="177" customFormat="1" ht="20.100000000000001" customHeight="1">
      <c r="A370" s="230" t="s">
        <v>691</v>
      </c>
      <c r="B370" s="14" t="s">
        <v>406</v>
      </c>
      <c r="C370" s="205" t="s">
        <v>707</v>
      </c>
      <c r="D370" s="15">
        <v>2</v>
      </c>
      <c r="E370" s="398"/>
      <c r="F370" s="278">
        <f t="shared" si="19"/>
        <v>0</v>
      </c>
      <c r="G370" s="8"/>
    </row>
    <row r="371" spans="1:7" s="177" customFormat="1" ht="20.100000000000001" customHeight="1">
      <c r="A371" s="230" t="s">
        <v>692</v>
      </c>
      <c r="B371" s="14" t="s">
        <v>407</v>
      </c>
      <c r="C371" s="205" t="s">
        <v>707</v>
      </c>
      <c r="D371" s="15">
        <v>2</v>
      </c>
      <c r="E371" s="398"/>
      <c r="F371" s="278">
        <f t="shared" si="19"/>
        <v>0</v>
      </c>
      <c r="G371" s="8"/>
    </row>
    <row r="372" spans="1:7" s="177" customFormat="1" ht="23.25" customHeight="1">
      <c r="A372" s="230" t="s">
        <v>693</v>
      </c>
      <c r="B372" s="185" t="s">
        <v>1002</v>
      </c>
      <c r="C372" s="11" t="s">
        <v>7</v>
      </c>
      <c r="D372" s="15">
        <v>2.8</v>
      </c>
      <c r="E372" s="398"/>
      <c r="F372" s="278">
        <f t="shared" si="19"/>
        <v>0</v>
      </c>
      <c r="G372" s="8"/>
    </row>
    <row r="373" spans="1:7" s="177" customFormat="1" ht="20.100000000000001" customHeight="1">
      <c r="A373" s="230" t="s">
        <v>694</v>
      </c>
      <c r="B373" s="14" t="s">
        <v>126</v>
      </c>
      <c r="C373" s="11" t="s">
        <v>9</v>
      </c>
      <c r="D373" s="15">
        <v>0.05</v>
      </c>
      <c r="E373" s="398"/>
      <c r="F373" s="278">
        <f t="shared" si="19"/>
        <v>0</v>
      </c>
      <c r="G373" s="8"/>
    </row>
    <row r="374" spans="1:7" s="177" customFormat="1" ht="20.100000000000001" customHeight="1">
      <c r="A374" s="230" t="s">
        <v>695</v>
      </c>
      <c r="B374" s="14" t="s">
        <v>656</v>
      </c>
      <c r="C374" s="11" t="s">
        <v>7</v>
      </c>
      <c r="D374" s="15">
        <v>2.8</v>
      </c>
      <c r="E374" s="398"/>
      <c r="F374" s="278">
        <f t="shared" si="19"/>
        <v>0</v>
      </c>
      <c r="G374" s="8"/>
    </row>
    <row r="375" spans="1:7" s="177" customFormat="1" ht="24.75" customHeight="1">
      <c r="A375" s="230" t="s">
        <v>696</v>
      </c>
      <c r="B375" s="174" t="s">
        <v>662</v>
      </c>
      <c r="C375" s="11" t="s">
        <v>7</v>
      </c>
      <c r="D375" s="15">
        <v>2.8</v>
      </c>
      <c r="E375" s="398"/>
      <c r="F375" s="278">
        <f t="shared" si="19"/>
        <v>0</v>
      </c>
      <c r="G375" s="8"/>
    </row>
    <row r="376" spans="1:7" s="177" customFormat="1" ht="20.100000000000001" customHeight="1">
      <c r="A376" s="230" t="s">
        <v>697</v>
      </c>
      <c r="B376" s="174" t="s">
        <v>408</v>
      </c>
      <c r="C376" s="205" t="s">
        <v>707</v>
      </c>
      <c r="D376" s="15">
        <v>3</v>
      </c>
      <c r="E376" s="398"/>
      <c r="F376" s="278">
        <f t="shared" si="19"/>
        <v>0</v>
      </c>
      <c r="G376" s="8"/>
    </row>
    <row r="377" spans="1:7" s="177" customFormat="1" ht="20.100000000000001" customHeight="1">
      <c r="A377" s="230" t="s">
        <v>698</v>
      </c>
      <c r="B377" s="174" t="s">
        <v>409</v>
      </c>
      <c r="C377" s="205" t="s">
        <v>707</v>
      </c>
      <c r="D377" s="15">
        <v>2</v>
      </c>
      <c r="E377" s="398"/>
      <c r="F377" s="278">
        <f t="shared" si="19"/>
        <v>0</v>
      </c>
      <c r="G377" s="8"/>
    </row>
    <row r="378" spans="1:7" s="177" customFormat="1" ht="20.100000000000001" customHeight="1">
      <c r="A378" s="240" t="s">
        <v>558</v>
      </c>
      <c r="B378" s="192" t="s">
        <v>671</v>
      </c>
      <c r="C378" s="193"/>
      <c r="D378" s="203"/>
      <c r="E378" s="406"/>
      <c r="F378" s="276">
        <f>SUM(F379:F384)</f>
        <v>0</v>
      </c>
      <c r="G378" s="8"/>
    </row>
    <row r="379" spans="1:7" s="177" customFormat="1" ht="18.75" customHeight="1">
      <c r="A379" s="230" t="s">
        <v>579</v>
      </c>
      <c r="B379" s="185" t="s">
        <v>1002</v>
      </c>
      <c r="C379" s="11" t="s">
        <v>7</v>
      </c>
      <c r="D379" s="15">
        <v>12.200000000000001</v>
      </c>
      <c r="E379" s="398"/>
      <c r="F379" s="278">
        <f t="shared" ref="F379:F384" si="20">ROUND(D379*E379,2)</f>
        <v>0</v>
      </c>
      <c r="G379" s="8"/>
    </row>
    <row r="380" spans="1:7" s="177" customFormat="1" ht="20.100000000000001" customHeight="1">
      <c r="A380" s="230" t="s">
        <v>580</v>
      </c>
      <c r="B380" s="174" t="s">
        <v>126</v>
      </c>
      <c r="C380" s="11" t="s">
        <v>9</v>
      </c>
      <c r="D380" s="15">
        <v>0.13</v>
      </c>
      <c r="E380" s="398"/>
      <c r="F380" s="278">
        <f t="shared" si="20"/>
        <v>0</v>
      </c>
      <c r="G380" s="8"/>
    </row>
    <row r="381" spans="1:7" s="177" customFormat="1" ht="20.100000000000001" customHeight="1">
      <c r="A381" s="230" t="s">
        <v>581</v>
      </c>
      <c r="B381" s="174" t="s">
        <v>410</v>
      </c>
      <c r="C381" s="11" t="s">
        <v>9</v>
      </c>
      <c r="D381" s="15">
        <v>0.76</v>
      </c>
      <c r="E381" s="398"/>
      <c r="F381" s="278">
        <f t="shared" si="20"/>
        <v>0</v>
      </c>
      <c r="G381" s="8"/>
    </row>
    <row r="382" spans="1:7" s="177" customFormat="1" ht="20.100000000000001" customHeight="1">
      <c r="A382" s="230" t="s">
        <v>582</v>
      </c>
      <c r="B382" s="174" t="s">
        <v>103</v>
      </c>
      <c r="C382" s="11" t="s">
        <v>4</v>
      </c>
      <c r="D382" s="15">
        <v>48.800000000000011</v>
      </c>
      <c r="E382" s="398"/>
      <c r="F382" s="278">
        <f t="shared" si="20"/>
        <v>0</v>
      </c>
      <c r="G382" s="8"/>
    </row>
    <row r="383" spans="1:7" s="177" customFormat="1" ht="20.100000000000001" customHeight="1">
      <c r="A383" s="230" t="s">
        <v>583</v>
      </c>
      <c r="B383" s="14" t="s">
        <v>401</v>
      </c>
      <c r="C383" s="11" t="s">
        <v>4</v>
      </c>
      <c r="D383" s="15">
        <v>12.200000000000003</v>
      </c>
      <c r="E383" s="398"/>
      <c r="F383" s="278">
        <f t="shared" si="20"/>
        <v>0</v>
      </c>
      <c r="G383" s="8"/>
    </row>
    <row r="384" spans="1:7" ht="24" customHeight="1">
      <c r="A384" s="230" t="s">
        <v>584</v>
      </c>
      <c r="B384" s="174" t="s">
        <v>411</v>
      </c>
      <c r="C384" s="11" t="s">
        <v>7</v>
      </c>
      <c r="D384" s="15">
        <v>7.63</v>
      </c>
      <c r="E384" s="398"/>
      <c r="F384" s="278">
        <f t="shared" si="20"/>
        <v>0</v>
      </c>
    </row>
    <row r="385" spans="1:7" ht="20.100000000000001" customHeight="1">
      <c r="A385" s="240" t="s">
        <v>561</v>
      </c>
      <c r="B385" s="192" t="s">
        <v>672</v>
      </c>
      <c r="C385" s="193"/>
      <c r="D385" s="203"/>
      <c r="E385" s="406"/>
      <c r="F385" s="276">
        <f>F386+F391</f>
        <v>0</v>
      </c>
    </row>
    <row r="386" spans="1:7" s="177" customFormat="1" ht="20.100000000000001" customHeight="1">
      <c r="A386" s="239" t="s">
        <v>577</v>
      </c>
      <c r="B386" s="199" t="s">
        <v>279</v>
      </c>
      <c r="C386" s="200"/>
      <c r="D386" s="296"/>
      <c r="E386" s="405"/>
      <c r="F386" s="283">
        <f>SUM(F387:F390)</f>
        <v>0</v>
      </c>
      <c r="G386" s="8"/>
    </row>
    <row r="387" spans="1:7" ht="20.100000000000001" customHeight="1">
      <c r="A387" s="230" t="s">
        <v>858</v>
      </c>
      <c r="B387" s="14" t="s">
        <v>111</v>
      </c>
      <c r="C387" s="11" t="s">
        <v>9</v>
      </c>
      <c r="D387" s="15">
        <v>0.38</v>
      </c>
      <c r="E387" s="398"/>
      <c r="F387" s="278">
        <f>ROUND(D387*E387,2)</f>
        <v>0</v>
      </c>
    </row>
    <row r="388" spans="1:7" s="177" customFormat="1" ht="20.100000000000001" customHeight="1">
      <c r="A388" s="230" t="s">
        <v>860</v>
      </c>
      <c r="B388" s="14" t="s">
        <v>724</v>
      </c>
      <c r="C388" s="11" t="s">
        <v>9</v>
      </c>
      <c r="D388" s="15">
        <v>0.49</v>
      </c>
      <c r="E388" s="398"/>
      <c r="F388" s="278">
        <f>ROUND(D388*E388,2)</f>
        <v>0</v>
      </c>
      <c r="G388" s="8"/>
    </row>
    <row r="389" spans="1:7" s="177" customFormat="1" ht="20.100000000000001" customHeight="1">
      <c r="A389" s="230" t="s">
        <v>861</v>
      </c>
      <c r="B389" s="14" t="s">
        <v>110</v>
      </c>
      <c r="C389" s="11" t="s">
        <v>10</v>
      </c>
      <c r="D389" s="15">
        <v>22.6</v>
      </c>
      <c r="E389" s="398"/>
      <c r="F389" s="278">
        <f>ROUND(D389*E389,2)</f>
        <v>0</v>
      </c>
      <c r="G389" s="8"/>
    </row>
    <row r="390" spans="1:7" s="16" customFormat="1" ht="20.100000000000001" customHeight="1">
      <c r="A390" s="230" t="s">
        <v>862</v>
      </c>
      <c r="B390" s="14" t="s">
        <v>300</v>
      </c>
      <c r="C390" s="11" t="s">
        <v>9</v>
      </c>
      <c r="D390" s="15">
        <v>0.49</v>
      </c>
      <c r="E390" s="398"/>
      <c r="F390" s="278">
        <f>ROUND(D390*E390,2)</f>
        <v>0</v>
      </c>
      <c r="G390" s="173"/>
    </row>
    <row r="391" spans="1:7" s="177" customFormat="1" ht="20.100000000000001" customHeight="1">
      <c r="A391" s="239" t="s">
        <v>578</v>
      </c>
      <c r="B391" s="199" t="s">
        <v>672</v>
      </c>
      <c r="C391" s="200"/>
      <c r="D391" s="296"/>
      <c r="E391" s="405"/>
      <c r="F391" s="283">
        <f>SUM(F392:F401)</f>
        <v>0</v>
      </c>
      <c r="G391" s="8"/>
    </row>
    <row r="392" spans="1:7" s="177" customFormat="1" ht="20.100000000000001" customHeight="1">
      <c r="A392" s="230" t="s">
        <v>859</v>
      </c>
      <c r="B392" s="14" t="s">
        <v>11</v>
      </c>
      <c r="C392" s="11" t="s">
        <v>9</v>
      </c>
      <c r="D392" s="15">
        <v>1.79</v>
      </c>
      <c r="E392" s="398"/>
      <c r="F392" s="278">
        <f t="shared" ref="F392:F401" si="21">ROUND(D392*E392,2)</f>
        <v>0</v>
      </c>
      <c r="G392" s="8"/>
    </row>
    <row r="393" spans="1:7" ht="20.100000000000001" customHeight="1">
      <c r="A393" s="230" t="s">
        <v>863</v>
      </c>
      <c r="B393" s="14" t="s">
        <v>389</v>
      </c>
      <c r="C393" s="11" t="s">
        <v>9</v>
      </c>
      <c r="D393" s="15">
        <v>2.36</v>
      </c>
      <c r="E393" s="398"/>
      <c r="F393" s="278">
        <f t="shared" si="21"/>
        <v>0</v>
      </c>
    </row>
    <row r="394" spans="1:7" ht="20.100000000000001" customHeight="1">
      <c r="A394" s="230" t="s">
        <v>864</v>
      </c>
      <c r="B394" s="14" t="s">
        <v>392</v>
      </c>
      <c r="C394" s="11" t="s">
        <v>7</v>
      </c>
      <c r="D394" s="15">
        <v>9.42</v>
      </c>
      <c r="E394" s="398"/>
      <c r="F394" s="278">
        <f t="shared" si="21"/>
        <v>0</v>
      </c>
    </row>
    <row r="395" spans="1:7" ht="20.100000000000001" customHeight="1">
      <c r="A395" s="230" t="s">
        <v>865</v>
      </c>
      <c r="B395" s="14" t="s">
        <v>384</v>
      </c>
      <c r="C395" s="205" t="s">
        <v>707</v>
      </c>
      <c r="D395" s="15">
        <v>3</v>
      </c>
      <c r="E395" s="398"/>
      <c r="F395" s="278">
        <f t="shared" si="21"/>
        <v>0</v>
      </c>
    </row>
    <row r="396" spans="1:7" s="177" customFormat="1" ht="23.25" customHeight="1">
      <c r="A396" s="230" t="s">
        <v>866</v>
      </c>
      <c r="B396" s="185" t="s">
        <v>1002</v>
      </c>
      <c r="C396" s="11" t="s">
        <v>7</v>
      </c>
      <c r="D396" s="15">
        <v>11.34</v>
      </c>
      <c r="E396" s="398"/>
      <c r="F396" s="278">
        <f t="shared" si="21"/>
        <v>0</v>
      </c>
      <c r="G396" s="8"/>
    </row>
    <row r="397" spans="1:7" ht="20.100000000000001" customHeight="1">
      <c r="A397" s="230" t="s">
        <v>867</v>
      </c>
      <c r="B397" s="174" t="s">
        <v>126</v>
      </c>
      <c r="C397" s="11" t="s">
        <v>9</v>
      </c>
      <c r="D397" s="15">
        <v>0.12</v>
      </c>
      <c r="E397" s="398"/>
      <c r="F397" s="278">
        <f t="shared" si="21"/>
        <v>0</v>
      </c>
    </row>
    <row r="398" spans="1:7" ht="20.100000000000001" customHeight="1">
      <c r="A398" s="230" t="s">
        <v>868</v>
      </c>
      <c r="B398" s="174" t="s">
        <v>410</v>
      </c>
      <c r="C398" s="11" t="s">
        <v>9</v>
      </c>
      <c r="D398" s="15">
        <v>1.2600000000000002</v>
      </c>
      <c r="E398" s="398"/>
      <c r="F398" s="278">
        <f t="shared" si="21"/>
        <v>0</v>
      </c>
    </row>
    <row r="399" spans="1:7" ht="20.100000000000001" customHeight="1">
      <c r="A399" s="230" t="s">
        <v>869</v>
      </c>
      <c r="B399" s="174" t="s">
        <v>103</v>
      </c>
      <c r="C399" s="11" t="s">
        <v>4</v>
      </c>
      <c r="D399" s="15">
        <v>80.640000000000015</v>
      </c>
      <c r="E399" s="398"/>
      <c r="F399" s="278">
        <f t="shared" si="21"/>
        <v>0</v>
      </c>
    </row>
    <row r="400" spans="1:7" ht="20.100000000000001" customHeight="1">
      <c r="A400" s="230" t="s">
        <v>870</v>
      </c>
      <c r="B400" s="14" t="s">
        <v>401</v>
      </c>
      <c r="C400" s="11" t="s">
        <v>4</v>
      </c>
      <c r="D400" s="15">
        <v>20.160000000000004</v>
      </c>
      <c r="E400" s="398"/>
      <c r="F400" s="278">
        <f t="shared" si="21"/>
        <v>0</v>
      </c>
    </row>
    <row r="401" spans="1:7" ht="28.5" customHeight="1">
      <c r="A401" s="230" t="s">
        <v>871</v>
      </c>
      <c r="B401" s="174" t="s">
        <v>411</v>
      </c>
      <c r="C401" s="11" t="s">
        <v>7</v>
      </c>
      <c r="D401" s="15">
        <v>12.600000000000001</v>
      </c>
      <c r="E401" s="398"/>
      <c r="F401" s="278">
        <f t="shared" si="21"/>
        <v>0</v>
      </c>
    </row>
    <row r="402" spans="1:7" ht="20.100000000000001" customHeight="1">
      <c r="A402" s="240" t="s">
        <v>562</v>
      </c>
      <c r="B402" s="192" t="s">
        <v>673</v>
      </c>
      <c r="C402" s="193"/>
      <c r="D402" s="203"/>
      <c r="E402" s="406"/>
      <c r="F402" s="276">
        <f>F403+F408</f>
        <v>0</v>
      </c>
    </row>
    <row r="403" spans="1:7" s="177" customFormat="1" ht="20.100000000000001" customHeight="1">
      <c r="A403" s="239" t="s">
        <v>575</v>
      </c>
      <c r="B403" s="199" t="s">
        <v>279</v>
      </c>
      <c r="C403" s="200"/>
      <c r="D403" s="296"/>
      <c r="E403" s="405"/>
      <c r="F403" s="283">
        <f>SUM(F404:F407)</f>
        <v>0</v>
      </c>
      <c r="G403" s="8"/>
    </row>
    <row r="404" spans="1:7" ht="20.100000000000001" customHeight="1">
      <c r="A404" s="230" t="s">
        <v>872</v>
      </c>
      <c r="B404" s="14" t="s">
        <v>111</v>
      </c>
      <c r="C404" s="11" t="s">
        <v>9</v>
      </c>
      <c r="D404" s="15">
        <v>3.54</v>
      </c>
      <c r="E404" s="398"/>
      <c r="F404" s="278">
        <f>ROUND(D404*E404,2)</f>
        <v>0</v>
      </c>
    </row>
    <row r="405" spans="1:7" s="177" customFormat="1" ht="20.100000000000001" customHeight="1">
      <c r="A405" s="230" t="s">
        <v>874</v>
      </c>
      <c r="B405" s="14" t="s">
        <v>724</v>
      </c>
      <c r="C405" s="11" t="s">
        <v>9</v>
      </c>
      <c r="D405" s="15">
        <v>4.5999999999999996</v>
      </c>
      <c r="E405" s="398"/>
      <c r="F405" s="278">
        <f>ROUND(D405*E405,2)</f>
        <v>0</v>
      </c>
      <c r="G405" s="8"/>
    </row>
    <row r="406" spans="1:7" s="177" customFormat="1" ht="20.100000000000001" customHeight="1">
      <c r="A406" s="230" t="s">
        <v>875</v>
      </c>
      <c r="B406" s="14" t="s">
        <v>110</v>
      </c>
      <c r="C406" s="11" t="s">
        <v>10</v>
      </c>
      <c r="D406" s="15">
        <v>211.69</v>
      </c>
      <c r="E406" s="398"/>
      <c r="F406" s="278">
        <f>ROUND(D406*E406,2)</f>
        <v>0</v>
      </c>
      <c r="G406" s="8"/>
    </row>
    <row r="407" spans="1:7" s="16" customFormat="1" ht="20.100000000000001" customHeight="1">
      <c r="A407" s="230" t="s">
        <v>876</v>
      </c>
      <c r="B407" s="14" t="s">
        <v>300</v>
      </c>
      <c r="C407" s="11" t="s">
        <v>9</v>
      </c>
      <c r="D407" s="15">
        <v>4.5999999999999996</v>
      </c>
      <c r="E407" s="398"/>
      <c r="F407" s="278">
        <f>ROUND(D407*E407,2)</f>
        <v>0</v>
      </c>
      <c r="G407" s="173"/>
    </row>
    <row r="408" spans="1:7" s="177" customFormat="1" ht="20.100000000000001" customHeight="1">
      <c r="A408" s="239" t="s">
        <v>576</v>
      </c>
      <c r="B408" s="199" t="s">
        <v>877</v>
      </c>
      <c r="C408" s="200"/>
      <c r="D408" s="296"/>
      <c r="E408" s="405"/>
      <c r="F408" s="283">
        <f>SUM(F409:F413)</f>
        <v>0</v>
      </c>
      <c r="G408" s="8"/>
    </row>
    <row r="409" spans="1:7" ht="20.100000000000001" customHeight="1">
      <c r="A409" s="230" t="s">
        <v>873</v>
      </c>
      <c r="B409" s="14" t="s">
        <v>11</v>
      </c>
      <c r="C409" s="11" t="s">
        <v>9</v>
      </c>
      <c r="D409" s="15">
        <v>1.1800000000000002</v>
      </c>
      <c r="E409" s="398"/>
      <c r="F409" s="278">
        <f>ROUND(D409*E409,2)</f>
        <v>0</v>
      </c>
    </row>
    <row r="410" spans="1:7" s="177" customFormat="1" ht="20.100000000000001" customHeight="1">
      <c r="A410" s="230" t="s">
        <v>878</v>
      </c>
      <c r="B410" s="185" t="s">
        <v>1002</v>
      </c>
      <c r="C410" s="11" t="s">
        <v>7</v>
      </c>
      <c r="D410" s="15">
        <v>35.4</v>
      </c>
      <c r="E410" s="398"/>
      <c r="F410" s="278">
        <f>ROUND(D410*E410,2)</f>
        <v>0</v>
      </c>
      <c r="G410" s="8"/>
    </row>
    <row r="411" spans="1:7" ht="20.100000000000001" customHeight="1">
      <c r="A411" s="230" t="s">
        <v>879</v>
      </c>
      <c r="B411" s="174" t="s">
        <v>126</v>
      </c>
      <c r="C411" s="11" t="s">
        <v>9</v>
      </c>
      <c r="D411" s="15">
        <v>0.37</v>
      </c>
      <c r="E411" s="398"/>
      <c r="F411" s="278">
        <f>ROUND(D411*E411,2)</f>
        <v>0</v>
      </c>
    </row>
    <row r="412" spans="1:7" ht="20.100000000000001" customHeight="1">
      <c r="A412" s="230" t="s">
        <v>880</v>
      </c>
      <c r="B412" s="174" t="s">
        <v>397</v>
      </c>
      <c r="C412" s="11" t="s">
        <v>7</v>
      </c>
      <c r="D412" s="15">
        <v>61.95</v>
      </c>
      <c r="E412" s="398"/>
      <c r="F412" s="278">
        <f>ROUND(D412*E412,2)</f>
        <v>0</v>
      </c>
    </row>
    <row r="413" spans="1:7" ht="20.100000000000001" customHeight="1">
      <c r="A413" s="230" t="s">
        <v>881</v>
      </c>
      <c r="B413" s="174" t="s">
        <v>412</v>
      </c>
      <c r="C413" s="11" t="s">
        <v>7</v>
      </c>
      <c r="D413" s="15">
        <v>61.95</v>
      </c>
      <c r="E413" s="398"/>
      <c r="F413" s="278">
        <f>ROUND(D413*E413,2)</f>
        <v>0</v>
      </c>
    </row>
    <row r="414" spans="1:7" ht="20.100000000000001" customHeight="1">
      <c r="A414" s="238" t="s">
        <v>563</v>
      </c>
      <c r="B414" s="3" t="s">
        <v>674</v>
      </c>
      <c r="C414" s="4"/>
      <c r="D414" s="203"/>
      <c r="E414" s="400"/>
      <c r="F414" s="276">
        <f>SUM(F415:F416)</f>
        <v>0</v>
      </c>
    </row>
    <row r="415" spans="1:7" ht="20.100000000000001" customHeight="1">
      <c r="A415" s="230" t="s">
        <v>573</v>
      </c>
      <c r="B415" s="14" t="s">
        <v>315</v>
      </c>
      <c r="C415" s="11" t="s">
        <v>7</v>
      </c>
      <c r="D415" s="15">
        <v>509.5800000000001</v>
      </c>
      <c r="E415" s="398"/>
      <c r="F415" s="278">
        <f>ROUND(D415*E415,2)</f>
        <v>0</v>
      </c>
    </row>
    <row r="416" spans="1:7" ht="20.100000000000001" customHeight="1">
      <c r="A416" s="230" t="s">
        <v>574</v>
      </c>
      <c r="B416" s="14" t="s">
        <v>294</v>
      </c>
      <c r="C416" s="11" t="s">
        <v>7</v>
      </c>
      <c r="D416" s="15">
        <v>101.92</v>
      </c>
      <c r="E416" s="398"/>
      <c r="F416" s="278">
        <f>ROUND(D416*E416,2)</f>
        <v>0</v>
      </c>
    </row>
    <row r="417" spans="1:7" ht="20.100000000000001" customHeight="1">
      <c r="A417" s="239" t="s">
        <v>564</v>
      </c>
      <c r="B417" s="182" t="s">
        <v>675</v>
      </c>
      <c r="C417" s="4"/>
      <c r="D417" s="203"/>
      <c r="E417" s="400"/>
      <c r="F417" s="276">
        <f>SUM(F418:F419)</f>
        <v>0</v>
      </c>
    </row>
    <row r="418" spans="1:7" ht="20.100000000000001" customHeight="1">
      <c r="A418" s="230" t="s">
        <v>571</v>
      </c>
      <c r="B418" s="14" t="s">
        <v>382</v>
      </c>
      <c r="C418" s="7" t="s">
        <v>9</v>
      </c>
      <c r="D418" s="15">
        <v>48</v>
      </c>
      <c r="E418" s="398"/>
      <c r="F418" s="278">
        <f>ROUND(D418*E418,2)</f>
        <v>0</v>
      </c>
    </row>
    <row r="419" spans="1:7" ht="25.5" customHeight="1">
      <c r="A419" s="230" t="s">
        <v>572</v>
      </c>
      <c r="B419" s="174" t="s">
        <v>383</v>
      </c>
      <c r="C419" s="11" t="s">
        <v>7</v>
      </c>
      <c r="D419" s="15">
        <v>240</v>
      </c>
      <c r="E419" s="398"/>
      <c r="F419" s="278">
        <f>ROUND(D419*E419,2)</f>
        <v>0</v>
      </c>
    </row>
    <row r="420" spans="1:7" ht="20.100000000000001" customHeight="1">
      <c r="A420" s="239" t="s">
        <v>565</v>
      </c>
      <c r="B420" s="182" t="s">
        <v>676</v>
      </c>
      <c r="C420" s="4"/>
      <c r="D420" s="203"/>
      <c r="E420" s="400"/>
      <c r="F420" s="276">
        <f>SUM(F421:F425)</f>
        <v>0</v>
      </c>
    </row>
    <row r="421" spans="1:7" ht="20.100000000000001" customHeight="1">
      <c r="A421" s="230" t="s">
        <v>566</v>
      </c>
      <c r="B421" s="194" t="s">
        <v>413</v>
      </c>
      <c r="C421" s="205" t="s">
        <v>707</v>
      </c>
      <c r="D421" s="15">
        <v>27</v>
      </c>
      <c r="E421" s="398"/>
      <c r="F421" s="278">
        <f>ROUND(D421*E421,2)</f>
        <v>0</v>
      </c>
    </row>
    <row r="422" spans="1:7" ht="24.75" customHeight="1">
      <c r="A422" s="230" t="s">
        <v>567</v>
      </c>
      <c r="B422" s="174" t="s">
        <v>414</v>
      </c>
      <c r="C422" s="205" t="s">
        <v>707</v>
      </c>
      <c r="D422" s="15">
        <v>26</v>
      </c>
      <c r="E422" s="398"/>
      <c r="F422" s="278">
        <f>ROUND(D422*E422,2)</f>
        <v>0</v>
      </c>
    </row>
    <row r="423" spans="1:7" ht="20.100000000000001" customHeight="1">
      <c r="A423" s="230" t="s">
        <v>568</v>
      </c>
      <c r="B423" s="194" t="s">
        <v>388</v>
      </c>
      <c r="C423" s="195" t="s">
        <v>5</v>
      </c>
      <c r="D423" s="15">
        <v>15</v>
      </c>
      <c r="E423" s="398"/>
      <c r="F423" s="278">
        <f>ROUND(D423*E423,2)</f>
        <v>0</v>
      </c>
    </row>
    <row r="424" spans="1:7" ht="20.100000000000001" customHeight="1">
      <c r="A424" s="230" t="s">
        <v>569</v>
      </c>
      <c r="B424" s="14" t="s">
        <v>395</v>
      </c>
      <c r="C424" s="205" t="s">
        <v>707</v>
      </c>
      <c r="D424" s="15">
        <v>40</v>
      </c>
      <c r="E424" s="398"/>
      <c r="F424" s="278">
        <f>ROUND(D424*E424,2)</f>
        <v>0</v>
      </c>
    </row>
    <row r="425" spans="1:7" ht="20.100000000000001" customHeight="1">
      <c r="A425" s="230" t="s">
        <v>570</v>
      </c>
      <c r="B425" s="271" t="s">
        <v>384</v>
      </c>
      <c r="C425" s="205" t="s">
        <v>707</v>
      </c>
      <c r="D425" s="15">
        <v>296.5</v>
      </c>
      <c r="E425" s="398"/>
      <c r="F425" s="278">
        <f>ROUND(D425*E425,2)</f>
        <v>0</v>
      </c>
    </row>
    <row r="426" spans="1:7" s="177" customFormat="1" ht="20.100000000000001" customHeight="1">
      <c r="A426" s="239" t="s">
        <v>322</v>
      </c>
      <c r="B426" s="182" t="s">
        <v>922</v>
      </c>
      <c r="C426" s="4"/>
      <c r="D426" s="203"/>
      <c r="E426" s="400"/>
      <c r="F426" s="276">
        <f>F427+F438+F445+F457+F477+F520</f>
        <v>0</v>
      </c>
      <c r="G426" s="8"/>
    </row>
    <row r="427" spans="1:7" s="257" customFormat="1" ht="20.100000000000001" customHeight="1">
      <c r="A427" s="229" t="s">
        <v>593</v>
      </c>
      <c r="B427" s="3" t="s">
        <v>171</v>
      </c>
      <c r="C427" s="4"/>
      <c r="D427" s="203"/>
      <c r="E427" s="400"/>
      <c r="F427" s="276">
        <f>SUM(F428:F437)</f>
        <v>0</v>
      </c>
      <c r="G427" s="8"/>
    </row>
    <row r="428" spans="1:7" s="257" customFormat="1" ht="20.100000000000001" customHeight="1">
      <c r="A428" s="246" t="s">
        <v>604</v>
      </c>
      <c r="B428" s="14" t="s">
        <v>168</v>
      </c>
      <c r="C428" s="11" t="s">
        <v>5</v>
      </c>
      <c r="D428" s="15">
        <v>1224</v>
      </c>
      <c r="E428" s="398"/>
      <c r="F428" s="278">
        <f t="shared" ref="F428:F437" si="22">ROUND(D428*E428,2)</f>
        <v>0</v>
      </c>
      <c r="G428" s="8"/>
    </row>
    <row r="429" spans="1:7" s="257" customFormat="1" ht="20.100000000000001" customHeight="1">
      <c r="A429" s="246" t="s">
        <v>606</v>
      </c>
      <c r="B429" s="14" t="s">
        <v>167</v>
      </c>
      <c r="C429" s="205" t="s">
        <v>707</v>
      </c>
      <c r="D429" s="15">
        <v>408</v>
      </c>
      <c r="E429" s="398"/>
      <c r="F429" s="278">
        <f t="shared" si="22"/>
        <v>0</v>
      </c>
      <c r="G429" s="8"/>
    </row>
    <row r="430" spans="1:7" s="257" customFormat="1" ht="20.100000000000001" customHeight="1">
      <c r="A430" s="246" t="s">
        <v>809</v>
      </c>
      <c r="B430" s="14" t="s">
        <v>724</v>
      </c>
      <c r="C430" s="11" t="s">
        <v>9</v>
      </c>
      <c r="D430" s="15">
        <v>78.069999999999993</v>
      </c>
      <c r="E430" s="398"/>
      <c r="F430" s="278">
        <f t="shared" si="22"/>
        <v>0</v>
      </c>
      <c r="G430" s="8"/>
    </row>
    <row r="431" spans="1:7" s="257" customFormat="1" ht="20.100000000000001" customHeight="1">
      <c r="A431" s="246" t="s">
        <v>927</v>
      </c>
      <c r="B431" s="14" t="s">
        <v>110</v>
      </c>
      <c r="C431" s="11" t="s">
        <v>10</v>
      </c>
      <c r="D431" s="15">
        <v>3591.14</v>
      </c>
      <c r="E431" s="398"/>
      <c r="F431" s="278">
        <f t="shared" si="22"/>
        <v>0</v>
      </c>
      <c r="G431" s="8"/>
    </row>
    <row r="432" spans="1:7" s="257" customFormat="1" ht="20.100000000000001" customHeight="1">
      <c r="A432" s="246" t="s">
        <v>928</v>
      </c>
      <c r="B432" s="14" t="s">
        <v>300</v>
      </c>
      <c r="C432" s="11" t="s">
        <v>9</v>
      </c>
      <c r="D432" s="15">
        <v>78.069999999999993</v>
      </c>
      <c r="E432" s="398"/>
      <c r="F432" s="278">
        <f t="shared" si="22"/>
        <v>0</v>
      </c>
      <c r="G432" s="8"/>
    </row>
    <row r="433" spans="1:7" s="257" customFormat="1" ht="20.100000000000001" customHeight="1">
      <c r="A433" s="246" t="s">
        <v>929</v>
      </c>
      <c r="B433" s="14" t="str">
        <f>[98]Composições!D62</f>
        <v>BASE DE BRITA GRADUADA TRATADA COM CIMENTO - BGTC</v>
      </c>
      <c r="C433" s="11" t="str">
        <f>[98]Composições!E62</f>
        <v>M3</v>
      </c>
      <c r="D433" s="15">
        <v>15.47</v>
      </c>
      <c r="E433" s="398"/>
      <c r="F433" s="278">
        <f t="shared" si="22"/>
        <v>0</v>
      </c>
      <c r="G433" s="8"/>
    </row>
    <row r="434" spans="1:7" s="257" customFormat="1" ht="20.100000000000001" customHeight="1">
      <c r="A434" s="246" t="s">
        <v>930</v>
      </c>
      <c r="B434" s="14" t="s">
        <v>170</v>
      </c>
      <c r="C434" s="11" t="s">
        <v>7</v>
      </c>
      <c r="D434" s="15">
        <v>708.48</v>
      </c>
      <c r="E434" s="398"/>
      <c r="F434" s="278">
        <f t="shared" si="22"/>
        <v>0</v>
      </c>
      <c r="G434" s="8"/>
    </row>
    <row r="435" spans="1:7" s="257" customFormat="1" ht="20.100000000000001" customHeight="1">
      <c r="A435" s="246" t="s">
        <v>931</v>
      </c>
      <c r="B435" s="14" t="s">
        <v>166</v>
      </c>
      <c r="C435" s="11" t="s">
        <v>9</v>
      </c>
      <c r="D435" s="15">
        <v>41.48</v>
      </c>
      <c r="E435" s="398"/>
      <c r="F435" s="278">
        <f t="shared" si="22"/>
        <v>0</v>
      </c>
      <c r="G435" s="8"/>
    </row>
    <row r="436" spans="1:7" s="257" customFormat="1" ht="20.100000000000001" customHeight="1">
      <c r="A436" s="246" t="s">
        <v>932</v>
      </c>
      <c r="B436" s="209" t="s">
        <v>169</v>
      </c>
      <c r="C436" s="11" t="s">
        <v>7</v>
      </c>
      <c r="D436" s="15">
        <v>332.31</v>
      </c>
      <c r="E436" s="398"/>
      <c r="F436" s="278">
        <f t="shared" si="22"/>
        <v>0</v>
      </c>
      <c r="G436" s="8"/>
    </row>
    <row r="437" spans="1:7" s="257" customFormat="1" ht="20.100000000000001" customHeight="1">
      <c r="A437" s="246" t="s">
        <v>933</v>
      </c>
      <c r="B437" s="174" t="s">
        <v>103</v>
      </c>
      <c r="C437" s="11" t="s">
        <v>4</v>
      </c>
      <c r="D437" s="15">
        <v>2903.59</v>
      </c>
      <c r="E437" s="398"/>
      <c r="F437" s="282">
        <f t="shared" si="22"/>
        <v>0</v>
      </c>
      <c r="G437" s="8"/>
    </row>
    <row r="438" spans="1:7" s="257" customFormat="1" ht="20.100000000000001" customHeight="1">
      <c r="A438" s="229" t="s">
        <v>594</v>
      </c>
      <c r="B438" s="3" t="s">
        <v>1001</v>
      </c>
      <c r="C438" s="4"/>
      <c r="D438" s="203"/>
      <c r="E438" s="400"/>
      <c r="F438" s="276">
        <f>SUM(F439:F444)</f>
        <v>0</v>
      </c>
      <c r="G438" s="8"/>
    </row>
    <row r="439" spans="1:7" s="257" customFormat="1" ht="20.100000000000001" customHeight="1">
      <c r="A439" s="246" t="s">
        <v>605</v>
      </c>
      <c r="B439" s="14" t="s">
        <v>726</v>
      </c>
      <c r="C439" s="11" t="s">
        <v>9</v>
      </c>
      <c r="D439" s="15">
        <v>1856.26</v>
      </c>
      <c r="E439" s="398"/>
      <c r="F439" s="278">
        <f t="shared" ref="F439:F444" si="23">ROUND(D439*E439,2)</f>
        <v>0</v>
      </c>
      <c r="G439" s="8"/>
    </row>
    <row r="440" spans="1:7" s="257" customFormat="1" ht="20.100000000000001" customHeight="1">
      <c r="A440" s="246" t="s">
        <v>607</v>
      </c>
      <c r="B440" s="14" t="s">
        <v>724</v>
      </c>
      <c r="C440" s="11" t="s">
        <v>9</v>
      </c>
      <c r="D440" s="15">
        <v>2413.14</v>
      </c>
      <c r="E440" s="398"/>
      <c r="F440" s="278">
        <f t="shared" si="23"/>
        <v>0</v>
      </c>
      <c r="G440" s="8"/>
    </row>
    <row r="441" spans="1:7" s="257" customFormat="1" ht="20.100000000000001" customHeight="1">
      <c r="A441" s="246" t="s">
        <v>608</v>
      </c>
      <c r="B441" s="14" t="s">
        <v>110</v>
      </c>
      <c r="C441" s="11" t="s">
        <v>10</v>
      </c>
      <c r="D441" s="15">
        <v>111004.45</v>
      </c>
      <c r="E441" s="398"/>
      <c r="F441" s="278">
        <f t="shared" si="23"/>
        <v>0</v>
      </c>
      <c r="G441" s="8"/>
    </row>
    <row r="442" spans="1:7" s="257" customFormat="1" ht="20.100000000000001" customHeight="1">
      <c r="A442" s="246" t="s">
        <v>934</v>
      </c>
      <c r="B442" s="14" t="s">
        <v>300</v>
      </c>
      <c r="C442" s="11" t="s">
        <v>9</v>
      </c>
      <c r="D442" s="15">
        <v>2413.14</v>
      </c>
      <c r="E442" s="398"/>
      <c r="F442" s="278">
        <f t="shared" si="23"/>
        <v>0</v>
      </c>
      <c r="G442" s="8"/>
    </row>
    <row r="443" spans="1:7" s="257" customFormat="1" ht="20.100000000000001" customHeight="1">
      <c r="A443" s="246" t="s">
        <v>935</v>
      </c>
      <c r="B443" s="14" t="s">
        <v>163</v>
      </c>
      <c r="C443" s="11" t="s">
        <v>9</v>
      </c>
      <c r="D443" s="15">
        <v>1168.76</v>
      </c>
      <c r="E443" s="398"/>
      <c r="F443" s="278">
        <f t="shared" si="23"/>
        <v>0</v>
      </c>
      <c r="G443" s="8"/>
    </row>
    <row r="444" spans="1:7" s="257" customFormat="1" ht="20.100000000000001" customHeight="1">
      <c r="A444" s="246" t="s">
        <v>936</v>
      </c>
      <c r="B444" s="14" t="s">
        <v>147</v>
      </c>
      <c r="C444" s="11" t="s">
        <v>9</v>
      </c>
      <c r="D444" s="15">
        <v>687.5</v>
      </c>
      <c r="E444" s="398"/>
      <c r="F444" s="278">
        <f t="shared" si="23"/>
        <v>0</v>
      </c>
      <c r="G444" s="8"/>
    </row>
    <row r="445" spans="1:7" s="177" customFormat="1" ht="20.100000000000001" customHeight="1">
      <c r="A445" s="239" t="s">
        <v>595</v>
      </c>
      <c r="B445" s="182" t="s">
        <v>416</v>
      </c>
      <c r="C445" s="4"/>
      <c r="D445" s="203"/>
      <c r="E445" s="400"/>
      <c r="F445" s="276">
        <f>F446+F452+F454</f>
        <v>0</v>
      </c>
      <c r="G445" s="8"/>
    </row>
    <row r="446" spans="1:7" s="177" customFormat="1" ht="20.100000000000001" customHeight="1">
      <c r="A446" s="231" t="s">
        <v>596</v>
      </c>
      <c r="B446" s="228" t="s">
        <v>677</v>
      </c>
      <c r="C446" s="181"/>
      <c r="D446" s="291"/>
      <c r="E446" s="399"/>
      <c r="F446" s="280">
        <f>SUM(F447:F451)</f>
        <v>0</v>
      </c>
      <c r="G446" s="8"/>
    </row>
    <row r="447" spans="1:7" s="16" customFormat="1" ht="20.100000000000001" customHeight="1">
      <c r="A447" s="230" t="s">
        <v>599</v>
      </c>
      <c r="B447" s="174" t="s">
        <v>728</v>
      </c>
      <c r="C447" s="11" t="s">
        <v>7</v>
      </c>
      <c r="D447" s="15">
        <v>5357.26</v>
      </c>
      <c r="E447" s="398"/>
      <c r="F447" s="278">
        <f>ROUND(D447*E447,2)</f>
        <v>0</v>
      </c>
      <c r="G447" s="173"/>
    </row>
    <row r="448" spans="1:7" s="16" customFormat="1" ht="20.100000000000001" customHeight="1">
      <c r="A448" s="230" t="s">
        <v>602</v>
      </c>
      <c r="B448" s="174" t="s">
        <v>724</v>
      </c>
      <c r="C448" s="11" t="s">
        <v>9</v>
      </c>
      <c r="D448" s="15">
        <v>2089.33</v>
      </c>
      <c r="E448" s="398"/>
      <c r="F448" s="278">
        <f>ROUND(D448*E448,2)</f>
        <v>0</v>
      </c>
      <c r="G448" s="173"/>
    </row>
    <row r="449" spans="1:7" s="16" customFormat="1" ht="20.100000000000001" customHeight="1">
      <c r="A449" s="230" t="s">
        <v>716</v>
      </c>
      <c r="B449" s="14" t="s">
        <v>110</v>
      </c>
      <c r="C449" s="11" t="s">
        <v>10</v>
      </c>
      <c r="D449" s="15">
        <v>96109.24</v>
      </c>
      <c r="E449" s="398"/>
      <c r="F449" s="278">
        <f>ROUND(D449*E449,2)</f>
        <v>0</v>
      </c>
      <c r="G449" s="173"/>
    </row>
    <row r="450" spans="1:7" s="16" customFormat="1" ht="20.100000000000001" customHeight="1">
      <c r="A450" s="230" t="s">
        <v>717</v>
      </c>
      <c r="B450" s="14" t="s">
        <v>300</v>
      </c>
      <c r="C450" s="11" t="s">
        <v>9</v>
      </c>
      <c r="D450" s="15">
        <v>2089.33</v>
      </c>
      <c r="E450" s="398"/>
      <c r="F450" s="278">
        <f>ROUND(D450*E450,2)</f>
        <v>0</v>
      </c>
      <c r="G450" s="173"/>
    </row>
    <row r="451" spans="1:7" s="177" customFormat="1" ht="20.100000000000001" customHeight="1">
      <c r="A451" s="230" t="s">
        <v>718</v>
      </c>
      <c r="B451" s="174" t="s">
        <v>298</v>
      </c>
      <c r="C451" s="11" t="s">
        <v>7</v>
      </c>
      <c r="D451" s="15">
        <v>5357.26</v>
      </c>
      <c r="E451" s="398"/>
      <c r="F451" s="278">
        <f>ROUND(D451*E451,2)</f>
        <v>0</v>
      </c>
      <c r="G451" s="8"/>
    </row>
    <row r="452" spans="1:7" s="177" customFormat="1" ht="20.100000000000001" customHeight="1">
      <c r="A452" s="231" t="s">
        <v>597</v>
      </c>
      <c r="B452" s="228" t="s">
        <v>808</v>
      </c>
      <c r="C452" s="181"/>
      <c r="D452" s="291"/>
      <c r="E452" s="399"/>
      <c r="F452" s="280">
        <f>SUM(F453)</f>
        <v>0</v>
      </c>
      <c r="G452" s="8"/>
    </row>
    <row r="453" spans="1:7" s="177" customFormat="1" ht="26.25" customHeight="1">
      <c r="A453" s="230" t="s">
        <v>600</v>
      </c>
      <c r="B453" s="174" t="s">
        <v>417</v>
      </c>
      <c r="C453" s="11" t="s">
        <v>7</v>
      </c>
      <c r="D453" s="15">
        <v>3640.86</v>
      </c>
      <c r="E453" s="398"/>
      <c r="F453" s="278">
        <f>ROUND(D453*E453,2)</f>
        <v>0</v>
      </c>
      <c r="G453" s="8"/>
    </row>
    <row r="454" spans="1:7" s="177" customFormat="1" ht="19.5" customHeight="1">
      <c r="A454" s="231" t="s">
        <v>598</v>
      </c>
      <c r="B454" s="228" t="s">
        <v>810</v>
      </c>
      <c r="C454" s="181"/>
      <c r="D454" s="291"/>
      <c r="E454" s="399"/>
      <c r="F454" s="280">
        <f>SUM(F455:F456)</f>
        <v>0</v>
      </c>
      <c r="G454" s="8"/>
    </row>
    <row r="455" spans="1:7" ht="30" customHeight="1">
      <c r="A455" s="230" t="s">
        <v>601</v>
      </c>
      <c r="B455" s="174" t="s">
        <v>417</v>
      </c>
      <c r="C455" s="11" t="s">
        <v>7</v>
      </c>
      <c r="D455" s="15">
        <v>1716.4</v>
      </c>
      <c r="E455" s="398"/>
      <c r="F455" s="278">
        <f>ROUND(D455*E455,2)</f>
        <v>0</v>
      </c>
    </row>
    <row r="456" spans="1:7" ht="20.100000000000001" customHeight="1">
      <c r="A456" s="230" t="s">
        <v>603</v>
      </c>
      <c r="B456" s="185" t="s">
        <v>1002</v>
      </c>
      <c r="C456" s="11" t="s">
        <v>7</v>
      </c>
      <c r="D456" s="15">
        <v>1144.1500000000001</v>
      </c>
      <c r="E456" s="398"/>
      <c r="F456" s="278">
        <f>ROUND(D456*E456,2)</f>
        <v>0</v>
      </c>
    </row>
    <row r="457" spans="1:7" s="177" customFormat="1" ht="20.100000000000001" customHeight="1">
      <c r="A457" s="239" t="s">
        <v>814</v>
      </c>
      <c r="B457" s="182" t="s">
        <v>811</v>
      </c>
      <c r="C457" s="4"/>
      <c r="D457" s="203"/>
      <c r="E457" s="400"/>
      <c r="F457" s="276">
        <f>F458+F464+F471+F474</f>
        <v>0</v>
      </c>
      <c r="G457" s="8"/>
    </row>
    <row r="458" spans="1:7" s="177" customFormat="1" ht="20.100000000000001" customHeight="1">
      <c r="A458" s="231" t="s">
        <v>816</v>
      </c>
      <c r="B458" s="228" t="s">
        <v>677</v>
      </c>
      <c r="C458" s="181"/>
      <c r="D458" s="291"/>
      <c r="E458" s="399"/>
      <c r="F458" s="280">
        <f>SUM(F459:F463)</f>
        <v>0</v>
      </c>
      <c r="G458" s="8"/>
    </row>
    <row r="459" spans="1:7" s="177" customFormat="1" ht="20.100000000000001" customHeight="1">
      <c r="A459" s="230" t="s">
        <v>937</v>
      </c>
      <c r="B459" s="174" t="s">
        <v>728</v>
      </c>
      <c r="C459" s="11" t="s">
        <v>7</v>
      </c>
      <c r="D459" s="15">
        <v>948.86</v>
      </c>
      <c r="E459" s="398"/>
      <c r="F459" s="278">
        <f>ROUND(D459*E459,2)</f>
        <v>0</v>
      </c>
      <c r="G459" s="8"/>
    </row>
    <row r="460" spans="1:7" s="177" customFormat="1" ht="20.100000000000001" customHeight="1">
      <c r="A460" s="230" t="s">
        <v>938</v>
      </c>
      <c r="B460" s="174" t="s">
        <v>724</v>
      </c>
      <c r="C460" s="11" t="s">
        <v>9</v>
      </c>
      <c r="D460" s="15">
        <v>370.06</v>
      </c>
      <c r="E460" s="398"/>
      <c r="F460" s="278">
        <f>ROUND(D460*E460,2)</f>
        <v>0</v>
      </c>
      <c r="G460" s="8"/>
    </row>
    <row r="461" spans="1:7" s="177" customFormat="1" ht="20.100000000000001" customHeight="1">
      <c r="A461" s="230" t="s">
        <v>939</v>
      </c>
      <c r="B461" s="14" t="s">
        <v>110</v>
      </c>
      <c r="C461" s="11" t="s">
        <v>10</v>
      </c>
      <c r="D461" s="15">
        <v>17022.55</v>
      </c>
      <c r="E461" s="398"/>
      <c r="F461" s="278">
        <f>ROUND(D461*E461,2)</f>
        <v>0</v>
      </c>
      <c r="G461" s="8"/>
    </row>
    <row r="462" spans="1:7" s="16" customFormat="1" ht="20.100000000000001" customHeight="1">
      <c r="A462" s="230" t="s">
        <v>940</v>
      </c>
      <c r="B462" s="14" t="s">
        <v>300</v>
      </c>
      <c r="C462" s="11" t="s">
        <v>9</v>
      </c>
      <c r="D462" s="15">
        <v>370.06</v>
      </c>
      <c r="E462" s="398"/>
      <c r="F462" s="278">
        <f>ROUND(D462*E462,2)</f>
        <v>0</v>
      </c>
      <c r="G462" s="173"/>
    </row>
    <row r="463" spans="1:7" s="177" customFormat="1" ht="20.100000000000001" customHeight="1">
      <c r="A463" s="230" t="s">
        <v>941</v>
      </c>
      <c r="B463" s="174" t="s">
        <v>298</v>
      </c>
      <c r="C463" s="11" t="s">
        <v>7</v>
      </c>
      <c r="D463" s="15">
        <v>948.86</v>
      </c>
      <c r="E463" s="398"/>
      <c r="F463" s="278">
        <f>ROUND(D463*E463,2)</f>
        <v>0</v>
      </c>
      <c r="G463" s="8"/>
    </row>
    <row r="464" spans="1:7" s="177" customFormat="1" ht="20.100000000000001" customHeight="1">
      <c r="A464" s="231" t="s">
        <v>818</v>
      </c>
      <c r="B464" s="228" t="s">
        <v>279</v>
      </c>
      <c r="C464" s="181"/>
      <c r="D464" s="291"/>
      <c r="E464" s="399"/>
      <c r="F464" s="280">
        <f>SUM(F465:F470)</f>
        <v>0</v>
      </c>
      <c r="G464" s="8"/>
    </row>
    <row r="465" spans="1:7" s="177" customFormat="1" ht="20.100000000000001" customHeight="1">
      <c r="A465" s="230" t="s">
        <v>942</v>
      </c>
      <c r="B465" s="174" t="s">
        <v>725</v>
      </c>
      <c r="C465" s="11" t="s">
        <v>9</v>
      </c>
      <c r="D465" s="15">
        <v>591.01</v>
      </c>
      <c r="E465" s="398"/>
      <c r="F465" s="278">
        <f t="shared" ref="F465:F470" si="24">ROUND(D465*E465,2)</f>
        <v>0</v>
      </c>
      <c r="G465" s="8"/>
    </row>
    <row r="466" spans="1:7" s="177" customFormat="1" ht="20.100000000000001" customHeight="1">
      <c r="A466" s="230" t="s">
        <v>943</v>
      </c>
      <c r="B466" s="174" t="s">
        <v>724</v>
      </c>
      <c r="C466" s="11" t="s">
        <v>9</v>
      </c>
      <c r="D466" s="15">
        <v>384.16</v>
      </c>
      <c r="E466" s="398"/>
      <c r="F466" s="278">
        <f t="shared" si="24"/>
        <v>0</v>
      </c>
      <c r="G466" s="8"/>
    </row>
    <row r="467" spans="1:7" s="177" customFormat="1" ht="20.100000000000001" customHeight="1">
      <c r="A467" s="230" t="s">
        <v>944</v>
      </c>
      <c r="B467" s="14" t="s">
        <v>110</v>
      </c>
      <c r="C467" s="11" t="s">
        <v>10</v>
      </c>
      <c r="D467" s="15">
        <v>17671.32</v>
      </c>
      <c r="E467" s="398"/>
      <c r="F467" s="278">
        <f t="shared" si="24"/>
        <v>0</v>
      </c>
      <c r="G467" s="8"/>
    </row>
    <row r="468" spans="1:7" s="16" customFormat="1" ht="20.100000000000001" customHeight="1">
      <c r="A468" s="230" t="s">
        <v>945</v>
      </c>
      <c r="B468" s="14" t="s">
        <v>300</v>
      </c>
      <c r="C468" s="11" t="s">
        <v>9</v>
      </c>
      <c r="D468" s="15">
        <v>384.16</v>
      </c>
      <c r="E468" s="398"/>
      <c r="F468" s="278">
        <f t="shared" si="24"/>
        <v>0</v>
      </c>
      <c r="G468" s="173"/>
    </row>
    <row r="469" spans="1:7" ht="20.100000000000001" customHeight="1">
      <c r="A469" s="230" t="s">
        <v>946</v>
      </c>
      <c r="B469" s="174" t="s">
        <v>418</v>
      </c>
      <c r="C469" s="11" t="s">
        <v>9</v>
      </c>
      <c r="D469" s="15">
        <v>295.51</v>
      </c>
      <c r="E469" s="398"/>
      <c r="F469" s="278">
        <f t="shared" si="24"/>
        <v>0</v>
      </c>
    </row>
    <row r="470" spans="1:7" s="177" customFormat="1" ht="20.100000000000001" customHeight="1">
      <c r="A470" s="230" t="s">
        <v>947</v>
      </c>
      <c r="B470" s="174" t="s">
        <v>988</v>
      </c>
      <c r="C470" s="186" t="s">
        <v>7</v>
      </c>
      <c r="D470" s="15">
        <v>295.51</v>
      </c>
      <c r="E470" s="398"/>
      <c r="F470" s="278">
        <f t="shared" si="24"/>
        <v>0</v>
      </c>
      <c r="G470" s="8"/>
    </row>
    <row r="471" spans="1:7" s="177" customFormat="1" ht="20.100000000000001" customHeight="1">
      <c r="A471" s="231" t="s">
        <v>948</v>
      </c>
      <c r="B471" s="228" t="s">
        <v>810</v>
      </c>
      <c r="C471" s="181"/>
      <c r="D471" s="291"/>
      <c r="E471" s="399"/>
      <c r="F471" s="280">
        <f>SUM(F472:F473)</f>
        <v>0</v>
      </c>
      <c r="G471" s="8"/>
    </row>
    <row r="472" spans="1:7" s="177" customFormat="1" ht="27.75" customHeight="1">
      <c r="A472" s="230" t="s">
        <v>949</v>
      </c>
      <c r="B472" s="174" t="s">
        <v>417</v>
      </c>
      <c r="C472" s="11" t="s">
        <v>7</v>
      </c>
      <c r="D472" s="15">
        <v>948.86</v>
      </c>
      <c r="E472" s="398"/>
      <c r="F472" s="278">
        <f>ROUND(D472*E472,2)</f>
        <v>0</v>
      </c>
      <c r="G472" s="8"/>
    </row>
    <row r="473" spans="1:7" ht="26.25" customHeight="1">
      <c r="A473" s="230" t="s">
        <v>950</v>
      </c>
      <c r="B473" s="185" t="s">
        <v>1002</v>
      </c>
      <c r="C473" s="11" t="s">
        <v>7</v>
      </c>
      <c r="D473" s="15">
        <v>632.51</v>
      </c>
      <c r="E473" s="398"/>
      <c r="F473" s="278">
        <f>ROUND(D473*E473,2)</f>
        <v>0</v>
      </c>
    </row>
    <row r="474" spans="1:7" s="177" customFormat="1" ht="20.100000000000001" customHeight="1">
      <c r="A474" s="231" t="s">
        <v>951</v>
      </c>
      <c r="B474" s="228" t="s">
        <v>812</v>
      </c>
      <c r="C474" s="181"/>
      <c r="D474" s="291"/>
      <c r="E474" s="399"/>
      <c r="F474" s="280">
        <f>SUM(F475:F476)</f>
        <v>0</v>
      </c>
      <c r="G474" s="8"/>
    </row>
    <row r="475" spans="1:7" ht="20.100000000000001" customHeight="1">
      <c r="A475" s="230" t="s">
        <v>952</v>
      </c>
      <c r="B475" s="174" t="s">
        <v>419</v>
      </c>
      <c r="C475" s="11" t="s">
        <v>5</v>
      </c>
      <c r="D475" s="15">
        <v>364.48</v>
      </c>
      <c r="E475" s="398"/>
      <c r="F475" s="278">
        <f>ROUND(D475*E475,2)</f>
        <v>0</v>
      </c>
    </row>
    <row r="476" spans="1:7" ht="20.100000000000001" customHeight="1">
      <c r="A476" s="230" t="s">
        <v>953</v>
      </c>
      <c r="B476" s="174" t="s">
        <v>387</v>
      </c>
      <c r="C476" s="11" t="s">
        <v>5</v>
      </c>
      <c r="D476" s="15">
        <v>161.81</v>
      </c>
      <c r="E476" s="398"/>
      <c r="F476" s="278">
        <f>ROUND(D476*E476,2)</f>
        <v>0</v>
      </c>
    </row>
    <row r="477" spans="1:7" s="267" customFormat="1" ht="20.100000000000001" customHeight="1">
      <c r="A477" s="239" t="s">
        <v>954</v>
      </c>
      <c r="B477" s="182" t="s">
        <v>813</v>
      </c>
      <c r="C477" s="4"/>
      <c r="D477" s="203"/>
      <c r="E477" s="400"/>
      <c r="F477" s="276">
        <f>F478+F484+F492+F500+F506+F508+F511+F513+F515</f>
        <v>0</v>
      </c>
      <c r="G477" s="8"/>
    </row>
    <row r="478" spans="1:7" s="177" customFormat="1" ht="20.100000000000001" customHeight="1">
      <c r="A478" s="231" t="s">
        <v>955</v>
      </c>
      <c r="B478" s="228" t="s">
        <v>677</v>
      </c>
      <c r="C478" s="181" t="s">
        <v>295</v>
      </c>
      <c r="D478" s="291"/>
      <c r="E478" s="399"/>
      <c r="F478" s="280">
        <f>SUM(F479:F483)</f>
        <v>0</v>
      </c>
      <c r="G478" s="8"/>
    </row>
    <row r="479" spans="1:7" s="177" customFormat="1" ht="20.100000000000001" customHeight="1">
      <c r="A479" s="230" t="s">
        <v>956</v>
      </c>
      <c r="B479" s="174" t="s">
        <v>728</v>
      </c>
      <c r="C479" s="11" t="s">
        <v>7</v>
      </c>
      <c r="D479" s="15">
        <v>1589.76</v>
      </c>
      <c r="E479" s="398"/>
      <c r="F479" s="278">
        <f>ROUND(D479*E479,2)</f>
        <v>0</v>
      </c>
      <c r="G479" s="8"/>
    </row>
    <row r="480" spans="1:7" s="177" customFormat="1" ht="20.100000000000001" customHeight="1">
      <c r="A480" s="230" t="s">
        <v>957</v>
      </c>
      <c r="B480" s="174" t="s">
        <v>724</v>
      </c>
      <c r="C480" s="11" t="s">
        <v>9</v>
      </c>
      <c r="D480" s="15">
        <v>620.01</v>
      </c>
      <c r="E480" s="398"/>
      <c r="F480" s="278">
        <f>ROUND(D480*E480,2)</f>
        <v>0</v>
      </c>
      <c r="G480" s="8"/>
    </row>
    <row r="481" spans="1:7" s="177" customFormat="1" ht="20.100000000000001" customHeight="1">
      <c r="A481" s="230" t="s">
        <v>958</v>
      </c>
      <c r="B481" s="14" t="s">
        <v>110</v>
      </c>
      <c r="C481" s="11" t="s">
        <v>10</v>
      </c>
      <c r="D481" s="15">
        <v>28520.29</v>
      </c>
      <c r="E481" s="398"/>
      <c r="F481" s="278">
        <f>ROUND(D481*E481,2)</f>
        <v>0</v>
      </c>
      <c r="G481" s="8"/>
    </row>
    <row r="482" spans="1:7" s="16" customFormat="1" ht="20.100000000000001" customHeight="1">
      <c r="A482" s="230" t="s">
        <v>959</v>
      </c>
      <c r="B482" s="14" t="s">
        <v>300</v>
      </c>
      <c r="C482" s="11" t="s">
        <v>9</v>
      </c>
      <c r="D482" s="15">
        <v>620.01</v>
      </c>
      <c r="E482" s="398"/>
      <c r="F482" s="278">
        <f>ROUND(D482*E482,2)</f>
        <v>0</v>
      </c>
      <c r="G482" s="173"/>
    </row>
    <row r="483" spans="1:7" s="177" customFormat="1" ht="20.100000000000001" customHeight="1">
      <c r="A483" s="230" t="s">
        <v>960</v>
      </c>
      <c r="B483" s="174" t="s">
        <v>298</v>
      </c>
      <c r="C483" s="11" t="s">
        <v>7</v>
      </c>
      <c r="D483" s="15">
        <v>2204.16</v>
      </c>
      <c r="E483" s="398"/>
      <c r="F483" s="278">
        <f>ROUND(D483*E483,2)</f>
        <v>0</v>
      </c>
      <c r="G483" s="8"/>
    </row>
    <row r="484" spans="1:7" s="177" customFormat="1" ht="20.100000000000001" customHeight="1">
      <c r="A484" s="231" t="s">
        <v>961</v>
      </c>
      <c r="B484" s="228" t="s">
        <v>279</v>
      </c>
      <c r="C484" s="181" t="s">
        <v>295</v>
      </c>
      <c r="D484" s="291"/>
      <c r="E484" s="399"/>
      <c r="F484" s="280">
        <f>SUM(F485:F491)</f>
        <v>0</v>
      </c>
      <c r="G484" s="8"/>
    </row>
    <row r="485" spans="1:7" s="177" customFormat="1" ht="20.100000000000001" customHeight="1">
      <c r="A485" s="230" t="s">
        <v>962</v>
      </c>
      <c r="B485" s="174" t="s">
        <v>725</v>
      </c>
      <c r="C485" s="11" t="s">
        <v>9</v>
      </c>
      <c r="D485" s="15">
        <v>1033.3399999999999</v>
      </c>
      <c r="E485" s="398"/>
      <c r="F485" s="278">
        <f t="shared" ref="F485:F491" si="25">ROUND(D485*E485,2)</f>
        <v>0</v>
      </c>
      <c r="G485" s="8"/>
    </row>
    <row r="486" spans="1:7" s="177" customFormat="1" ht="20.100000000000001" customHeight="1">
      <c r="A486" s="230" t="s">
        <v>963</v>
      </c>
      <c r="B486" s="174" t="s">
        <v>299</v>
      </c>
      <c r="C486" s="11" t="s">
        <v>9</v>
      </c>
      <c r="D486" s="15">
        <v>340.2</v>
      </c>
      <c r="E486" s="398"/>
      <c r="F486" s="278">
        <f t="shared" si="25"/>
        <v>0</v>
      </c>
      <c r="G486" s="8"/>
    </row>
    <row r="487" spans="1:7" s="177" customFormat="1" ht="20.100000000000001" customHeight="1">
      <c r="A487" s="230" t="s">
        <v>964</v>
      </c>
      <c r="B487" s="174" t="s">
        <v>418</v>
      </c>
      <c r="C487" s="11" t="s">
        <v>9</v>
      </c>
      <c r="D487" s="15">
        <v>181.34</v>
      </c>
      <c r="E487" s="398"/>
      <c r="F487" s="278">
        <f t="shared" si="25"/>
        <v>0</v>
      </c>
      <c r="G487" s="8"/>
    </row>
    <row r="488" spans="1:7" s="177" customFormat="1" ht="20.100000000000001" customHeight="1">
      <c r="A488" s="230" t="s">
        <v>965</v>
      </c>
      <c r="B488" s="174" t="s">
        <v>988</v>
      </c>
      <c r="C488" s="186" t="s">
        <v>7</v>
      </c>
      <c r="D488" s="15">
        <v>652.32000000000005</v>
      </c>
      <c r="E488" s="398"/>
      <c r="F488" s="278">
        <f t="shared" si="25"/>
        <v>0</v>
      </c>
      <c r="G488" s="8"/>
    </row>
    <row r="489" spans="1:7" s="177" customFormat="1" ht="20.100000000000001" customHeight="1">
      <c r="A489" s="230" t="s">
        <v>966</v>
      </c>
      <c r="B489" s="174" t="s">
        <v>724</v>
      </c>
      <c r="C489" s="11" t="s">
        <v>9</v>
      </c>
      <c r="D489" s="15">
        <v>1549.86</v>
      </c>
      <c r="E489" s="398"/>
      <c r="F489" s="278">
        <f t="shared" si="25"/>
        <v>0</v>
      </c>
      <c r="G489" s="8"/>
    </row>
    <row r="490" spans="1:7" s="177" customFormat="1" ht="20.100000000000001" customHeight="1">
      <c r="A490" s="230" t="s">
        <v>967</v>
      </c>
      <c r="B490" s="14" t="s">
        <v>110</v>
      </c>
      <c r="C490" s="11" t="s">
        <v>10</v>
      </c>
      <c r="D490" s="15">
        <v>71293.56</v>
      </c>
      <c r="E490" s="398"/>
      <c r="F490" s="278">
        <f t="shared" si="25"/>
        <v>0</v>
      </c>
      <c r="G490" s="8"/>
    </row>
    <row r="491" spans="1:7" s="16" customFormat="1" ht="20.100000000000001" customHeight="1">
      <c r="A491" s="230" t="s">
        <v>968</v>
      </c>
      <c r="B491" s="14" t="s">
        <v>300</v>
      </c>
      <c r="C491" s="11" t="s">
        <v>9</v>
      </c>
      <c r="D491" s="15">
        <v>1549.86</v>
      </c>
      <c r="E491" s="398"/>
      <c r="F491" s="278">
        <f t="shared" si="25"/>
        <v>0</v>
      </c>
      <c r="G491" s="173"/>
    </row>
    <row r="492" spans="1:7" s="177" customFormat="1" ht="20.100000000000001" customHeight="1">
      <c r="A492" s="231" t="s">
        <v>969</v>
      </c>
      <c r="B492" s="228" t="s">
        <v>301</v>
      </c>
      <c r="C492" s="181"/>
      <c r="D492" s="15"/>
      <c r="E492" s="399"/>
      <c r="F492" s="280">
        <f>SUM(F493:F499)</f>
        <v>0</v>
      </c>
      <c r="G492" s="8"/>
    </row>
    <row r="493" spans="1:7" s="177" customFormat="1" ht="20.100000000000001" customHeight="1">
      <c r="A493" s="230" t="s">
        <v>970</v>
      </c>
      <c r="B493" s="174" t="s">
        <v>107</v>
      </c>
      <c r="C493" s="11" t="s">
        <v>9</v>
      </c>
      <c r="D493" s="15">
        <v>118.03</v>
      </c>
      <c r="E493" s="398"/>
      <c r="F493" s="278">
        <f t="shared" ref="F493:F499" si="26">ROUND(D493*E493,2)</f>
        <v>0</v>
      </c>
      <c r="G493" s="8"/>
    </row>
    <row r="494" spans="1:7" s="177" customFormat="1" ht="20.100000000000001" customHeight="1">
      <c r="A494" s="230" t="s">
        <v>971</v>
      </c>
      <c r="B494" s="174" t="s">
        <v>103</v>
      </c>
      <c r="C494" s="11" t="s">
        <v>4</v>
      </c>
      <c r="D494" s="15">
        <v>7554.05</v>
      </c>
      <c r="E494" s="398"/>
      <c r="F494" s="278">
        <f t="shared" si="26"/>
        <v>0</v>
      </c>
      <c r="G494" s="8"/>
    </row>
    <row r="495" spans="1:7" s="177" customFormat="1" ht="20.100000000000001" customHeight="1">
      <c r="A495" s="230" t="s">
        <v>972</v>
      </c>
      <c r="B495" s="14" t="s">
        <v>401</v>
      </c>
      <c r="C495" s="11" t="s">
        <v>4</v>
      </c>
      <c r="D495" s="15">
        <v>1888.51</v>
      </c>
      <c r="E495" s="398"/>
      <c r="F495" s="278">
        <f t="shared" si="26"/>
        <v>0</v>
      </c>
      <c r="G495" s="8"/>
    </row>
    <row r="496" spans="1:7" s="177" customFormat="1" ht="20.100000000000001" customHeight="1">
      <c r="A496" s="230" t="s">
        <v>973</v>
      </c>
      <c r="B496" s="14" t="s">
        <v>106</v>
      </c>
      <c r="C496" s="11" t="s">
        <v>7</v>
      </c>
      <c r="D496" s="15">
        <v>944.26</v>
      </c>
      <c r="E496" s="398"/>
      <c r="F496" s="278">
        <f t="shared" si="26"/>
        <v>0</v>
      </c>
      <c r="G496" s="8"/>
    </row>
    <row r="497" spans="1:7" s="177" customFormat="1" ht="20.100000000000001" customHeight="1">
      <c r="A497" s="230" t="s">
        <v>974</v>
      </c>
      <c r="B497" s="174" t="s">
        <v>133</v>
      </c>
      <c r="C497" s="11" t="s">
        <v>9</v>
      </c>
      <c r="D497" s="15">
        <v>27.22</v>
      </c>
      <c r="E497" s="398"/>
      <c r="F497" s="278">
        <f t="shared" si="26"/>
        <v>0</v>
      </c>
      <c r="G497" s="8"/>
    </row>
    <row r="498" spans="1:7" s="177" customFormat="1" ht="20.100000000000001" customHeight="1">
      <c r="A498" s="230" t="s">
        <v>975</v>
      </c>
      <c r="B498" s="174" t="s">
        <v>302</v>
      </c>
      <c r="C498" s="11" t="s">
        <v>9</v>
      </c>
      <c r="D498" s="15">
        <v>13.61</v>
      </c>
      <c r="E498" s="398"/>
      <c r="F498" s="278">
        <f t="shared" si="26"/>
        <v>0</v>
      </c>
      <c r="G498" s="8"/>
    </row>
    <row r="499" spans="1:7" s="177" customFormat="1" ht="20.100000000000001" customHeight="1">
      <c r="A499" s="230" t="s">
        <v>976</v>
      </c>
      <c r="B499" s="174" t="s">
        <v>168</v>
      </c>
      <c r="C499" s="11" t="s">
        <v>5</v>
      </c>
      <c r="D499" s="15">
        <v>672</v>
      </c>
      <c r="E499" s="398"/>
      <c r="F499" s="278">
        <f t="shared" si="26"/>
        <v>0</v>
      </c>
      <c r="G499" s="8"/>
    </row>
    <row r="500" spans="1:7" s="177" customFormat="1" ht="20.100000000000001" customHeight="1">
      <c r="A500" s="231" t="s">
        <v>977</v>
      </c>
      <c r="B500" s="228" t="s">
        <v>282</v>
      </c>
      <c r="C500" s="181"/>
      <c r="D500" s="291"/>
      <c r="E500" s="399"/>
      <c r="F500" s="280">
        <f>SUM(F501:F505)</f>
        <v>0</v>
      </c>
      <c r="G500" s="8"/>
    </row>
    <row r="501" spans="1:7" s="177" customFormat="1" ht="20.100000000000001" customHeight="1">
      <c r="A501" s="230" t="s">
        <v>978</v>
      </c>
      <c r="B501" s="185" t="s">
        <v>1002</v>
      </c>
      <c r="C501" s="11" t="s">
        <v>7</v>
      </c>
      <c r="D501" s="15">
        <v>1401.12</v>
      </c>
      <c r="E501" s="398"/>
      <c r="F501" s="278">
        <f>ROUND(D501*E501,2)</f>
        <v>0</v>
      </c>
      <c r="G501" s="8"/>
    </row>
    <row r="502" spans="1:7" s="177" customFormat="1" ht="20.100000000000001" customHeight="1">
      <c r="A502" s="230" t="s">
        <v>979</v>
      </c>
      <c r="B502" s="174" t="s">
        <v>126</v>
      </c>
      <c r="C502" s="11" t="s">
        <v>9</v>
      </c>
      <c r="D502" s="15">
        <v>88.2</v>
      </c>
      <c r="E502" s="398"/>
      <c r="F502" s="278">
        <f>ROUND(D502*E502,2)</f>
        <v>0</v>
      </c>
      <c r="G502" s="8"/>
    </row>
    <row r="503" spans="1:7" s="177" customFormat="1" ht="20.100000000000001" customHeight="1">
      <c r="A503" s="230" t="s">
        <v>980</v>
      </c>
      <c r="B503" s="174" t="s">
        <v>103</v>
      </c>
      <c r="C503" s="11" t="s">
        <v>4</v>
      </c>
      <c r="D503" s="15">
        <v>1685.38</v>
      </c>
      <c r="E503" s="398"/>
      <c r="F503" s="278">
        <f>ROUND(D503*E503,2)</f>
        <v>0</v>
      </c>
      <c r="G503" s="8"/>
    </row>
    <row r="504" spans="1:7" s="177" customFormat="1" ht="20.100000000000001" customHeight="1">
      <c r="A504" s="230" t="s">
        <v>981</v>
      </c>
      <c r="B504" s="174" t="s">
        <v>305</v>
      </c>
      <c r="C504" s="11" t="s">
        <v>9</v>
      </c>
      <c r="D504" s="15">
        <v>68.89</v>
      </c>
      <c r="E504" s="398"/>
      <c r="F504" s="278">
        <f>ROUND(D504*E504,2)</f>
        <v>0</v>
      </c>
      <c r="G504" s="8"/>
    </row>
    <row r="505" spans="1:7" s="177" customFormat="1" ht="24.75" customHeight="1">
      <c r="A505" s="230" t="s">
        <v>982</v>
      </c>
      <c r="B505" s="174" t="s">
        <v>306</v>
      </c>
      <c r="C505" s="11" t="s">
        <v>7</v>
      </c>
      <c r="D505" s="15">
        <v>990.72</v>
      </c>
      <c r="E505" s="398"/>
      <c r="F505" s="278">
        <f>ROUND(D505*E505,2)</f>
        <v>0</v>
      </c>
      <c r="G505" s="8"/>
    </row>
    <row r="506" spans="1:7" s="177" customFormat="1" ht="20.100000000000001" customHeight="1">
      <c r="A506" s="231" t="s">
        <v>983</v>
      </c>
      <c r="B506" s="228" t="s">
        <v>337</v>
      </c>
      <c r="C506" s="181"/>
      <c r="D506" s="291"/>
      <c r="E506" s="399"/>
      <c r="F506" s="280">
        <f>SUM(F507)</f>
        <v>0</v>
      </c>
      <c r="G506" s="8"/>
    </row>
    <row r="507" spans="1:7" s="177" customFormat="1" ht="27.75" customHeight="1">
      <c r="A507" s="230" t="s">
        <v>984</v>
      </c>
      <c r="B507" s="174" t="s">
        <v>414</v>
      </c>
      <c r="C507" s="11" t="s">
        <v>8</v>
      </c>
      <c r="D507" s="15">
        <v>48</v>
      </c>
      <c r="E507" s="398"/>
      <c r="F507" s="278">
        <f>ROUND(D507*E507,2)</f>
        <v>0</v>
      </c>
      <c r="G507" s="8"/>
    </row>
    <row r="508" spans="1:7" s="177" customFormat="1" ht="20.100000000000001" customHeight="1">
      <c r="A508" s="231" t="s">
        <v>1018</v>
      </c>
      <c r="B508" s="228" t="s">
        <v>289</v>
      </c>
      <c r="C508" s="181"/>
      <c r="D508" s="291"/>
      <c r="E508" s="399"/>
      <c r="F508" s="280">
        <f>SUM(F509:F510)</f>
        <v>0</v>
      </c>
      <c r="G508" s="8"/>
    </row>
    <row r="509" spans="1:7" s="177" customFormat="1" ht="20.100000000000001" customHeight="1">
      <c r="A509" s="230" t="s">
        <v>1019</v>
      </c>
      <c r="B509" s="174" t="s">
        <v>656</v>
      </c>
      <c r="C509" s="11" t="s">
        <v>7</v>
      </c>
      <c r="D509" s="15">
        <v>1401.12</v>
      </c>
      <c r="E509" s="398"/>
      <c r="F509" s="278">
        <f>ROUND(D509*E509,2)</f>
        <v>0</v>
      </c>
      <c r="G509" s="8"/>
    </row>
    <row r="510" spans="1:7" s="177" customFormat="1" ht="20.100000000000001" customHeight="1">
      <c r="A510" s="230" t="s">
        <v>1021</v>
      </c>
      <c r="B510" s="174" t="s">
        <v>657</v>
      </c>
      <c r="C510" s="11" t="s">
        <v>7</v>
      </c>
      <c r="D510" s="15">
        <v>1401.12</v>
      </c>
      <c r="E510" s="398"/>
      <c r="F510" s="278">
        <f>ROUND(D510*E510,2)</f>
        <v>0</v>
      </c>
      <c r="G510" s="8"/>
    </row>
    <row r="511" spans="1:7" s="177" customFormat="1" ht="20.100000000000001" customHeight="1">
      <c r="A511" s="231" t="s">
        <v>1020</v>
      </c>
      <c r="B511" s="228" t="s">
        <v>359</v>
      </c>
      <c r="C511" s="181"/>
      <c r="D511" s="291"/>
      <c r="E511" s="399"/>
      <c r="F511" s="280">
        <f>SUM(F512)</f>
        <v>0</v>
      </c>
      <c r="G511" s="8"/>
    </row>
    <row r="512" spans="1:7" s="177" customFormat="1" ht="20.100000000000001" customHeight="1">
      <c r="A512" s="230" t="s">
        <v>1022</v>
      </c>
      <c r="B512" s="174" t="s">
        <v>360</v>
      </c>
      <c r="C512" s="11" t="s">
        <v>7</v>
      </c>
      <c r="D512" s="15">
        <v>990.72</v>
      </c>
      <c r="E512" s="398"/>
      <c r="F512" s="278">
        <f>ROUND(D512*E512,2)</f>
        <v>0</v>
      </c>
      <c r="G512" s="8"/>
    </row>
    <row r="513" spans="1:16365" s="177" customFormat="1" ht="20.100000000000001" customHeight="1">
      <c r="A513" s="231" t="s">
        <v>1023</v>
      </c>
      <c r="B513" s="228" t="s">
        <v>369</v>
      </c>
      <c r="C513" s="181"/>
      <c r="D513" s="15"/>
      <c r="E513" s="399"/>
      <c r="F513" s="280">
        <f>SUM(F514)</f>
        <v>0</v>
      </c>
      <c r="G513" s="8"/>
    </row>
    <row r="514" spans="1:16365" ht="26.25" customHeight="1">
      <c r="A514" s="230" t="s">
        <v>1024</v>
      </c>
      <c r="B514" s="174" t="s">
        <v>663</v>
      </c>
      <c r="C514" s="11" t="s">
        <v>7</v>
      </c>
      <c r="D514" s="15">
        <v>990.72</v>
      </c>
      <c r="E514" s="398"/>
      <c r="F514" s="278">
        <f>ROUND(D514*E514,2)</f>
        <v>0</v>
      </c>
    </row>
    <row r="515" spans="1:16365" s="177" customFormat="1" ht="20.100000000000001" customHeight="1">
      <c r="A515" s="231" t="s">
        <v>1025</v>
      </c>
      <c r="B515" s="228" t="s">
        <v>420</v>
      </c>
      <c r="C515" s="181"/>
      <c r="D515" s="15"/>
      <c r="E515" s="399"/>
      <c r="F515" s="280">
        <f>SUM(F516:F519)</f>
        <v>0</v>
      </c>
      <c r="G515" s="8"/>
    </row>
    <row r="516" spans="1:16365" ht="20.100000000000001" customHeight="1">
      <c r="A516" s="230" t="s">
        <v>1026</v>
      </c>
      <c r="B516" s="174" t="s">
        <v>384</v>
      </c>
      <c r="C516" s="205" t="s">
        <v>707</v>
      </c>
      <c r="D516" s="15">
        <v>48</v>
      </c>
      <c r="E516" s="398"/>
      <c r="F516" s="278">
        <f>ROUND(D516*E516,2)</f>
        <v>0</v>
      </c>
    </row>
    <row r="517" spans="1:16365" ht="20.100000000000001" customHeight="1">
      <c r="A517" s="230" t="s">
        <v>1027</v>
      </c>
      <c r="B517" s="174" t="s">
        <v>127</v>
      </c>
      <c r="C517" s="11" t="s">
        <v>7</v>
      </c>
      <c r="D517" s="15">
        <v>178.56</v>
      </c>
      <c r="E517" s="398"/>
      <c r="F517" s="278">
        <f>ROUND(D517*E517,2)</f>
        <v>0</v>
      </c>
    </row>
    <row r="518" spans="1:16365" ht="20.100000000000001" customHeight="1">
      <c r="A518" s="230" t="s">
        <v>1028</v>
      </c>
      <c r="B518" s="174" t="s">
        <v>421</v>
      </c>
      <c r="C518" s="11" t="s">
        <v>5</v>
      </c>
      <c r="D518" s="15">
        <v>122.4</v>
      </c>
      <c r="E518" s="398"/>
      <c r="F518" s="278">
        <f>ROUND(D518*E518,2)</f>
        <v>0</v>
      </c>
    </row>
    <row r="519" spans="1:16365" ht="20.100000000000001" customHeight="1">
      <c r="A519" s="230" t="s">
        <v>1029</v>
      </c>
      <c r="B519" s="174" t="s">
        <v>373</v>
      </c>
      <c r="C519" s="11" t="s">
        <v>5</v>
      </c>
      <c r="D519" s="15">
        <v>345.6</v>
      </c>
      <c r="E519" s="398"/>
      <c r="F519" s="278">
        <f>ROUND(D519*E519,2)</f>
        <v>0</v>
      </c>
    </row>
    <row r="520" spans="1:16365" s="266" customFormat="1" ht="20.100000000000001" customHeight="1">
      <c r="A520" s="239" t="s">
        <v>1030</v>
      </c>
      <c r="B520" s="182" t="s">
        <v>815</v>
      </c>
      <c r="C520" s="4"/>
      <c r="D520" s="203"/>
      <c r="E520" s="400"/>
      <c r="F520" s="276">
        <f>SUM(F521:F522)</f>
        <v>0</v>
      </c>
      <c r="G520" s="8"/>
    </row>
    <row r="521" spans="1:16365" s="177" customFormat="1" ht="20.100000000000001" customHeight="1">
      <c r="A521" s="230" t="s">
        <v>1031</v>
      </c>
      <c r="B521" s="174" t="s">
        <v>817</v>
      </c>
      <c r="C521" s="11" t="s">
        <v>5</v>
      </c>
      <c r="D521" s="15">
        <v>1211</v>
      </c>
      <c r="E521" s="398"/>
      <c r="F521" s="278">
        <f>ROUND(D521*E521,2)</f>
        <v>0</v>
      </c>
      <c r="G521" s="227"/>
      <c r="H521" s="226"/>
      <c r="I521" s="225"/>
      <c r="J521" s="226"/>
      <c r="K521" s="227"/>
      <c r="L521" s="196"/>
      <c r="M521" s="225"/>
      <c r="N521" s="226"/>
      <c r="O521" s="227"/>
      <c r="P521" s="196"/>
      <c r="Q521" s="225"/>
      <c r="R521" s="226"/>
      <c r="S521" s="227"/>
      <c r="T521" s="196"/>
      <c r="U521" s="225"/>
      <c r="V521" s="226"/>
      <c r="W521" s="227"/>
      <c r="X521" s="196"/>
      <c r="Y521" s="225"/>
      <c r="Z521" s="226"/>
      <c r="AA521" s="227"/>
      <c r="AB521" s="196"/>
      <c r="AC521" s="225"/>
      <c r="AD521" s="226"/>
      <c r="AE521" s="227"/>
      <c r="AF521" s="196"/>
      <c r="AG521" s="225"/>
      <c r="AH521" s="226"/>
      <c r="AI521" s="227"/>
      <c r="AJ521" s="196"/>
      <c r="AK521" s="225"/>
      <c r="AL521" s="226"/>
      <c r="AM521" s="227"/>
      <c r="AN521" s="196"/>
      <c r="AO521" s="225"/>
      <c r="AP521" s="226"/>
      <c r="AQ521" s="227"/>
      <c r="AR521" s="196"/>
      <c r="AS521" s="225"/>
      <c r="AT521" s="226"/>
      <c r="AU521" s="227"/>
      <c r="AV521" s="196"/>
      <c r="AW521" s="225"/>
      <c r="AX521" s="226"/>
      <c r="AY521" s="227"/>
      <c r="AZ521" s="196"/>
      <c r="BA521" s="225"/>
      <c r="BB521" s="226"/>
      <c r="BC521" s="227"/>
      <c r="BD521" s="196"/>
      <c r="BE521" s="225"/>
      <c r="BF521" s="226"/>
      <c r="BG521" s="227"/>
      <c r="BH521" s="196"/>
      <c r="BI521" s="225"/>
      <c r="BJ521" s="226"/>
      <c r="BK521" s="227"/>
      <c r="BL521" s="196"/>
      <c r="BM521" s="225"/>
      <c r="BN521" s="226"/>
      <c r="BO521" s="227"/>
      <c r="BP521" s="196"/>
      <c r="BQ521" s="225"/>
      <c r="BR521" s="226"/>
      <c r="BS521" s="227"/>
      <c r="BT521" s="196"/>
      <c r="BU521" s="225"/>
      <c r="BV521" s="226"/>
      <c r="BW521" s="227"/>
      <c r="BX521" s="196"/>
      <c r="BY521" s="225"/>
      <c r="BZ521" s="226"/>
      <c r="CA521" s="227"/>
      <c r="CB521" s="196"/>
      <c r="CC521" s="225"/>
      <c r="CD521" s="226"/>
      <c r="CE521" s="227"/>
      <c r="CF521" s="196"/>
      <c r="CG521" s="225"/>
      <c r="CH521" s="226"/>
      <c r="CI521" s="227"/>
      <c r="CJ521" s="196"/>
      <c r="CK521" s="225"/>
      <c r="CL521" s="226"/>
      <c r="CM521" s="227"/>
      <c r="CN521" s="196"/>
      <c r="CO521" s="225"/>
      <c r="CP521" s="226"/>
      <c r="CQ521" s="227"/>
      <c r="CR521" s="196"/>
      <c r="CS521" s="225"/>
      <c r="CT521" s="226"/>
      <c r="CU521" s="227"/>
      <c r="CV521" s="196"/>
      <c r="CW521" s="225"/>
      <c r="CX521" s="226"/>
      <c r="CY521" s="227"/>
      <c r="CZ521" s="196"/>
      <c r="DA521" s="225"/>
      <c r="DB521" s="226"/>
      <c r="DC521" s="227"/>
      <c r="DD521" s="196"/>
      <c r="DE521" s="225"/>
      <c r="DF521" s="226"/>
      <c r="DG521" s="227"/>
      <c r="DH521" s="196"/>
      <c r="DI521" s="225"/>
      <c r="DJ521" s="226"/>
      <c r="DK521" s="227"/>
      <c r="DL521" s="196"/>
      <c r="DM521" s="225"/>
      <c r="DN521" s="226"/>
      <c r="DO521" s="227"/>
      <c r="DP521" s="196"/>
      <c r="DQ521" s="225"/>
      <c r="DR521" s="226"/>
      <c r="DS521" s="227"/>
      <c r="DT521" s="196"/>
      <c r="DU521" s="225"/>
      <c r="DV521" s="226"/>
      <c r="DW521" s="227"/>
      <c r="DX521" s="196"/>
      <c r="DY521" s="225"/>
      <c r="DZ521" s="226"/>
      <c r="EA521" s="227"/>
      <c r="EB521" s="196"/>
      <c r="EC521" s="225"/>
      <c r="ED521" s="226"/>
      <c r="EE521" s="227"/>
      <c r="EF521" s="196"/>
      <c r="EG521" s="225"/>
      <c r="EH521" s="226"/>
      <c r="EI521" s="227"/>
      <c r="EJ521" s="196"/>
      <c r="EK521" s="225"/>
      <c r="EL521" s="226"/>
      <c r="EM521" s="227"/>
      <c r="EN521" s="196"/>
      <c r="EO521" s="225"/>
      <c r="EP521" s="226"/>
      <c r="EQ521" s="227"/>
      <c r="ER521" s="196"/>
      <c r="ES521" s="225"/>
      <c r="ET521" s="226"/>
      <c r="EU521" s="227"/>
      <c r="EV521" s="196"/>
      <c r="EW521" s="225"/>
      <c r="EX521" s="226"/>
      <c r="EY521" s="227"/>
      <c r="EZ521" s="196"/>
      <c r="FA521" s="225"/>
      <c r="FB521" s="226"/>
      <c r="FC521" s="227"/>
      <c r="FD521" s="196"/>
      <c r="FE521" s="225"/>
      <c r="FF521" s="226"/>
      <c r="FG521" s="227"/>
      <c r="FH521" s="196"/>
      <c r="FI521" s="225"/>
      <c r="FJ521" s="226"/>
      <c r="FK521" s="227"/>
      <c r="FL521" s="196"/>
      <c r="FM521" s="225"/>
      <c r="FN521" s="226"/>
      <c r="FO521" s="227"/>
      <c r="FP521" s="196"/>
      <c r="FQ521" s="225"/>
      <c r="FR521" s="226"/>
      <c r="FS521" s="227"/>
      <c r="FT521" s="196"/>
      <c r="FU521" s="225"/>
      <c r="FV521" s="226"/>
      <c r="FW521" s="227"/>
      <c r="FX521" s="196"/>
      <c r="FY521" s="225"/>
      <c r="FZ521" s="226"/>
      <c r="GA521" s="227"/>
      <c r="GB521" s="196"/>
      <c r="GC521" s="225"/>
      <c r="GD521" s="226"/>
      <c r="GE521" s="227"/>
      <c r="GF521" s="196"/>
      <c r="GG521" s="225"/>
      <c r="GH521" s="226"/>
      <c r="GI521" s="227"/>
      <c r="GJ521" s="196"/>
      <c r="GK521" s="225"/>
      <c r="GL521" s="226"/>
      <c r="GM521" s="227"/>
      <c r="GN521" s="196"/>
      <c r="GO521" s="225"/>
      <c r="GP521" s="226"/>
      <c r="GQ521" s="227"/>
      <c r="GR521" s="196"/>
      <c r="GS521" s="225"/>
      <c r="GT521" s="226"/>
      <c r="GU521" s="227"/>
      <c r="GV521" s="196"/>
      <c r="GW521" s="225"/>
      <c r="GX521" s="226"/>
      <c r="GY521" s="227"/>
      <c r="GZ521" s="196"/>
      <c r="HA521" s="225"/>
      <c r="HB521" s="226"/>
      <c r="HC521" s="227"/>
      <c r="HD521" s="196"/>
      <c r="HE521" s="225"/>
      <c r="HF521" s="226"/>
      <c r="HG521" s="227"/>
      <c r="HH521" s="196"/>
      <c r="HI521" s="225"/>
      <c r="HJ521" s="226"/>
      <c r="HK521" s="227"/>
      <c r="HL521" s="196"/>
      <c r="HM521" s="225"/>
      <c r="HN521" s="226"/>
      <c r="HO521" s="227"/>
      <c r="HP521" s="196"/>
      <c r="HQ521" s="225"/>
      <c r="HR521" s="226"/>
      <c r="HS521" s="227"/>
      <c r="HT521" s="196"/>
      <c r="HU521" s="225"/>
      <c r="HV521" s="226"/>
      <c r="HW521" s="227"/>
      <c r="HX521" s="196"/>
      <c r="HY521" s="225"/>
      <c r="HZ521" s="226"/>
      <c r="IA521" s="227"/>
      <c r="IB521" s="196"/>
      <c r="IC521" s="225"/>
      <c r="ID521" s="226"/>
      <c r="IE521" s="227"/>
      <c r="IF521" s="196"/>
      <c r="IG521" s="225"/>
      <c r="IH521" s="226"/>
      <c r="II521" s="227"/>
      <c r="IJ521" s="196"/>
      <c r="IK521" s="225"/>
      <c r="IL521" s="226"/>
      <c r="IM521" s="227"/>
      <c r="IN521" s="196"/>
      <c r="IO521" s="225"/>
      <c r="IP521" s="226"/>
      <c r="IQ521" s="227"/>
      <c r="IR521" s="196"/>
      <c r="IS521" s="225"/>
      <c r="IT521" s="226"/>
      <c r="IU521" s="227"/>
      <c r="IV521" s="196"/>
      <c r="IW521" s="225"/>
      <c r="IX521" s="226"/>
      <c r="IY521" s="227"/>
      <c r="IZ521" s="196"/>
      <c r="JA521" s="225"/>
      <c r="JB521" s="226"/>
      <c r="JC521" s="227"/>
      <c r="JD521" s="196"/>
      <c r="JE521" s="225"/>
      <c r="JF521" s="226"/>
      <c r="JG521" s="227"/>
      <c r="JH521" s="196"/>
      <c r="JI521" s="15"/>
      <c r="JJ521" s="6"/>
      <c r="JK521" s="174"/>
      <c r="JL521" s="11"/>
      <c r="JM521" s="15"/>
      <c r="JN521" s="6"/>
      <c r="JO521" s="174"/>
      <c r="JP521" s="11"/>
      <c r="JQ521" s="15"/>
      <c r="JR521" s="6"/>
      <c r="JS521" s="174"/>
      <c r="JT521" s="11"/>
      <c r="JU521" s="15"/>
      <c r="JV521" s="6"/>
      <c r="JW521" s="174"/>
      <c r="JX521" s="11"/>
      <c r="JY521" s="15"/>
      <c r="JZ521" s="6"/>
      <c r="KA521" s="174"/>
      <c r="KB521" s="11"/>
      <c r="KC521" s="15"/>
      <c r="KD521" s="6"/>
      <c r="KE521" s="174"/>
      <c r="KF521" s="11"/>
      <c r="KG521" s="15"/>
      <c r="KH521" s="6"/>
      <c r="KI521" s="174"/>
      <c r="KJ521" s="11"/>
      <c r="KK521" s="15"/>
      <c r="KL521" s="6"/>
      <c r="KM521" s="174"/>
      <c r="KN521" s="11"/>
      <c r="KO521" s="15"/>
      <c r="KP521" s="6"/>
      <c r="KQ521" s="174"/>
      <c r="KR521" s="11"/>
      <c r="KS521" s="15"/>
      <c r="KT521" s="6"/>
      <c r="KU521" s="174"/>
      <c r="KV521" s="11"/>
      <c r="KW521" s="15"/>
      <c r="KX521" s="6"/>
      <c r="KY521" s="174"/>
      <c r="KZ521" s="11"/>
      <c r="LA521" s="15"/>
      <c r="LB521" s="6"/>
      <c r="LC521" s="174"/>
      <c r="LD521" s="11"/>
      <c r="LE521" s="15"/>
      <c r="LF521" s="6"/>
      <c r="LG521" s="174"/>
      <c r="LH521" s="11"/>
      <c r="LI521" s="15"/>
      <c r="LJ521" s="6"/>
      <c r="LK521" s="174"/>
      <c r="LL521" s="11"/>
      <c r="LM521" s="15"/>
      <c r="LN521" s="6"/>
      <c r="LO521" s="174"/>
      <c r="LP521" s="11"/>
      <c r="LQ521" s="15"/>
      <c r="LR521" s="6"/>
      <c r="LS521" s="174"/>
      <c r="LT521" s="11"/>
      <c r="LU521" s="15"/>
      <c r="LV521" s="6"/>
      <c r="LW521" s="174"/>
      <c r="LX521" s="11"/>
      <c r="LY521" s="15"/>
      <c r="LZ521" s="6"/>
      <c r="MA521" s="174"/>
      <c r="MB521" s="11"/>
      <c r="MC521" s="15"/>
      <c r="MD521" s="6"/>
      <c r="ME521" s="174"/>
      <c r="MF521" s="11"/>
      <c r="MG521" s="15"/>
      <c r="MH521" s="6"/>
      <c r="MI521" s="174"/>
      <c r="MJ521" s="11"/>
      <c r="MK521" s="15"/>
      <c r="ML521" s="6"/>
      <c r="MM521" s="174"/>
      <c r="MN521" s="11"/>
      <c r="MO521" s="15"/>
      <c r="MP521" s="6"/>
      <c r="MQ521" s="174"/>
      <c r="MR521" s="11"/>
      <c r="MS521" s="15"/>
      <c r="MT521" s="6"/>
      <c r="MU521" s="174"/>
      <c r="MV521" s="11"/>
      <c r="MW521" s="15"/>
      <c r="MX521" s="6"/>
      <c r="MY521" s="174"/>
      <c r="MZ521" s="11"/>
      <c r="NA521" s="15"/>
      <c r="NB521" s="6"/>
      <c r="NC521" s="174"/>
      <c r="ND521" s="11"/>
      <c r="NE521" s="15"/>
      <c r="NF521" s="6"/>
      <c r="NG521" s="174"/>
      <c r="NH521" s="11"/>
      <c r="NI521" s="15"/>
      <c r="NJ521" s="6"/>
      <c r="NK521" s="174"/>
      <c r="NL521" s="11"/>
      <c r="NM521" s="15"/>
      <c r="NN521" s="6"/>
      <c r="NO521" s="174"/>
      <c r="NP521" s="11"/>
      <c r="NQ521" s="15"/>
      <c r="NR521" s="6"/>
      <c r="NS521" s="174"/>
      <c r="NT521" s="11"/>
      <c r="NU521" s="15"/>
      <c r="NV521" s="6"/>
      <c r="NW521" s="174"/>
      <c r="NX521" s="11"/>
      <c r="NY521" s="15"/>
      <c r="NZ521" s="6"/>
      <c r="OA521" s="174"/>
      <c r="OB521" s="11"/>
      <c r="OC521" s="15"/>
      <c r="OD521" s="6"/>
      <c r="OE521" s="174"/>
      <c r="OF521" s="11"/>
      <c r="OG521" s="15"/>
      <c r="OH521" s="6"/>
      <c r="OI521" s="174"/>
      <c r="OJ521" s="11"/>
      <c r="OK521" s="15"/>
      <c r="OL521" s="6"/>
      <c r="OM521" s="174"/>
      <c r="ON521" s="11"/>
      <c r="OO521" s="15"/>
      <c r="OP521" s="6"/>
      <c r="OQ521" s="174"/>
      <c r="OR521" s="11"/>
      <c r="OS521" s="15"/>
      <c r="OT521" s="6"/>
      <c r="OU521" s="174"/>
      <c r="OV521" s="11"/>
      <c r="OW521" s="15"/>
      <c r="OX521" s="6"/>
      <c r="OY521" s="174"/>
      <c r="OZ521" s="11"/>
      <c r="PA521" s="15"/>
      <c r="PB521" s="6"/>
      <c r="PC521" s="174"/>
      <c r="PD521" s="11"/>
      <c r="PE521" s="15"/>
      <c r="PF521" s="6"/>
      <c r="PG521" s="174"/>
      <c r="PH521" s="11"/>
      <c r="PI521" s="15"/>
      <c r="PJ521" s="6"/>
      <c r="PK521" s="174"/>
      <c r="PL521" s="11"/>
      <c r="PM521" s="15"/>
      <c r="PN521" s="6"/>
      <c r="PO521" s="174"/>
      <c r="PP521" s="11"/>
      <c r="PQ521" s="15"/>
      <c r="PR521" s="6"/>
      <c r="PS521" s="174"/>
      <c r="PT521" s="11"/>
      <c r="PU521" s="15"/>
      <c r="PV521" s="6"/>
      <c r="PW521" s="174"/>
      <c r="PX521" s="11"/>
      <c r="PY521" s="15"/>
      <c r="PZ521" s="6"/>
      <c r="QA521" s="174"/>
      <c r="QB521" s="11"/>
      <c r="QC521" s="15"/>
      <c r="QD521" s="6"/>
      <c r="QE521" s="174"/>
      <c r="QF521" s="11"/>
      <c r="QG521" s="15"/>
      <c r="QH521" s="6"/>
      <c r="QI521" s="174"/>
      <c r="QJ521" s="11"/>
      <c r="QK521" s="15"/>
      <c r="QL521" s="6"/>
      <c r="QM521" s="174"/>
      <c r="QN521" s="11"/>
      <c r="QO521" s="15"/>
      <c r="QP521" s="6"/>
      <c r="QQ521" s="174"/>
      <c r="QR521" s="11"/>
      <c r="QS521" s="15"/>
      <c r="QT521" s="6"/>
      <c r="QU521" s="174"/>
      <c r="QV521" s="11"/>
      <c r="QW521" s="15"/>
      <c r="QX521" s="6"/>
      <c r="QY521" s="174"/>
      <c r="QZ521" s="11"/>
      <c r="RA521" s="15"/>
      <c r="RB521" s="6"/>
      <c r="RC521" s="174"/>
      <c r="RD521" s="11"/>
      <c r="RE521" s="15"/>
      <c r="RF521" s="6"/>
      <c r="RG521" s="174"/>
      <c r="RH521" s="11"/>
      <c r="RI521" s="15"/>
      <c r="RJ521" s="6"/>
      <c r="RK521" s="174"/>
      <c r="RL521" s="11"/>
      <c r="RM521" s="15"/>
      <c r="RN521" s="6"/>
      <c r="RO521" s="174"/>
      <c r="RP521" s="11"/>
      <c r="RQ521" s="15"/>
      <c r="RR521" s="6"/>
      <c r="RS521" s="174"/>
      <c r="RT521" s="11"/>
      <c r="RU521" s="15"/>
      <c r="RV521" s="6"/>
      <c r="RW521" s="174"/>
      <c r="RX521" s="11"/>
      <c r="RY521" s="15"/>
      <c r="RZ521" s="6"/>
      <c r="SA521" s="174"/>
      <c r="SB521" s="11"/>
      <c r="SC521" s="15"/>
      <c r="SD521" s="6"/>
      <c r="SE521" s="174"/>
      <c r="SF521" s="11"/>
      <c r="SG521" s="15"/>
      <c r="SH521" s="6"/>
      <c r="SI521" s="174"/>
      <c r="SJ521" s="11"/>
      <c r="SK521" s="15"/>
      <c r="SL521" s="6"/>
      <c r="SM521" s="174"/>
      <c r="SN521" s="11"/>
      <c r="SO521" s="15"/>
      <c r="SP521" s="6"/>
      <c r="SQ521" s="174"/>
      <c r="SR521" s="11"/>
      <c r="SS521" s="15"/>
      <c r="ST521" s="6"/>
      <c r="SU521" s="174"/>
      <c r="SV521" s="11"/>
      <c r="SW521" s="15"/>
      <c r="SX521" s="6"/>
      <c r="SY521" s="174"/>
      <c r="SZ521" s="11"/>
      <c r="TA521" s="15"/>
      <c r="TB521" s="6"/>
      <c r="TC521" s="174"/>
      <c r="TD521" s="11"/>
      <c r="TE521" s="15"/>
      <c r="TF521" s="6"/>
      <c r="TG521" s="174"/>
      <c r="TH521" s="11"/>
      <c r="TI521" s="15"/>
      <c r="TJ521" s="6"/>
      <c r="TK521" s="174"/>
      <c r="TL521" s="11"/>
      <c r="TM521" s="15"/>
      <c r="TN521" s="6"/>
      <c r="TO521" s="174"/>
      <c r="TP521" s="11"/>
      <c r="TQ521" s="15"/>
      <c r="TR521" s="6"/>
      <c r="TS521" s="174"/>
      <c r="TT521" s="11"/>
      <c r="TU521" s="15"/>
      <c r="TV521" s="6"/>
      <c r="TW521" s="174"/>
      <c r="TX521" s="11"/>
      <c r="TY521" s="15"/>
      <c r="TZ521" s="6"/>
      <c r="UA521" s="174"/>
      <c r="UB521" s="11"/>
      <c r="UC521" s="15"/>
      <c r="UD521" s="6"/>
      <c r="UE521" s="174"/>
      <c r="UF521" s="11"/>
      <c r="UG521" s="15"/>
      <c r="UH521" s="6"/>
      <c r="UI521" s="174"/>
      <c r="UJ521" s="11"/>
      <c r="UK521" s="15"/>
      <c r="UL521" s="6"/>
      <c r="UM521" s="174"/>
      <c r="UN521" s="11"/>
      <c r="UO521" s="15"/>
      <c r="UP521" s="6"/>
      <c r="UQ521" s="174"/>
      <c r="UR521" s="11"/>
      <c r="US521" s="15"/>
      <c r="UT521" s="6"/>
      <c r="UU521" s="174"/>
      <c r="UV521" s="11"/>
      <c r="UW521" s="15"/>
      <c r="UX521" s="6"/>
      <c r="UY521" s="174"/>
      <c r="UZ521" s="11"/>
      <c r="VA521" s="15"/>
      <c r="VB521" s="6"/>
      <c r="VC521" s="174"/>
      <c r="VD521" s="11"/>
      <c r="VE521" s="15"/>
      <c r="VF521" s="6"/>
      <c r="VG521" s="174"/>
      <c r="VH521" s="11"/>
      <c r="VI521" s="15"/>
      <c r="VJ521" s="6"/>
      <c r="VK521" s="174"/>
      <c r="VL521" s="11"/>
      <c r="VM521" s="15"/>
      <c r="VN521" s="6"/>
      <c r="VO521" s="174"/>
      <c r="VP521" s="11"/>
      <c r="VQ521" s="15"/>
      <c r="VR521" s="6"/>
      <c r="VS521" s="174"/>
      <c r="VT521" s="11"/>
      <c r="VU521" s="15"/>
      <c r="VV521" s="6"/>
      <c r="VW521" s="174"/>
      <c r="VX521" s="11"/>
      <c r="VY521" s="15"/>
      <c r="VZ521" s="6"/>
      <c r="WA521" s="174"/>
      <c r="WB521" s="11"/>
      <c r="WC521" s="15"/>
      <c r="WD521" s="6"/>
      <c r="WE521" s="174"/>
      <c r="WF521" s="11"/>
      <c r="WG521" s="15"/>
      <c r="WH521" s="6"/>
      <c r="WI521" s="174"/>
      <c r="WJ521" s="11"/>
      <c r="WK521" s="15"/>
      <c r="WL521" s="6"/>
      <c r="WM521" s="174"/>
      <c r="WN521" s="11"/>
      <c r="WO521" s="15"/>
      <c r="WP521" s="6"/>
      <c r="WQ521" s="174"/>
      <c r="WR521" s="11"/>
      <c r="WS521" s="15"/>
      <c r="WT521" s="6"/>
      <c r="WU521" s="174"/>
      <c r="WV521" s="11"/>
      <c r="WW521" s="15"/>
      <c r="WX521" s="6"/>
      <c r="WY521" s="174"/>
      <c r="WZ521" s="11"/>
      <c r="XA521" s="15"/>
      <c r="XB521" s="6"/>
      <c r="XC521" s="174"/>
      <c r="XD521" s="11"/>
      <c r="XE521" s="15"/>
      <c r="XF521" s="6"/>
      <c r="XG521" s="174"/>
      <c r="XH521" s="11"/>
      <c r="XI521" s="15"/>
      <c r="XJ521" s="6"/>
      <c r="XK521" s="174"/>
      <c r="XL521" s="11"/>
      <c r="XM521" s="15"/>
      <c r="XN521" s="6"/>
      <c r="XO521" s="174"/>
      <c r="XP521" s="11"/>
      <c r="XQ521" s="15"/>
      <c r="XR521" s="6"/>
      <c r="XS521" s="174"/>
      <c r="XT521" s="11"/>
      <c r="XU521" s="15"/>
      <c r="XV521" s="6"/>
      <c r="XW521" s="174"/>
      <c r="XX521" s="11"/>
      <c r="XY521" s="15"/>
      <c r="XZ521" s="6"/>
      <c r="YA521" s="174"/>
      <c r="YB521" s="11"/>
      <c r="YC521" s="15"/>
      <c r="YD521" s="6"/>
      <c r="YE521" s="174"/>
      <c r="YF521" s="11"/>
      <c r="YG521" s="15"/>
      <c r="YH521" s="6"/>
      <c r="YI521" s="174"/>
      <c r="YJ521" s="11"/>
      <c r="YK521" s="15"/>
      <c r="YL521" s="6"/>
      <c r="YM521" s="174"/>
      <c r="YN521" s="11"/>
      <c r="YO521" s="15"/>
      <c r="YP521" s="6"/>
      <c r="YQ521" s="174"/>
      <c r="YR521" s="11"/>
      <c r="YS521" s="15"/>
      <c r="YT521" s="6"/>
      <c r="YU521" s="174"/>
      <c r="YV521" s="11"/>
      <c r="YW521" s="15"/>
      <c r="YX521" s="6"/>
      <c r="YY521" s="174"/>
      <c r="YZ521" s="11"/>
      <c r="ZA521" s="15"/>
      <c r="ZB521" s="6"/>
      <c r="ZC521" s="174"/>
      <c r="ZD521" s="11"/>
      <c r="ZE521" s="15"/>
      <c r="ZF521" s="6"/>
      <c r="ZG521" s="174"/>
      <c r="ZH521" s="11"/>
      <c r="ZI521" s="15"/>
      <c r="ZJ521" s="6"/>
      <c r="ZK521" s="174"/>
      <c r="ZL521" s="11"/>
      <c r="ZM521" s="15"/>
      <c r="ZN521" s="6"/>
      <c r="ZO521" s="174"/>
      <c r="ZP521" s="11"/>
      <c r="ZQ521" s="15"/>
      <c r="ZR521" s="6"/>
      <c r="ZS521" s="174"/>
      <c r="ZT521" s="11"/>
      <c r="ZU521" s="15"/>
      <c r="ZV521" s="6"/>
      <c r="ZW521" s="174"/>
      <c r="ZX521" s="11"/>
      <c r="ZY521" s="15"/>
      <c r="ZZ521" s="6"/>
      <c r="AAA521" s="174"/>
      <c r="AAB521" s="11"/>
      <c r="AAC521" s="15"/>
      <c r="AAD521" s="6"/>
      <c r="AAE521" s="174"/>
      <c r="AAF521" s="11"/>
      <c r="AAG521" s="15"/>
      <c r="AAH521" s="6"/>
      <c r="AAI521" s="174"/>
      <c r="AAJ521" s="11"/>
      <c r="AAK521" s="15"/>
      <c r="AAL521" s="6"/>
      <c r="AAM521" s="174"/>
      <c r="AAN521" s="11"/>
      <c r="AAO521" s="15"/>
      <c r="AAP521" s="6"/>
      <c r="AAQ521" s="174"/>
      <c r="AAR521" s="11"/>
      <c r="AAS521" s="15"/>
      <c r="AAT521" s="6"/>
      <c r="AAU521" s="174"/>
      <c r="AAV521" s="11"/>
      <c r="AAW521" s="15"/>
      <c r="AAX521" s="6"/>
      <c r="AAY521" s="174"/>
      <c r="AAZ521" s="11"/>
      <c r="ABA521" s="15"/>
      <c r="ABB521" s="6"/>
      <c r="ABC521" s="174"/>
      <c r="ABD521" s="11"/>
      <c r="ABE521" s="15"/>
      <c r="ABF521" s="6"/>
      <c r="ABG521" s="174"/>
      <c r="ABH521" s="11"/>
      <c r="ABI521" s="15"/>
      <c r="ABJ521" s="6"/>
      <c r="ABK521" s="174"/>
      <c r="ABL521" s="11"/>
      <c r="ABM521" s="15"/>
      <c r="ABN521" s="6"/>
      <c r="ABO521" s="174"/>
      <c r="ABP521" s="11"/>
      <c r="ABQ521" s="15"/>
      <c r="ABR521" s="6"/>
      <c r="ABS521" s="174"/>
      <c r="ABT521" s="11"/>
      <c r="ABU521" s="15"/>
      <c r="ABV521" s="6"/>
      <c r="ABW521" s="174"/>
      <c r="ABX521" s="11"/>
      <c r="ABY521" s="15"/>
      <c r="ABZ521" s="6"/>
      <c r="ACA521" s="174"/>
      <c r="ACB521" s="11"/>
      <c r="ACC521" s="15"/>
      <c r="ACD521" s="6"/>
      <c r="ACE521" s="174"/>
      <c r="ACF521" s="11"/>
      <c r="ACG521" s="15"/>
      <c r="ACH521" s="6"/>
      <c r="ACI521" s="174"/>
      <c r="ACJ521" s="11"/>
      <c r="ACK521" s="15"/>
      <c r="ACL521" s="6"/>
      <c r="ACM521" s="174"/>
      <c r="ACN521" s="11"/>
      <c r="ACO521" s="15"/>
      <c r="ACP521" s="6"/>
      <c r="ACQ521" s="174"/>
      <c r="ACR521" s="11"/>
      <c r="ACS521" s="15"/>
      <c r="ACT521" s="6"/>
      <c r="ACU521" s="174"/>
      <c r="ACV521" s="11"/>
      <c r="ACW521" s="15"/>
      <c r="ACX521" s="6"/>
      <c r="ACY521" s="174"/>
      <c r="ACZ521" s="11"/>
      <c r="ADA521" s="15"/>
      <c r="ADB521" s="6"/>
      <c r="ADC521" s="174"/>
      <c r="ADD521" s="11"/>
      <c r="ADE521" s="15"/>
      <c r="ADF521" s="6"/>
      <c r="ADG521" s="174"/>
      <c r="ADH521" s="11"/>
      <c r="ADI521" s="15"/>
      <c r="ADJ521" s="6"/>
      <c r="ADK521" s="174"/>
      <c r="ADL521" s="11"/>
      <c r="ADM521" s="15"/>
      <c r="ADN521" s="6"/>
      <c r="ADO521" s="174"/>
      <c r="ADP521" s="11"/>
      <c r="ADQ521" s="15"/>
      <c r="ADR521" s="6"/>
      <c r="ADS521" s="174"/>
      <c r="ADT521" s="11"/>
      <c r="ADU521" s="15"/>
      <c r="ADV521" s="6"/>
      <c r="ADW521" s="174"/>
      <c r="ADX521" s="11"/>
      <c r="ADY521" s="15"/>
      <c r="ADZ521" s="6"/>
      <c r="AEA521" s="174"/>
      <c r="AEB521" s="11"/>
      <c r="AEC521" s="15"/>
      <c r="AED521" s="6"/>
      <c r="AEE521" s="174"/>
      <c r="AEF521" s="11"/>
      <c r="AEG521" s="15"/>
      <c r="AEH521" s="6"/>
      <c r="AEI521" s="174"/>
      <c r="AEJ521" s="11"/>
      <c r="AEK521" s="15"/>
      <c r="AEL521" s="6"/>
      <c r="AEM521" s="174"/>
      <c r="AEN521" s="11"/>
      <c r="AEO521" s="15"/>
      <c r="AEP521" s="6"/>
      <c r="AEQ521" s="174"/>
      <c r="AER521" s="11"/>
      <c r="AES521" s="15"/>
      <c r="AET521" s="6"/>
      <c r="AEU521" s="174"/>
      <c r="AEV521" s="11"/>
      <c r="AEW521" s="15"/>
      <c r="AEX521" s="6"/>
      <c r="AEY521" s="174"/>
      <c r="AEZ521" s="11"/>
      <c r="AFA521" s="15"/>
      <c r="AFB521" s="6"/>
      <c r="AFC521" s="174"/>
      <c r="AFD521" s="11"/>
      <c r="AFE521" s="15"/>
      <c r="AFF521" s="6"/>
      <c r="AFG521" s="174"/>
      <c r="AFH521" s="11"/>
      <c r="AFI521" s="15"/>
      <c r="AFJ521" s="6"/>
      <c r="AFK521" s="174"/>
      <c r="AFL521" s="11"/>
      <c r="AFM521" s="15"/>
      <c r="AFN521" s="6"/>
      <c r="AFO521" s="174"/>
      <c r="AFP521" s="11"/>
      <c r="AFQ521" s="15"/>
      <c r="AFR521" s="6"/>
      <c r="AFS521" s="174"/>
      <c r="AFT521" s="11"/>
      <c r="AFU521" s="15"/>
      <c r="AFV521" s="6"/>
      <c r="AFW521" s="174"/>
      <c r="AFX521" s="11"/>
      <c r="AFY521" s="15"/>
      <c r="AFZ521" s="6"/>
      <c r="AGA521" s="174"/>
      <c r="AGB521" s="11"/>
      <c r="AGC521" s="15"/>
      <c r="AGD521" s="6"/>
      <c r="AGE521" s="174"/>
      <c r="AGF521" s="11"/>
      <c r="AGG521" s="15"/>
      <c r="AGH521" s="6"/>
      <c r="AGI521" s="174"/>
      <c r="AGJ521" s="11"/>
      <c r="AGK521" s="15"/>
      <c r="AGL521" s="6"/>
      <c r="AGM521" s="174"/>
      <c r="AGN521" s="11"/>
      <c r="AGO521" s="15"/>
      <c r="AGP521" s="6"/>
      <c r="AGQ521" s="174"/>
      <c r="AGR521" s="11"/>
      <c r="AGS521" s="15"/>
      <c r="AGT521" s="6"/>
      <c r="AGU521" s="174"/>
      <c r="AGV521" s="11"/>
      <c r="AGW521" s="15"/>
      <c r="AGX521" s="6"/>
      <c r="AGY521" s="174"/>
      <c r="AGZ521" s="11"/>
      <c r="AHA521" s="15"/>
      <c r="AHB521" s="6"/>
      <c r="AHC521" s="174"/>
      <c r="AHD521" s="11"/>
      <c r="AHE521" s="15"/>
      <c r="AHF521" s="6"/>
      <c r="AHG521" s="174"/>
      <c r="AHH521" s="11"/>
      <c r="AHI521" s="15"/>
      <c r="AHJ521" s="6"/>
      <c r="AHK521" s="174"/>
      <c r="AHL521" s="11"/>
      <c r="AHM521" s="15"/>
      <c r="AHN521" s="6"/>
      <c r="AHO521" s="174"/>
      <c r="AHP521" s="11"/>
      <c r="AHQ521" s="15"/>
      <c r="AHR521" s="6"/>
      <c r="AHS521" s="174"/>
      <c r="AHT521" s="11"/>
      <c r="AHU521" s="15"/>
      <c r="AHV521" s="6"/>
      <c r="AHW521" s="174"/>
      <c r="AHX521" s="11"/>
      <c r="AHY521" s="15"/>
      <c r="AHZ521" s="6"/>
      <c r="AIA521" s="174"/>
      <c r="AIB521" s="11"/>
      <c r="AIC521" s="15"/>
      <c r="AID521" s="6"/>
      <c r="AIE521" s="174"/>
      <c r="AIF521" s="11"/>
      <c r="AIG521" s="15"/>
      <c r="AIH521" s="6"/>
      <c r="AII521" s="174"/>
      <c r="AIJ521" s="11"/>
      <c r="AIK521" s="15"/>
      <c r="AIL521" s="6"/>
      <c r="AIM521" s="174"/>
      <c r="AIN521" s="11"/>
      <c r="AIO521" s="15"/>
      <c r="AIP521" s="6"/>
      <c r="AIQ521" s="174"/>
      <c r="AIR521" s="11"/>
      <c r="AIS521" s="15"/>
      <c r="AIT521" s="6"/>
      <c r="AIU521" s="174"/>
      <c r="AIV521" s="11"/>
      <c r="AIW521" s="15"/>
      <c r="AIX521" s="6"/>
      <c r="AIY521" s="174"/>
      <c r="AIZ521" s="11"/>
      <c r="AJA521" s="15"/>
      <c r="AJB521" s="6"/>
      <c r="AJC521" s="174"/>
      <c r="AJD521" s="11"/>
      <c r="AJE521" s="15"/>
      <c r="AJF521" s="6"/>
      <c r="AJG521" s="174"/>
      <c r="AJH521" s="11"/>
      <c r="AJI521" s="15"/>
      <c r="AJJ521" s="6"/>
      <c r="AJK521" s="174"/>
      <c r="AJL521" s="11"/>
      <c r="AJM521" s="15"/>
      <c r="AJN521" s="6"/>
      <c r="AJO521" s="174"/>
      <c r="AJP521" s="11"/>
      <c r="AJQ521" s="15"/>
      <c r="AJR521" s="6"/>
      <c r="AJS521" s="174"/>
      <c r="AJT521" s="11"/>
      <c r="AJU521" s="15"/>
      <c r="AJV521" s="6"/>
      <c r="AJW521" s="174"/>
      <c r="AJX521" s="11"/>
      <c r="AJY521" s="15"/>
      <c r="AJZ521" s="6"/>
      <c r="AKA521" s="174"/>
      <c r="AKB521" s="11"/>
      <c r="AKC521" s="15"/>
      <c r="AKD521" s="6"/>
      <c r="AKE521" s="174"/>
      <c r="AKF521" s="11"/>
      <c r="AKG521" s="15"/>
      <c r="AKH521" s="6"/>
      <c r="AKI521" s="174"/>
      <c r="AKJ521" s="11"/>
      <c r="AKK521" s="15"/>
      <c r="AKL521" s="6"/>
      <c r="AKM521" s="174"/>
      <c r="AKN521" s="11"/>
      <c r="AKO521" s="15"/>
      <c r="AKP521" s="6"/>
      <c r="AKQ521" s="174"/>
      <c r="AKR521" s="11"/>
      <c r="AKS521" s="15"/>
      <c r="AKT521" s="6"/>
      <c r="AKU521" s="174"/>
      <c r="AKV521" s="11"/>
      <c r="AKW521" s="15"/>
      <c r="AKX521" s="6"/>
      <c r="AKY521" s="174"/>
      <c r="AKZ521" s="11"/>
      <c r="ALA521" s="15"/>
      <c r="ALB521" s="6"/>
      <c r="ALC521" s="174"/>
      <c r="ALD521" s="11"/>
      <c r="ALE521" s="15"/>
      <c r="ALF521" s="6"/>
      <c r="ALG521" s="174"/>
      <c r="ALH521" s="11"/>
      <c r="ALI521" s="15"/>
      <c r="ALJ521" s="6"/>
      <c r="ALK521" s="174"/>
      <c r="ALL521" s="11"/>
      <c r="ALM521" s="15"/>
      <c r="ALN521" s="6"/>
      <c r="ALO521" s="174"/>
      <c r="ALP521" s="11"/>
      <c r="ALQ521" s="15"/>
      <c r="ALR521" s="6"/>
      <c r="ALS521" s="174"/>
      <c r="ALT521" s="11"/>
      <c r="ALU521" s="15"/>
      <c r="ALV521" s="6"/>
      <c r="ALW521" s="174"/>
      <c r="ALX521" s="11"/>
      <c r="ALY521" s="15"/>
      <c r="ALZ521" s="6"/>
      <c r="AMA521" s="174"/>
      <c r="AMB521" s="11"/>
      <c r="AMC521" s="15"/>
      <c r="AMD521" s="6"/>
      <c r="AME521" s="174"/>
      <c r="AMF521" s="11"/>
      <c r="AMG521" s="15"/>
      <c r="AMH521" s="6"/>
      <c r="AMI521" s="174"/>
      <c r="AMJ521" s="11"/>
      <c r="AMK521" s="15"/>
      <c r="AML521" s="6"/>
      <c r="AMM521" s="174"/>
      <c r="AMN521" s="11"/>
      <c r="AMO521" s="15"/>
      <c r="AMP521" s="6"/>
      <c r="AMQ521" s="174"/>
      <c r="AMR521" s="11"/>
      <c r="AMS521" s="15"/>
      <c r="AMT521" s="6"/>
      <c r="AMU521" s="174"/>
      <c r="AMV521" s="11"/>
      <c r="AMW521" s="15"/>
      <c r="AMX521" s="6"/>
      <c r="AMY521" s="174"/>
      <c r="AMZ521" s="11"/>
      <c r="ANA521" s="15"/>
      <c r="ANB521" s="6"/>
      <c r="ANC521" s="174"/>
      <c r="AND521" s="11"/>
      <c r="ANE521" s="15"/>
      <c r="ANF521" s="6"/>
      <c r="ANG521" s="174"/>
      <c r="ANH521" s="11"/>
      <c r="ANI521" s="15"/>
      <c r="ANJ521" s="6"/>
      <c r="ANK521" s="174"/>
      <c r="ANL521" s="11"/>
      <c r="ANM521" s="15"/>
      <c r="ANN521" s="6"/>
      <c r="ANO521" s="174"/>
      <c r="ANP521" s="11"/>
      <c r="ANQ521" s="15"/>
      <c r="ANR521" s="6"/>
      <c r="ANS521" s="174"/>
      <c r="ANT521" s="11"/>
      <c r="ANU521" s="15"/>
      <c r="ANV521" s="6"/>
      <c r="ANW521" s="174"/>
      <c r="ANX521" s="11"/>
      <c r="ANY521" s="15"/>
      <c r="ANZ521" s="6"/>
      <c r="AOA521" s="174"/>
      <c r="AOB521" s="11"/>
      <c r="AOC521" s="15"/>
      <c r="AOD521" s="6"/>
      <c r="AOE521" s="174"/>
      <c r="AOF521" s="11"/>
      <c r="AOG521" s="15"/>
      <c r="AOH521" s="6"/>
      <c r="AOI521" s="174"/>
      <c r="AOJ521" s="11"/>
      <c r="AOK521" s="15"/>
      <c r="AOL521" s="6"/>
      <c r="AOM521" s="174"/>
      <c r="AON521" s="11"/>
      <c r="AOO521" s="15"/>
      <c r="AOP521" s="6"/>
      <c r="AOQ521" s="174"/>
      <c r="AOR521" s="11"/>
      <c r="AOS521" s="15"/>
      <c r="AOT521" s="6"/>
      <c r="AOU521" s="174"/>
      <c r="AOV521" s="11"/>
      <c r="AOW521" s="15"/>
      <c r="AOX521" s="6"/>
      <c r="AOY521" s="174"/>
      <c r="AOZ521" s="11"/>
      <c r="APA521" s="15"/>
      <c r="APB521" s="6"/>
      <c r="APC521" s="174"/>
      <c r="APD521" s="11"/>
      <c r="APE521" s="15"/>
      <c r="APF521" s="6"/>
      <c r="APG521" s="174"/>
      <c r="APH521" s="11"/>
      <c r="API521" s="15"/>
      <c r="APJ521" s="6"/>
      <c r="APK521" s="174"/>
      <c r="APL521" s="11"/>
      <c r="APM521" s="15"/>
      <c r="APN521" s="6"/>
      <c r="APO521" s="174"/>
      <c r="APP521" s="11"/>
      <c r="APQ521" s="15"/>
      <c r="APR521" s="6"/>
      <c r="APS521" s="174"/>
      <c r="APT521" s="11"/>
      <c r="APU521" s="15"/>
      <c r="APV521" s="6"/>
      <c r="APW521" s="174"/>
      <c r="APX521" s="11"/>
      <c r="APY521" s="15"/>
      <c r="APZ521" s="6"/>
      <c r="AQA521" s="174"/>
      <c r="AQB521" s="11"/>
      <c r="AQC521" s="15"/>
      <c r="AQD521" s="6"/>
      <c r="AQE521" s="174"/>
      <c r="AQF521" s="11"/>
      <c r="AQG521" s="15"/>
      <c r="AQH521" s="6"/>
      <c r="AQI521" s="174"/>
      <c r="AQJ521" s="11"/>
      <c r="AQK521" s="15"/>
      <c r="AQL521" s="6"/>
      <c r="AQM521" s="174"/>
      <c r="AQN521" s="11"/>
      <c r="AQO521" s="15"/>
      <c r="AQP521" s="6"/>
      <c r="AQQ521" s="174"/>
      <c r="AQR521" s="11"/>
      <c r="AQS521" s="15"/>
      <c r="AQT521" s="6"/>
      <c r="AQU521" s="174"/>
      <c r="AQV521" s="11"/>
      <c r="AQW521" s="15"/>
      <c r="AQX521" s="6"/>
      <c r="AQY521" s="174"/>
      <c r="AQZ521" s="11"/>
      <c r="ARA521" s="15"/>
      <c r="ARB521" s="6"/>
      <c r="ARC521" s="174"/>
      <c r="ARD521" s="11"/>
      <c r="ARE521" s="15"/>
      <c r="ARF521" s="6"/>
      <c r="ARG521" s="174"/>
      <c r="ARH521" s="11"/>
      <c r="ARI521" s="15"/>
      <c r="ARJ521" s="6"/>
      <c r="ARK521" s="174"/>
      <c r="ARL521" s="11"/>
      <c r="ARM521" s="15"/>
      <c r="ARN521" s="6"/>
      <c r="ARO521" s="174"/>
      <c r="ARP521" s="11"/>
      <c r="ARQ521" s="15"/>
      <c r="ARR521" s="6"/>
      <c r="ARS521" s="174"/>
      <c r="ART521" s="11"/>
      <c r="ARU521" s="15"/>
      <c r="ARV521" s="6"/>
      <c r="ARW521" s="174"/>
      <c r="ARX521" s="11"/>
      <c r="ARY521" s="15"/>
      <c r="ARZ521" s="6"/>
      <c r="ASA521" s="174"/>
      <c r="ASB521" s="11"/>
      <c r="ASC521" s="15"/>
      <c r="ASD521" s="6"/>
      <c r="ASE521" s="174"/>
      <c r="ASF521" s="11"/>
      <c r="ASG521" s="15"/>
      <c r="ASH521" s="6"/>
      <c r="ASI521" s="174"/>
      <c r="ASJ521" s="11"/>
      <c r="ASK521" s="15"/>
      <c r="ASL521" s="6"/>
      <c r="ASM521" s="174"/>
      <c r="ASN521" s="11"/>
      <c r="ASO521" s="15"/>
      <c r="ASP521" s="6"/>
      <c r="ASQ521" s="174"/>
      <c r="ASR521" s="11"/>
      <c r="ASS521" s="15"/>
      <c r="AST521" s="6"/>
      <c r="ASU521" s="174"/>
      <c r="ASV521" s="11"/>
      <c r="ASW521" s="15"/>
      <c r="ASX521" s="6"/>
      <c r="ASY521" s="174"/>
      <c r="ASZ521" s="11"/>
      <c r="ATA521" s="15"/>
      <c r="ATB521" s="6"/>
      <c r="ATC521" s="174"/>
      <c r="ATD521" s="11"/>
      <c r="ATE521" s="15"/>
      <c r="ATF521" s="6"/>
      <c r="ATG521" s="174"/>
      <c r="ATH521" s="11"/>
      <c r="ATI521" s="15"/>
      <c r="ATJ521" s="6"/>
      <c r="ATK521" s="174"/>
      <c r="ATL521" s="11"/>
      <c r="ATM521" s="15"/>
      <c r="ATN521" s="6"/>
      <c r="ATO521" s="174"/>
      <c r="ATP521" s="11"/>
      <c r="ATQ521" s="15"/>
      <c r="ATR521" s="6"/>
      <c r="ATS521" s="174"/>
      <c r="ATT521" s="11"/>
      <c r="ATU521" s="15"/>
      <c r="ATV521" s="6"/>
      <c r="ATW521" s="174"/>
      <c r="ATX521" s="11"/>
      <c r="ATY521" s="15"/>
      <c r="ATZ521" s="6"/>
      <c r="AUA521" s="174"/>
      <c r="AUB521" s="11"/>
      <c r="AUC521" s="15"/>
      <c r="AUD521" s="6"/>
      <c r="AUE521" s="174"/>
      <c r="AUF521" s="11"/>
      <c r="AUG521" s="15"/>
      <c r="AUH521" s="6"/>
      <c r="AUI521" s="174"/>
      <c r="AUJ521" s="11"/>
      <c r="AUK521" s="15"/>
      <c r="AUL521" s="6"/>
      <c r="AUM521" s="174"/>
      <c r="AUN521" s="11"/>
      <c r="AUO521" s="15"/>
      <c r="AUP521" s="6"/>
      <c r="AUQ521" s="174"/>
      <c r="AUR521" s="11"/>
      <c r="AUS521" s="15"/>
      <c r="AUT521" s="6"/>
      <c r="AUU521" s="174"/>
      <c r="AUV521" s="11"/>
      <c r="AUW521" s="15"/>
      <c r="AUX521" s="6"/>
      <c r="AUY521" s="174"/>
      <c r="AUZ521" s="11"/>
      <c r="AVA521" s="15"/>
      <c r="AVB521" s="6"/>
      <c r="AVC521" s="174"/>
      <c r="AVD521" s="11"/>
      <c r="AVE521" s="15"/>
      <c r="AVF521" s="6"/>
      <c r="AVG521" s="174"/>
      <c r="AVH521" s="11"/>
      <c r="AVI521" s="15"/>
      <c r="AVJ521" s="6"/>
      <c r="AVK521" s="174"/>
      <c r="AVL521" s="11"/>
      <c r="AVM521" s="15"/>
      <c r="AVN521" s="6"/>
      <c r="AVO521" s="174"/>
      <c r="AVP521" s="11"/>
      <c r="AVQ521" s="15"/>
      <c r="AVR521" s="6"/>
      <c r="AVS521" s="174"/>
      <c r="AVT521" s="11"/>
      <c r="AVU521" s="15"/>
      <c r="AVV521" s="6"/>
      <c r="AVW521" s="174"/>
      <c r="AVX521" s="11"/>
      <c r="AVY521" s="15"/>
      <c r="AVZ521" s="6"/>
      <c r="AWA521" s="174"/>
      <c r="AWB521" s="11"/>
      <c r="AWC521" s="15"/>
      <c r="AWD521" s="6"/>
      <c r="AWE521" s="174"/>
      <c r="AWF521" s="11"/>
      <c r="AWG521" s="15"/>
      <c r="AWH521" s="6"/>
      <c r="AWI521" s="174"/>
      <c r="AWJ521" s="11"/>
      <c r="AWK521" s="15"/>
      <c r="AWL521" s="6"/>
      <c r="AWM521" s="174"/>
      <c r="AWN521" s="11"/>
      <c r="AWO521" s="15"/>
      <c r="AWP521" s="6"/>
      <c r="AWQ521" s="174"/>
      <c r="AWR521" s="11"/>
      <c r="AWS521" s="15"/>
      <c r="AWT521" s="6"/>
      <c r="AWU521" s="174"/>
      <c r="AWV521" s="11"/>
      <c r="AWW521" s="15"/>
      <c r="AWX521" s="6"/>
      <c r="AWY521" s="174"/>
      <c r="AWZ521" s="11"/>
      <c r="AXA521" s="15"/>
      <c r="AXB521" s="6"/>
      <c r="AXC521" s="174"/>
      <c r="AXD521" s="11"/>
      <c r="AXE521" s="15"/>
      <c r="AXF521" s="6"/>
      <c r="AXG521" s="174"/>
      <c r="AXH521" s="11"/>
      <c r="AXI521" s="15"/>
      <c r="AXJ521" s="6"/>
      <c r="AXK521" s="174"/>
      <c r="AXL521" s="11"/>
      <c r="AXM521" s="15"/>
      <c r="AXN521" s="6"/>
      <c r="AXO521" s="174"/>
      <c r="AXP521" s="11"/>
      <c r="AXQ521" s="15"/>
      <c r="AXR521" s="6"/>
      <c r="AXS521" s="174"/>
      <c r="AXT521" s="11"/>
      <c r="AXU521" s="15"/>
      <c r="AXV521" s="6"/>
      <c r="AXW521" s="174"/>
      <c r="AXX521" s="11"/>
      <c r="AXY521" s="15"/>
      <c r="AXZ521" s="6"/>
      <c r="AYA521" s="174"/>
      <c r="AYB521" s="11"/>
      <c r="AYC521" s="15"/>
      <c r="AYD521" s="6"/>
      <c r="AYE521" s="174"/>
      <c r="AYF521" s="11"/>
      <c r="AYG521" s="15"/>
      <c r="AYH521" s="6"/>
      <c r="AYI521" s="174"/>
      <c r="AYJ521" s="11"/>
      <c r="AYK521" s="15"/>
      <c r="AYL521" s="6"/>
      <c r="AYM521" s="174"/>
      <c r="AYN521" s="11"/>
      <c r="AYO521" s="15"/>
      <c r="AYP521" s="6"/>
      <c r="AYQ521" s="174"/>
      <c r="AYR521" s="11"/>
      <c r="AYS521" s="15"/>
      <c r="AYT521" s="6"/>
      <c r="AYU521" s="174"/>
      <c r="AYV521" s="11"/>
      <c r="AYW521" s="15"/>
      <c r="AYX521" s="6"/>
      <c r="AYY521" s="174"/>
      <c r="AYZ521" s="11"/>
      <c r="AZA521" s="15"/>
      <c r="AZB521" s="6"/>
      <c r="AZC521" s="174"/>
      <c r="AZD521" s="11"/>
      <c r="AZE521" s="15"/>
      <c r="AZF521" s="6"/>
      <c r="AZG521" s="174"/>
      <c r="AZH521" s="11"/>
      <c r="AZI521" s="15"/>
      <c r="AZJ521" s="6"/>
      <c r="AZK521" s="174"/>
      <c r="AZL521" s="11"/>
      <c r="AZM521" s="15"/>
      <c r="AZN521" s="6"/>
      <c r="AZO521" s="174"/>
      <c r="AZP521" s="11"/>
      <c r="AZQ521" s="15"/>
      <c r="AZR521" s="6"/>
      <c r="AZS521" s="174"/>
      <c r="AZT521" s="11"/>
      <c r="AZU521" s="15"/>
      <c r="AZV521" s="6"/>
      <c r="AZW521" s="174"/>
      <c r="AZX521" s="11"/>
      <c r="AZY521" s="15"/>
      <c r="AZZ521" s="6"/>
      <c r="BAA521" s="174"/>
      <c r="BAB521" s="11"/>
      <c r="BAC521" s="15"/>
      <c r="BAD521" s="6"/>
      <c r="BAE521" s="174"/>
      <c r="BAF521" s="11"/>
      <c r="BAG521" s="15"/>
      <c r="BAH521" s="6"/>
      <c r="BAI521" s="174"/>
      <c r="BAJ521" s="11"/>
      <c r="BAK521" s="15"/>
      <c r="BAL521" s="6"/>
      <c r="BAM521" s="174"/>
      <c r="BAN521" s="11"/>
      <c r="BAO521" s="15"/>
      <c r="BAP521" s="6"/>
      <c r="BAQ521" s="174"/>
      <c r="BAR521" s="11"/>
      <c r="BAS521" s="15"/>
      <c r="BAT521" s="6"/>
      <c r="BAU521" s="174"/>
      <c r="BAV521" s="11"/>
      <c r="BAW521" s="15"/>
      <c r="BAX521" s="6"/>
      <c r="BAY521" s="174"/>
      <c r="BAZ521" s="11"/>
      <c r="BBA521" s="15"/>
      <c r="BBB521" s="6"/>
      <c r="BBC521" s="174"/>
      <c r="BBD521" s="11"/>
      <c r="BBE521" s="15"/>
      <c r="BBF521" s="6"/>
      <c r="BBG521" s="174"/>
      <c r="BBH521" s="11"/>
      <c r="BBI521" s="15"/>
      <c r="BBJ521" s="6"/>
      <c r="BBK521" s="174"/>
      <c r="BBL521" s="11"/>
      <c r="BBM521" s="15"/>
      <c r="BBN521" s="6"/>
      <c r="BBO521" s="174"/>
      <c r="BBP521" s="11"/>
      <c r="BBQ521" s="15"/>
      <c r="BBR521" s="6"/>
      <c r="BBS521" s="174"/>
      <c r="BBT521" s="11"/>
      <c r="BBU521" s="15"/>
      <c r="BBV521" s="6"/>
      <c r="BBW521" s="174"/>
      <c r="BBX521" s="11"/>
      <c r="BBY521" s="15"/>
      <c r="BBZ521" s="6"/>
      <c r="BCA521" s="174"/>
      <c r="BCB521" s="11"/>
      <c r="BCC521" s="15"/>
      <c r="BCD521" s="6"/>
      <c r="BCE521" s="174"/>
      <c r="BCF521" s="11"/>
      <c r="BCG521" s="15"/>
      <c r="BCH521" s="6"/>
      <c r="BCI521" s="174"/>
      <c r="BCJ521" s="11"/>
      <c r="BCK521" s="15"/>
      <c r="BCL521" s="6"/>
      <c r="BCM521" s="174"/>
      <c r="BCN521" s="11"/>
      <c r="BCO521" s="15"/>
      <c r="BCP521" s="6"/>
      <c r="BCQ521" s="174"/>
      <c r="BCR521" s="11"/>
      <c r="BCS521" s="15"/>
      <c r="BCT521" s="6"/>
      <c r="BCU521" s="174"/>
      <c r="BCV521" s="11"/>
      <c r="BCW521" s="15"/>
      <c r="BCX521" s="6"/>
      <c r="BCY521" s="174"/>
      <c r="BCZ521" s="11"/>
      <c r="BDA521" s="15"/>
      <c r="BDB521" s="6"/>
      <c r="BDC521" s="174"/>
      <c r="BDD521" s="11"/>
      <c r="BDE521" s="15"/>
      <c r="BDF521" s="6"/>
      <c r="BDG521" s="174"/>
      <c r="BDH521" s="11"/>
      <c r="BDI521" s="15"/>
      <c r="BDJ521" s="6"/>
      <c r="BDK521" s="174"/>
      <c r="BDL521" s="11"/>
      <c r="BDM521" s="15"/>
      <c r="BDN521" s="6"/>
      <c r="BDO521" s="174"/>
      <c r="BDP521" s="11"/>
      <c r="BDQ521" s="15"/>
      <c r="BDR521" s="6"/>
      <c r="BDS521" s="174"/>
      <c r="BDT521" s="11"/>
      <c r="BDU521" s="15"/>
      <c r="BDV521" s="6"/>
      <c r="BDW521" s="174"/>
      <c r="BDX521" s="11"/>
      <c r="BDY521" s="15"/>
      <c r="BDZ521" s="6"/>
      <c r="BEA521" s="174"/>
      <c r="BEB521" s="11"/>
      <c r="BEC521" s="15"/>
      <c r="BED521" s="6"/>
      <c r="BEE521" s="174"/>
      <c r="BEF521" s="11"/>
      <c r="BEG521" s="15"/>
      <c r="BEH521" s="6"/>
      <c r="BEI521" s="174"/>
      <c r="BEJ521" s="11"/>
      <c r="BEK521" s="15"/>
      <c r="BEL521" s="6"/>
      <c r="BEM521" s="174"/>
      <c r="BEN521" s="11"/>
      <c r="BEO521" s="15"/>
      <c r="BEP521" s="6"/>
      <c r="BEQ521" s="174"/>
      <c r="BER521" s="11"/>
      <c r="BES521" s="15"/>
      <c r="BET521" s="6"/>
      <c r="BEU521" s="174"/>
      <c r="BEV521" s="11"/>
      <c r="BEW521" s="15"/>
      <c r="BEX521" s="6"/>
      <c r="BEY521" s="174"/>
      <c r="BEZ521" s="11"/>
      <c r="BFA521" s="15"/>
      <c r="BFB521" s="6"/>
      <c r="BFC521" s="174"/>
      <c r="BFD521" s="11"/>
      <c r="BFE521" s="15"/>
      <c r="BFF521" s="6"/>
      <c r="BFG521" s="174"/>
      <c r="BFH521" s="11"/>
      <c r="BFI521" s="15"/>
      <c r="BFJ521" s="6"/>
      <c r="BFK521" s="174"/>
      <c r="BFL521" s="11"/>
      <c r="BFM521" s="15"/>
      <c r="BFN521" s="6"/>
      <c r="BFO521" s="174"/>
      <c r="BFP521" s="11"/>
      <c r="BFQ521" s="15"/>
      <c r="BFR521" s="6"/>
      <c r="BFS521" s="174"/>
      <c r="BFT521" s="11"/>
      <c r="BFU521" s="15"/>
      <c r="BFV521" s="6"/>
      <c r="BFW521" s="174"/>
      <c r="BFX521" s="11"/>
      <c r="BFY521" s="15"/>
      <c r="BFZ521" s="6"/>
      <c r="BGA521" s="174"/>
      <c r="BGB521" s="11"/>
      <c r="BGC521" s="15"/>
      <c r="BGD521" s="6"/>
      <c r="BGE521" s="174"/>
      <c r="BGF521" s="11"/>
      <c r="BGG521" s="15"/>
      <c r="BGH521" s="6"/>
      <c r="BGI521" s="174"/>
      <c r="BGJ521" s="11"/>
      <c r="BGK521" s="15"/>
      <c r="BGL521" s="6"/>
      <c r="BGM521" s="174"/>
      <c r="BGN521" s="11"/>
      <c r="BGO521" s="15"/>
      <c r="BGP521" s="6"/>
      <c r="BGQ521" s="174"/>
      <c r="BGR521" s="11"/>
      <c r="BGS521" s="15"/>
      <c r="BGT521" s="6"/>
      <c r="BGU521" s="174"/>
      <c r="BGV521" s="11"/>
      <c r="BGW521" s="15"/>
      <c r="BGX521" s="6"/>
      <c r="BGY521" s="174"/>
      <c r="BGZ521" s="11"/>
      <c r="BHA521" s="15"/>
      <c r="BHB521" s="6"/>
      <c r="BHC521" s="174"/>
      <c r="BHD521" s="11"/>
      <c r="BHE521" s="15"/>
      <c r="BHF521" s="6"/>
      <c r="BHG521" s="174"/>
      <c r="BHH521" s="11"/>
      <c r="BHI521" s="15"/>
      <c r="BHJ521" s="6"/>
      <c r="BHK521" s="174"/>
      <c r="BHL521" s="11"/>
      <c r="BHM521" s="15"/>
      <c r="BHN521" s="6"/>
      <c r="BHO521" s="174"/>
      <c r="BHP521" s="11"/>
      <c r="BHQ521" s="15"/>
      <c r="BHR521" s="6"/>
      <c r="BHS521" s="174"/>
      <c r="BHT521" s="11"/>
      <c r="BHU521" s="15"/>
      <c r="BHV521" s="6"/>
      <c r="BHW521" s="174"/>
      <c r="BHX521" s="11"/>
      <c r="BHY521" s="15"/>
      <c r="BHZ521" s="6"/>
      <c r="BIA521" s="174"/>
      <c r="BIB521" s="11"/>
      <c r="BIC521" s="15"/>
      <c r="BID521" s="6"/>
      <c r="BIE521" s="174"/>
      <c r="BIF521" s="11"/>
      <c r="BIG521" s="15"/>
      <c r="BIH521" s="6"/>
      <c r="BII521" s="174"/>
      <c r="BIJ521" s="11"/>
      <c r="BIK521" s="15"/>
      <c r="BIL521" s="6"/>
      <c r="BIM521" s="174"/>
      <c r="BIN521" s="11"/>
      <c r="BIO521" s="15"/>
      <c r="BIP521" s="6"/>
      <c r="BIQ521" s="174"/>
      <c r="BIR521" s="11"/>
      <c r="BIS521" s="15"/>
      <c r="BIT521" s="6"/>
      <c r="BIU521" s="174"/>
      <c r="BIV521" s="11"/>
      <c r="BIW521" s="15"/>
      <c r="BIX521" s="6"/>
      <c r="BIY521" s="174"/>
      <c r="BIZ521" s="11"/>
      <c r="BJA521" s="15"/>
      <c r="BJB521" s="6"/>
      <c r="BJC521" s="174"/>
      <c r="BJD521" s="11"/>
      <c r="BJE521" s="15"/>
      <c r="BJF521" s="6"/>
      <c r="BJG521" s="174"/>
      <c r="BJH521" s="11"/>
      <c r="BJI521" s="15"/>
      <c r="BJJ521" s="6"/>
      <c r="BJK521" s="174"/>
      <c r="BJL521" s="11"/>
      <c r="BJM521" s="15"/>
      <c r="BJN521" s="6"/>
      <c r="BJO521" s="174"/>
      <c r="BJP521" s="11"/>
      <c r="BJQ521" s="15"/>
      <c r="BJR521" s="6"/>
      <c r="BJS521" s="174"/>
      <c r="BJT521" s="11"/>
      <c r="BJU521" s="15"/>
      <c r="BJV521" s="6"/>
      <c r="BJW521" s="174"/>
      <c r="BJX521" s="11"/>
      <c r="BJY521" s="15"/>
      <c r="BJZ521" s="6"/>
      <c r="BKA521" s="174"/>
      <c r="BKB521" s="11"/>
      <c r="BKC521" s="15"/>
      <c r="BKD521" s="6"/>
      <c r="BKE521" s="174"/>
      <c r="BKF521" s="11"/>
      <c r="BKG521" s="15"/>
      <c r="BKH521" s="6"/>
      <c r="BKI521" s="174"/>
      <c r="BKJ521" s="11"/>
      <c r="BKK521" s="15"/>
      <c r="BKL521" s="6"/>
      <c r="BKM521" s="174"/>
      <c r="BKN521" s="11"/>
      <c r="BKO521" s="15"/>
      <c r="BKP521" s="6"/>
      <c r="BKQ521" s="174"/>
      <c r="BKR521" s="11"/>
      <c r="BKS521" s="15"/>
      <c r="BKT521" s="6"/>
      <c r="BKU521" s="174"/>
      <c r="BKV521" s="11"/>
      <c r="BKW521" s="15"/>
      <c r="BKX521" s="6"/>
      <c r="BKY521" s="174"/>
      <c r="BKZ521" s="11"/>
      <c r="BLA521" s="15"/>
      <c r="BLB521" s="6"/>
      <c r="BLC521" s="174"/>
      <c r="BLD521" s="11"/>
      <c r="BLE521" s="15"/>
      <c r="BLF521" s="6"/>
      <c r="BLG521" s="174"/>
      <c r="BLH521" s="11"/>
      <c r="BLI521" s="15"/>
      <c r="BLJ521" s="6"/>
      <c r="BLK521" s="174"/>
      <c r="BLL521" s="11"/>
      <c r="BLM521" s="15"/>
      <c r="BLN521" s="6"/>
      <c r="BLO521" s="174"/>
      <c r="BLP521" s="11"/>
      <c r="BLQ521" s="15"/>
      <c r="BLR521" s="6"/>
      <c r="BLS521" s="174"/>
      <c r="BLT521" s="11"/>
      <c r="BLU521" s="15"/>
      <c r="BLV521" s="6"/>
      <c r="BLW521" s="174"/>
      <c r="BLX521" s="11"/>
      <c r="BLY521" s="15"/>
      <c r="BLZ521" s="6"/>
      <c r="BMA521" s="174"/>
      <c r="BMB521" s="11"/>
      <c r="BMC521" s="15"/>
      <c r="BMD521" s="6"/>
      <c r="BME521" s="174"/>
      <c r="BMF521" s="11"/>
      <c r="BMG521" s="15"/>
      <c r="BMH521" s="6"/>
      <c r="BMI521" s="174"/>
      <c r="BMJ521" s="11"/>
      <c r="BMK521" s="15"/>
      <c r="BML521" s="6"/>
      <c r="BMM521" s="174"/>
      <c r="BMN521" s="11"/>
      <c r="BMO521" s="15"/>
      <c r="BMP521" s="6"/>
      <c r="BMQ521" s="174"/>
      <c r="BMR521" s="11"/>
      <c r="BMS521" s="15"/>
      <c r="BMT521" s="6"/>
      <c r="BMU521" s="174"/>
      <c r="BMV521" s="11"/>
      <c r="BMW521" s="15"/>
      <c r="BMX521" s="6"/>
      <c r="BMY521" s="174"/>
      <c r="BMZ521" s="11"/>
      <c r="BNA521" s="15"/>
      <c r="BNB521" s="6"/>
      <c r="BNC521" s="174"/>
      <c r="BND521" s="11"/>
      <c r="BNE521" s="15"/>
      <c r="BNF521" s="6"/>
      <c r="BNG521" s="174"/>
      <c r="BNH521" s="11"/>
      <c r="BNI521" s="15"/>
      <c r="BNJ521" s="6"/>
      <c r="BNK521" s="174"/>
      <c r="BNL521" s="11"/>
      <c r="BNM521" s="15"/>
      <c r="BNN521" s="6"/>
      <c r="BNO521" s="174"/>
      <c r="BNP521" s="11"/>
      <c r="BNQ521" s="15"/>
      <c r="BNR521" s="6"/>
      <c r="BNS521" s="174"/>
      <c r="BNT521" s="11"/>
      <c r="BNU521" s="15"/>
      <c r="BNV521" s="6"/>
      <c r="BNW521" s="174"/>
      <c r="BNX521" s="11"/>
      <c r="BNY521" s="15"/>
      <c r="BNZ521" s="6"/>
      <c r="BOA521" s="174"/>
      <c r="BOB521" s="11"/>
      <c r="BOC521" s="15"/>
      <c r="BOD521" s="6"/>
      <c r="BOE521" s="174"/>
      <c r="BOF521" s="11"/>
      <c r="BOG521" s="15"/>
      <c r="BOH521" s="6"/>
      <c r="BOI521" s="174"/>
      <c r="BOJ521" s="11"/>
      <c r="BOK521" s="15"/>
      <c r="BOL521" s="6"/>
      <c r="BOM521" s="174"/>
      <c r="BON521" s="11"/>
      <c r="BOO521" s="15"/>
      <c r="BOP521" s="6"/>
      <c r="BOQ521" s="174"/>
      <c r="BOR521" s="11"/>
      <c r="BOS521" s="15"/>
      <c r="BOT521" s="6"/>
      <c r="BOU521" s="174"/>
      <c r="BOV521" s="11"/>
      <c r="BOW521" s="15"/>
      <c r="BOX521" s="6"/>
      <c r="BOY521" s="174"/>
      <c r="BOZ521" s="11"/>
      <c r="BPA521" s="15"/>
      <c r="BPB521" s="6"/>
      <c r="BPC521" s="174"/>
      <c r="BPD521" s="11"/>
      <c r="BPE521" s="15"/>
      <c r="BPF521" s="6"/>
      <c r="BPG521" s="174"/>
      <c r="BPH521" s="11"/>
      <c r="BPI521" s="15"/>
      <c r="BPJ521" s="6"/>
      <c r="BPK521" s="174"/>
      <c r="BPL521" s="11"/>
      <c r="BPM521" s="15"/>
      <c r="BPN521" s="6"/>
      <c r="BPO521" s="174"/>
      <c r="BPP521" s="11"/>
      <c r="BPQ521" s="15"/>
      <c r="BPR521" s="6"/>
      <c r="BPS521" s="174"/>
      <c r="BPT521" s="11"/>
      <c r="BPU521" s="15"/>
      <c r="BPV521" s="6"/>
      <c r="BPW521" s="174"/>
      <c r="BPX521" s="11"/>
      <c r="BPY521" s="15"/>
      <c r="BPZ521" s="6"/>
      <c r="BQA521" s="174"/>
      <c r="BQB521" s="11"/>
      <c r="BQC521" s="15"/>
      <c r="BQD521" s="6"/>
      <c r="BQE521" s="174"/>
      <c r="BQF521" s="11"/>
      <c r="BQG521" s="15"/>
      <c r="BQH521" s="6"/>
      <c r="BQI521" s="174"/>
      <c r="BQJ521" s="11"/>
      <c r="BQK521" s="15"/>
      <c r="BQL521" s="6"/>
      <c r="BQM521" s="174"/>
      <c r="BQN521" s="11"/>
      <c r="BQO521" s="15"/>
      <c r="BQP521" s="6"/>
      <c r="BQQ521" s="174"/>
      <c r="BQR521" s="11"/>
      <c r="BQS521" s="15"/>
      <c r="BQT521" s="6"/>
      <c r="BQU521" s="174"/>
      <c r="BQV521" s="11"/>
      <c r="BQW521" s="15"/>
      <c r="BQX521" s="6"/>
      <c r="BQY521" s="174"/>
      <c r="BQZ521" s="11"/>
      <c r="BRA521" s="15"/>
      <c r="BRB521" s="6"/>
      <c r="BRC521" s="174"/>
      <c r="BRD521" s="11"/>
      <c r="BRE521" s="15"/>
      <c r="BRF521" s="6"/>
      <c r="BRG521" s="174"/>
      <c r="BRH521" s="11"/>
      <c r="BRI521" s="15"/>
      <c r="BRJ521" s="6"/>
      <c r="BRK521" s="174"/>
      <c r="BRL521" s="11"/>
      <c r="BRM521" s="15"/>
      <c r="BRN521" s="6"/>
      <c r="BRO521" s="174"/>
      <c r="BRP521" s="11"/>
      <c r="BRQ521" s="15"/>
      <c r="BRR521" s="6"/>
      <c r="BRS521" s="174"/>
      <c r="BRT521" s="11"/>
      <c r="BRU521" s="15"/>
      <c r="BRV521" s="6"/>
      <c r="BRW521" s="174"/>
      <c r="BRX521" s="11"/>
      <c r="BRY521" s="15"/>
      <c r="BRZ521" s="6"/>
      <c r="BSA521" s="174"/>
      <c r="BSB521" s="11"/>
      <c r="BSC521" s="15"/>
      <c r="BSD521" s="6"/>
      <c r="BSE521" s="174"/>
      <c r="BSF521" s="11"/>
      <c r="BSG521" s="15"/>
      <c r="BSH521" s="6"/>
      <c r="BSI521" s="174"/>
      <c r="BSJ521" s="11"/>
      <c r="BSK521" s="15"/>
      <c r="BSL521" s="6"/>
      <c r="BSM521" s="174"/>
      <c r="BSN521" s="11"/>
      <c r="BSO521" s="15"/>
      <c r="BSP521" s="6"/>
      <c r="BSQ521" s="174"/>
      <c r="BSR521" s="11"/>
      <c r="BSS521" s="15"/>
      <c r="BST521" s="6"/>
      <c r="BSU521" s="174"/>
      <c r="BSV521" s="11"/>
      <c r="BSW521" s="15"/>
      <c r="BSX521" s="6"/>
      <c r="BSY521" s="174"/>
      <c r="BSZ521" s="11"/>
      <c r="BTA521" s="15"/>
      <c r="BTB521" s="6"/>
      <c r="BTC521" s="174"/>
      <c r="BTD521" s="11"/>
      <c r="BTE521" s="15"/>
      <c r="BTF521" s="6"/>
      <c r="BTG521" s="174"/>
      <c r="BTH521" s="11"/>
      <c r="BTI521" s="15"/>
      <c r="BTJ521" s="6"/>
      <c r="BTK521" s="174"/>
      <c r="BTL521" s="11"/>
      <c r="BTM521" s="15"/>
      <c r="BTN521" s="6"/>
      <c r="BTO521" s="174"/>
      <c r="BTP521" s="11"/>
      <c r="BTQ521" s="15"/>
      <c r="BTR521" s="6"/>
      <c r="BTS521" s="174"/>
      <c r="BTT521" s="11"/>
      <c r="BTU521" s="15"/>
      <c r="BTV521" s="6"/>
      <c r="BTW521" s="174"/>
      <c r="BTX521" s="11"/>
      <c r="BTY521" s="15"/>
      <c r="BTZ521" s="6"/>
      <c r="BUA521" s="174"/>
      <c r="BUB521" s="11"/>
      <c r="BUC521" s="15"/>
      <c r="BUD521" s="6"/>
      <c r="BUE521" s="174"/>
      <c r="BUF521" s="11"/>
      <c r="BUG521" s="15"/>
      <c r="BUH521" s="6"/>
      <c r="BUI521" s="174"/>
      <c r="BUJ521" s="11"/>
      <c r="BUK521" s="15"/>
      <c r="BUL521" s="6"/>
      <c r="BUM521" s="174"/>
      <c r="BUN521" s="11"/>
      <c r="BUO521" s="15"/>
      <c r="BUP521" s="6"/>
      <c r="BUQ521" s="174"/>
      <c r="BUR521" s="11"/>
      <c r="BUS521" s="15"/>
      <c r="BUT521" s="6"/>
      <c r="BUU521" s="174"/>
      <c r="BUV521" s="11"/>
      <c r="BUW521" s="15"/>
      <c r="BUX521" s="6"/>
      <c r="BUY521" s="174"/>
      <c r="BUZ521" s="11"/>
      <c r="BVA521" s="15"/>
      <c r="BVB521" s="6"/>
      <c r="BVC521" s="174"/>
      <c r="BVD521" s="11"/>
      <c r="BVE521" s="15"/>
      <c r="BVF521" s="6"/>
      <c r="BVG521" s="174"/>
      <c r="BVH521" s="11"/>
      <c r="BVI521" s="15"/>
      <c r="BVJ521" s="6"/>
      <c r="BVK521" s="174"/>
      <c r="BVL521" s="11"/>
      <c r="BVM521" s="15"/>
      <c r="BVN521" s="6"/>
      <c r="BVO521" s="174"/>
      <c r="BVP521" s="11"/>
      <c r="BVQ521" s="15"/>
      <c r="BVR521" s="6"/>
      <c r="BVS521" s="174"/>
      <c r="BVT521" s="11"/>
      <c r="BVU521" s="15"/>
      <c r="BVV521" s="6"/>
      <c r="BVW521" s="174"/>
      <c r="BVX521" s="11"/>
      <c r="BVY521" s="15"/>
      <c r="BVZ521" s="6"/>
      <c r="BWA521" s="174"/>
      <c r="BWB521" s="11"/>
      <c r="BWC521" s="15"/>
      <c r="BWD521" s="6"/>
      <c r="BWE521" s="174"/>
      <c r="BWF521" s="11"/>
      <c r="BWG521" s="15"/>
      <c r="BWH521" s="6"/>
      <c r="BWI521" s="174"/>
      <c r="BWJ521" s="11"/>
      <c r="BWK521" s="15"/>
      <c r="BWL521" s="6"/>
      <c r="BWM521" s="174"/>
      <c r="BWN521" s="11"/>
      <c r="BWO521" s="15"/>
      <c r="BWP521" s="6"/>
      <c r="BWQ521" s="174"/>
      <c r="BWR521" s="11"/>
      <c r="BWS521" s="15"/>
      <c r="BWT521" s="6"/>
      <c r="BWU521" s="174"/>
      <c r="BWV521" s="11"/>
      <c r="BWW521" s="15"/>
      <c r="BWX521" s="6"/>
      <c r="BWY521" s="174"/>
      <c r="BWZ521" s="11"/>
      <c r="BXA521" s="15"/>
      <c r="BXB521" s="6"/>
      <c r="BXC521" s="174"/>
      <c r="BXD521" s="11"/>
      <c r="BXE521" s="15"/>
      <c r="BXF521" s="6"/>
      <c r="BXG521" s="174"/>
      <c r="BXH521" s="11"/>
      <c r="BXI521" s="15"/>
      <c r="BXJ521" s="6"/>
      <c r="BXK521" s="174"/>
      <c r="BXL521" s="11"/>
      <c r="BXM521" s="15"/>
      <c r="BXN521" s="6"/>
      <c r="BXO521" s="174"/>
      <c r="BXP521" s="11"/>
      <c r="BXQ521" s="15"/>
      <c r="BXR521" s="6"/>
      <c r="BXS521" s="174"/>
      <c r="BXT521" s="11"/>
      <c r="BXU521" s="15"/>
      <c r="BXV521" s="6"/>
      <c r="BXW521" s="174"/>
      <c r="BXX521" s="11"/>
      <c r="BXY521" s="15"/>
      <c r="BXZ521" s="6"/>
      <c r="BYA521" s="174"/>
      <c r="BYB521" s="11"/>
      <c r="BYC521" s="15"/>
      <c r="BYD521" s="6"/>
      <c r="BYE521" s="174"/>
      <c r="BYF521" s="11"/>
      <c r="BYG521" s="15"/>
      <c r="BYH521" s="6"/>
      <c r="BYI521" s="174"/>
      <c r="BYJ521" s="11"/>
      <c r="BYK521" s="15"/>
      <c r="BYL521" s="6"/>
      <c r="BYM521" s="174"/>
      <c r="BYN521" s="11"/>
      <c r="BYO521" s="15"/>
      <c r="BYP521" s="6"/>
      <c r="BYQ521" s="174"/>
      <c r="BYR521" s="11"/>
      <c r="BYS521" s="15"/>
      <c r="BYT521" s="6"/>
      <c r="BYU521" s="174"/>
      <c r="BYV521" s="11"/>
      <c r="BYW521" s="15"/>
      <c r="BYX521" s="6"/>
      <c r="BYY521" s="174"/>
      <c r="BYZ521" s="11"/>
      <c r="BZA521" s="15"/>
      <c r="BZB521" s="6"/>
      <c r="BZC521" s="174"/>
      <c r="BZD521" s="11"/>
      <c r="BZE521" s="15"/>
      <c r="BZF521" s="6"/>
      <c r="BZG521" s="174"/>
      <c r="BZH521" s="11"/>
      <c r="BZI521" s="15"/>
      <c r="BZJ521" s="6"/>
      <c r="BZK521" s="174"/>
      <c r="BZL521" s="11"/>
      <c r="BZM521" s="15"/>
      <c r="BZN521" s="6"/>
      <c r="BZO521" s="174"/>
      <c r="BZP521" s="11"/>
      <c r="BZQ521" s="15"/>
      <c r="BZR521" s="6"/>
      <c r="BZS521" s="174"/>
      <c r="BZT521" s="11"/>
      <c r="BZU521" s="15"/>
      <c r="BZV521" s="6"/>
      <c r="BZW521" s="174"/>
      <c r="BZX521" s="11"/>
      <c r="BZY521" s="15"/>
      <c r="BZZ521" s="6"/>
      <c r="CAA521" s="174"/>
      <c r="CAB521" s="11"/>
      <c r="CAC521" s="15"/>
      <c r="CAD521" s="6"/>
      <c r="CAE521" s="174"/>
      <c r="CAF521" s="11"/>
      <c r="CAG521" s="15"/>
      <c r="CAH521" s="6"/>
      <c r="CAI521" s="174"/>
      <c r="CAJ521" s="11"/>
      <c r="CAK521" s="15"/>
      <c r="CAL521" s="6"/>
      <c r="CAM521" s="174"/>
      <c r="CAN521" s="11"/>
      <c r="CAO521" s="15"/>
      <c r="CAP521" s="6"/>
      <c r="CAQ521" s="174"/>
      <c r="CAR521" s="11"/>
      <c r="CAS521" s="15"/>
      <c r="CAT521" s="6"/>
      <c r="CAU521" s="174"/>
      <c r="CAV521" s="11"/>
      <c r="CAW521" s="15"/>
      <c r="CAX521" s="6"/>
      <c r="CAY521" s="174"/>
      <c r="CAZ521" s="11"/>
      <c r="CBA521" s="15"/>
      <c r="CBB521" s="6"/>
      <c r="CBC521" s="174"/>
      <c r="CBD521" s="11"/>
      <c r="CBE521" s="15"/>
      <c r="CBF521" s="6"/>
      <c r="CBG521" s="174"/>
      <c r="CBH521" s="11"/>
      <c r="CBI521" s="15"/>
      <c r="CBJ521" s="6"/>
      <c r="CBK521" s="174"/>
      <c r="CBL521" s="11"/>
      <c r="CBM521" s="15"/>
      <c r="CBN521" s="6"/>
      <c r="CBO521" s="174"/>
      <c r="CBP521" s="11"/>
      <c r="CBQ521" s="15"/>
      <c r="CBR521" s="6"/>
      <c r="CBS521" s="174"/>
      <c r="CBT521" s="11"/>
      <c r="CBU521" s="15"/>
      <c r="CBV521" s="6"/>
      <c r="CBW521" s="174"/>
      <c r="CBX521" s="11"/>
      <c r="CBY521" s="15"/>
      <c r="CBZ521" s="6"/>
      <c r="CCA521" s="174"/>
      <c r="CCB521" s="11"/>
      <c r="CCC521" s="15"/>
      <c r="CCD521" s="6"/>
      <c r="CCE521" s="174"/>
      <c r="CCF521" s="11"/>
      <c r="CCG521" s="15"/>
      <c r="CCH521" s="6"/>
      <c r="CCI521" s="174"/>
      <c r="CCJ521" s="11"/>
      <c r="CCK521" s="15"/>
      <c r="CCL521" s="6"/>
      <c r="CCM521" s="174"/>
      <c r="CCN521" s="11"/>
      <c r="CCO521" s="15"/>
      <c r="CCP521" s="6"/>
      <c r="CCQ521" s="174"/>
      <c r="CCR521" s="11"/>
      <c r="CCS521" s="15"/>
      <c r="CCT521" s="6"/>
      <c r="CCU521" s="174"/>
      <c r="CCV521" s="11"/>
      <c r="CCW521" s="15"/>
      <c r="CCX521" s="6"/>
      <c r="CCY521" s="174"/>
      <c r="CCZ521" s="11"/>
      <c r="CDA521" s="15"/>
      <c r="CDB521" s="6"/>
      <c r="CDC521" s="174"/>
      <c r="CDD521" s="11"/>
      <c r="CDE521" s="15"/>
      <c r="CDF521" s="6"/>
      <c r="CDG521" s="174"/>
      <c r="CDH521" s="11"/>
      <c r="CDI521" s="15"/>
      <c r="CDJ521" s="6"/>
      <c r="CDK521" s="174"/>
      <c r="CDL521" s="11"/>
      <c r="CDM521" s="15"/>
      <c r="CDN521" s="6"/>
      <c r="CDO521" s="174"/>
      <c r="CDP521" s="11"/>
      <c r="CDQ521" s="15"/>
      <c r="CDR521" s="6"/>
      <c r="CDS521" s="174"/>
      <c r="CDT521" s="11"/>
      <c r="CDU521" s="15"/>
      <c r="CDV521" s="6"/>
      <c r="CDW521" s="174"/>
      <c r="CDX521" s="11"/>
      <c r="CDY521" s="15"/>
      <c r="CDZ521" s="6"/>
      <c r="CEA521" s="174"/>
      <c r="CEB521" s="11"/>
      <c r="CEC521" s="15"/>
      <c r="CED521" s="6"/>
      <c r="CEE521" s="174"/>
      <c r="CEF521" s="11"/>
      <c r="CEG521" s="15"/>
      <c r="CEH521" s="6"/>
      <c r="CEI521" s="174"/>
      <c r="CEJ521" s="11"/>
      <c r="CEK521" s="15"/>
      <c r="CEL521" s="6"/>
      <c r="CEM521" s="174"/>
      <c r="CEN521" s="11"/>
      <c r="CEO521" s="15"/>
      <c r="CEP521" s="6"/>
      <c r="CEQ521" s="174"/>
      <c r="CER521" s="11"/>
      <c r="CES521" s="15"/>
      <c r="CET521" s="6"/>
      <c r="CEU521" s="174"/>
      <c r="CEV521" s="11"/>
      <c r="CEW521" s="15"/>
      <c r="CEX521" s="6"/>
      <c r="CEY521" s="174"/>
      <c r="CEZ521" s="11"/>
      <c r="CFA521" s="15"/>
      <c r="CFB521" s="6"/>
      <c r="CFC521" s="174"/>
      <c r="CFD521" s="11"/>
      <c r="CFE521" s="15"/>
      <c r="CFF521" s="6"/>
      <c r="CFG521" s="174"/>
      <c r="CFH521" s="11"/>
      <c r="CFI521" s="15"/>
      <c r="CFJ521" s="6"/>
      <c r="CFK521" s="174"/>
      <c r="CFL521" s="11"/>
      <c r="CFM521" s="15"/>
      <c r="CFN521" s="6"/>
      <c r="CFO521" s="174"/>
      <c r="CFP521" s="11"/>
      <c r="CFQ521" s="15"/>
      <c r="CFR521" s="6"/>
      <c r="CFS521" s="174"/>
      <c r="CFT521" s="11"/>
      <c r="CFU521" s="15"/>
      <c r="CFV521" s="6"/>
      <c r="CFW521" s="174"/>
      <c r="CFX521" s="11"/>
      <c r="CFY521" s="15"/>
      <c r="CFZ521" s="6"/>
      <c r="CGA521" s="174"/>
      <c r="CGB521" s="11"/>
      <c r="CGC521" s="15"/>
      <c r="CGD521" s="6"/>
      <c r="CGE521" s="174"/>
      <c r="CGF521" s="11"/>
      <c r="CGG521" s="15"/>
      <c r="CGH521" s="6"/>
      <c r="CGI521" s="174"/>
      <c r="CGJ521" s="11"/>
      <c r="CGK521" s="15"/>
      <c r="CGL521" s="6"/>
      <c r="CGM521" s="174"/>
      <c r="CGN521" s="11"/>
      <c r="CGO521" s="15"/>
      <c r="CGP521" s="6"/>
      <c r="CGQ521" s="174"/>
      <c r="CGR521" s="11"/>
      <c r="CGS521" s="15"/>
      <c r="CGT521" s="6"/>
      <c r="CGU521" s="174"/>
      <c r="CGV521" s="11"/>
      <c r="CGW521" s="15"/>
      <c r="CGX521" s="6"/>
      <c r="CGY521" s="174"/>
      <c r="CGZ521" s="11"/>
      <c r="CHA521" s="15"/>
      <c r="CHB521" s="6"/>
      <c r="CHC521" s="174"/>
      <c r="CHD521" s="11"/>
      <c r="CHE521" s="15"/>
      <c r="CHF521" s="6"/>
      <c r="CHG521" s="174"/>
      <c r="CHH521" s="11"/>
      <c r="CHI521" s="15"/>
      <c r="CHJ521" s="6"/>
      <c r="CHK521" s="174"/>
      <c r="CHL521" s="11"/>
      <c r="CHM521" s="15"/>
      <c r="CHN521" s="6"/>
      <c r="CHO521" s="174"/>
      <c r="CHP521" s="11"/>
      <c r="CHQ521" s="15"/>
      <c r="CHR521" s="6"/>
      <c r="CHS521" s="174"/>
      <c r="CHT521" s="11"/>
      <c r="CHU521" s="15"/>
      <c r="CHV521" s="6"/>
      <c r="CHW521" s="174"/>
      <c r="CHX521" s="11"/>
      <c r="CHY521" s="15"/>
      <c r="CHZ521" s="6"/>
      <c r="CIA521" s="174"/>
      <c r="CIB521" s="11"/>
      <c r="CIC521" s="15"/>
      <c r="CID521" s="6"/>
      <c r="CIE521" s="174"/>
      <c r="CIF521" s="11"/>
      <c r="CIG521" s="15"/>
      <c r="CIH521" s="6"/>
      <c r="CII521" s="174"/>
      <c r="CIJ521" s="11"/>
      <c r="CIK521" s="15"/>
      <c r="CIL521" s="6"/>
      <c r="CIM521" s="174"/>
      <c r="CIN521" s="11"/>
      <c r="CIO521" s="15"/>
      <c r="CIP521" s="6"/>
      <c r="CIQ521" s="174"/>
      <c r="CIR521" s="11"/>
      <c r="CIS521" s="15"/>
      <c r="CIT521" s="6"/>
      <c r="CIU521" s="174"/>
      <c r="CIV521" s="11"/>
      <c r="CIW521" s="15"/>
      <c r="CIX521" s="6"/>
      <c r="CIY521" s="174"/>
      <c r="CIZ521" s="11"/>
      <c r="CJA521" s="15"/>
      <c r="CJB521" s="6"/>
      <c r="CJC521" s="174"/>
      <c r="CJD521" s="11"/>
      <c r="CJE521" s="15"/>
      <c r="CJF521" s="6"/>
      <c r="CJG521" s="174"/>
      <c r="CJH521" s="11"/>
      <c r="CJI521" s="15"/>
      <c r="CJJ521" s="6"/>
      <c r="CJK521" s="174"/>
      <c r="CJL521" s="11"/>
      <c r="CJM521" s="15"/>
      <c r="CJN521" s="6"/>
      <c r="CJO521" s="174"/>
      <c r="CJP521" s="11"/>
      <c r="CJQ521" s="15"/>
      <c r="CJR521" s="6"/>
      <c r="CJS521" s="174"/>
      <c r="CJT521" s="11"/>
      <c r="CJU521" s="15"/>
      <c r="CJV521" s="6"/>
      <c r="CJW521" s="174"/>
      <c r="CJX521" s="11"/>
      <c r="CJY521" s="15"/>
      <c r="CJZ521" s="6"/>
      <c r="CKA521" s="174"/>
      <c r="CKB521" s="11"/>
      <c r="CKC521" s="15"/>
      <c r="CKD521" s="6"/>
      <c r="CKE521" s="174"/>
      <c r="CKF521" s="11"/>
      <c r="CKG521" s="15"/>
      <c r="CKH521" s="6"/>
      <c r="CKI521" s="174"/>
      <c r="CKJ521" s="11"/>
      <c r="CKK521" s="15"/>
      <c r="CKL521" s="6"/>
      <c r="CKM521" s="174"/>
      <c r="CKN521" s="11"/>
      <c r="CKO521" s="15"/>
      <c r="CKP521" s="6"/>
      <c r="CKQ521" s="174"/>
      <c r="CKR521" s="11"/>
      <c r="CKS521" s="15"/>
      <c r="CKT521" s="6"/>
      <c r="CKU521" s="174"/>
      <c r="CKV521" s="11"/>
      <c r="CKW521" s="15"/>
      <c r="CKX521" s="6"/>
      <c r="CKY521" s="174"/>
      <c r="CKZ521" s="11"/>
      <c r="CLA521" s="15"/>
      <c r="CLB521" s="6"/>
      <c r="CLC521" s="174"/>
      <c r="CLD521" s="11"/>
      <c r="CLE521" s="15"/>
      <c r="CLF521" s="6"/>
      <c r="CLG521" s="174"/>
      <c r="CLH521" s="11"/>
      <c r="CLI521" s="15"/>
      <c r="CLJ521" s="6"/>
      <c r="CLK521" s="174"/>
      <c r="CLL521" s="11"/>
      <c r="CLM521" s="15"/>
      <c r="CLN521" s="6"/>
      <c r="CLO521" s="174"/>
      <c r="CLP521" s="11"/>
      <c r="CLQ521" s="15"/>
      <c r="CLR521" s="6"/>
      <c r="CLS521" s="174"/>
      <c r="CLT521" s="11"/>
      <c r="CLU521" s="15"/>
      <c r="CLV521" s="6"/>
      <c r="CLW521" s="174"/>
      <c r="CLX521" s="11"/>
      <c r="CLY521" s="15"/>
      <c r="CLZ521" s="6"/>
      <c r="CMA521" s="174"/>
      <c r="CMB521" s="11"/>
      <c r="CMC521" s="15"/>
      <c r="CMD521" s="6"/>
      <c r="CME521" s="174"/>
      <c r="CMF521" s="11"/>
      <c r="CMG521" s="15"/>
      <c r="CMH521" s="6"/>
      <c r="CMI521" s="174"/>
      <c r="CMJ521" s="11"/>
      <c r="CMK521" s="15"/>
      <c r="CML521" s="6"/>
      <c r="CMM521" s="174"/>
      <c r="CMN521" s="11"/>
      <c r="CMO521" s="15"/>
      <c r="CMP521" s="6"/>
      <c r="CMQ521" s="174"/>
      <c r="CMR521" s="11"/>
      <c r="CMS521" s="15"/>
      <c r="CMT521" s="6"/>
      <c r="CMU521" s="174"/>
      <c r="CMV521" s="11"/>
      <c r="CMW521" s="15"/>
      <c r="CMX521" s="6"/>
      <c r="CMY521" s="174"/>
      <c r="CMZ521" s="11"/>
      <c r="CNA521" s="15"/>
      <c r="CNB521" s="6"/>
      <c r="CNC521" s="174"/>
      <c r="CND521" s="11"/>
      <c r="CNE521" s="15"/>
      <c r="CNF521" s="6"/>
      <c r="CNG521" s="174"/>
      <c r="CNH521" s="11"/>
      <c r="CNI521" s="15"/>
      <c r="CNJ521" s="6"/>
      <c r="CNK521" s="174"/>
      <c r="CNL521" s="11"/>
      <c r="CNM521" s="15"/>
      <c r="CNN521" s="6"/>
      <c r="CNO521" s="174"/>
      <c r="CNP521" s="11"/>
      <c r="CNQ521" s="15"/>
      <c r="CNR521" s="6"/>
      <c r="CNS521" s="174"/>
      <c r="CNT521" s="11"/>
      <c r="CNU521" s="15"/>
      <c r="CNV521" s="6"/>
      <c r="CNW521" s="174"/>
      <c r="CNX521" s="11"/>
      <c r="CNY521" s="15"/>
      <c r="CNZ521" s="6"/>
      <c r="COA521" s="174"/>
      <c r="COB521" s="11"/>
      <c r="COC521" s="15"/>
      <c r="COD521" s="6"/>
      <c r="COE521" s="174"/>
      <c r="COF521" s="11"/>
      <c r="COG521" s="15"/>
      <c r="COH521" s="6"/>
      <c r="COI521" s="174"/>
      <c r="COJ521" s="11"/>
      <c r="COK521" s="15"/>
      <c r="COL521" s="6"/>
      <c r="COM521" s="174"/>
      <c r="CON521" s="11"/>
      <c r="COO521" s="15"/>
      <c r="COP521" s="6"/>
      <c r="COQ521" s="174"/>
      <c r="COR521" s="11"/>
      <c r="COS521" s="15"/>
      <c r="COT521" s="6"/>
      <c r="COU521" s="174"/>
      <c r="COV521" s="11"/>
      <c r="COW521" s="15"/>
      <c r="COX521" s="6"/>
      <c r="COY521" s="174"/>
      <c r="COZ521" s="11"/>
      <c r="CPA521" s="15"/>
      <c r="CPB521" s="6"/>
      <c r="CPC521" s="174"/>
      <c r="CPD521" s="11"/>
      <c r="CPE521" s="15"/>
      <c r="CPF521" s="6"/>
      <c r="CPG521" s="174"/>
      <c r="CPH521" s="11"/>
      <c r="CPI521" s="15"/>
      <c r="CPJ521" s="6"/>
      <c r="CPK521" s="174"/>
      <c r="CPL521" s="11"/>
      <c r="CPM521" s="15"/>
      <c r="CPN521" s="6"/>
      <c r="CPO521" s="174"/>
      <c r="CPP521" s="11"/>
      <c r="CPQ521" s="15"/>
      <c r="CPR521" s="6"/>
      <c r="CPS521" s="174"/>
      <c r="CPT521" s="11"/>
      <c r="CPU521" s="15"/>
      <c r="CPV521" s="6"/>
      <c r="CPW521" s="174"/>
      <c r="CPX521" s="11"/>
      <c r="CPY521" s="15"/>
      <c r="CPZ521" s="6"/>
      <c r="CQA521" s="174"/>
      <c r="CQB521" s="11"/>
      <c r="CQC521" s="15"/>
      <c r="CQD521" s="6"/>
      <c r="CQE521" s="174"/>
      <c r="CQF521" s="11"/>
      <c r="CQG521" s="15"/>
      <c r="CQH521" s="6"/>
      <c r="CQI521" s="174"/>
      <c r="CQJ521" s="11"/>
      <c r="CQK521" s="15"/>
      <c r="CQL521" s="6"/>
      <c r="CQM521" s="174"/>
      <c r="CQN521" s="11"/>
      <c r="CQO521" s="15"/>
      <c r="CQP521" s="6"/>
      <c r="CQQ521" s="174"/>
      <c r="CQR521" s="11"/>
      <c r="CQS521" s="15"/>
      <c r="CQT521" s="6"/>
      <c r="CQU521" s="174"/>
      <c r="CQV521" s="11"/>
      <c r="CQW521" s="15"/>
      <c r="CQX521" s="6"/>
      <c r="CQY521" s="174"/>
      <c r="CQZ521" s="11"/>
      <c r="CRA521" s="15"/>
      <c r="CRB521" s="6"/>
      <c r="CRC521" s="174"/>
      <c r="CRD521" s="11"/>
      <c r="CRE521" s="15"/>
      <c r="CRF521" s="6"/>
      <c r="CRG521" s="174"/>
      <c r="CRH521" s="11"/>
      <c r="CRI521" s="15"/>
      <c r="CRJ521" s="6"/>
      <c r="CRK521" s="174"/>
      <c r="CRL521" s="11"/>
      <c r="CRM521" s="15"/>
      <c r="CRN521" s="6"/>
      <c r="CRO521" s="174"/>
      <c r="CRP521" s="11"/>
      <c r="CRQ521" s="15"/>
      <c r="CRR521" s="6"/>
      <c r="CRS521" s="174"/>
      <c r="CRT521" s="11"/>
      <c r="CRU521" s="15"/>
      <c r="CRV521" s="6"/>
      <c r="CRW521" s="174"/>
      <c r="CRX521" s="11"/>
      <c r="CRY521" s="15"/>
      <c r="CRZ521" s="6"/>
      <c r="CSA521" s="174"/>
      <c r="CSB521" s="11"/>
      <c r="CSC521" s="15"/>
      <c r="CSD521" s="6"/>
      <c r="CSE521" s="174"/>
      <c r="CSF521" s="11"/>
      <c r="CSG521" s="15"/>
      <c r="CSH521" s="6"/>
      <c r="CSI521" s="174"/>
      <c r="CSJ521" s="11"/>
      <c r="CSK521" s="15"/>
      <c r="CSL521" s="6"/>
      <c r="CSM521" s="174"/>
      <c r="CSN521" s="11"/>
      <c r="CSO521" s="15"/>
      <c r="CSP521" s="6"/>
      <c r="CSQ521" s="174"/>
      <c r="CSR521" s="11"/>
      <c r="CSS521" s="15"/>
      <c r="CST521" s="6"/>
      <c r="CSU521" s="174"/>
      <c r="CSV521" s="11"/>
      <c r="CSW521" s="15"/>
      <c r="CSX521" s="6"/>
      <c r="CSY521" s="174"/>
      <c r="CSZ521" s="11"/>
      <c r="CTA521" s="15"/>
      <c r="CTB521" s="6"/>
      <c r="CTC521" s="174"/>
      <c r="CTD521" s="11"/>
      <c r="CTE521" s="15"/>
      <c r="CTF521" s="6"/>
      <c r="CTG521" s="174"/>
      <c r="CTH521" s="11"/>
      <c r="CTI521" s="15"/>
      <c r="CTJ521" s="6"/>
      <c r="CTK521" s="174"/>
      <c r="CTL521" s="11"/>
      <c r="CTM521" s="15"/>
      <c r="CTN521" s="6"/>
      <c r="CTO521" s="174"/>
      <c r="CTP521" s="11"/>
      <c r="CTQ521" s="15"/>
      <c r="CTR521" s="6"/>
      <c r="CTS521" s="174"/>
      <c r="CTT521" s="11"/>
      <c r="CTU521" s="15"/>
      <c r="CTV521" s="6"/>
      <c r="CTW521" s="174"/>
      <c r="CTX521" s="11"/>
      <c r="CTY521" s="15"/>
      <c r="CTZ521" s="6"/>
      <c r="CUA521" s="174"/>
      <c r="CUB521" s="11"/>
      <c r="CUC521" s="15"/>
      <c r="CUD521" s="6"/>
      <c r="CUE521" s="174"/>
      <c r="CUF521" s="11"/>
      <c r="CUG521" s="15"/>
      <c r="CUH521" s="6"/>
      <c r="CUI521" s="174"/>
      <c r="CUJ521" s="11"/>
      <c r="CUK521" s="15"/>
      <c r="CUL521" s="6"/>
      <c r="CUM521" s="174"/>
      <c r="CUN521" s="11"/>
      <c r="CUO521" s="15"/>
      <c r="CUP521" s="6"/>
      <c r="CUQ521" s="174"/>
      <c r="CUR521" s="11"/>
      <c r="CUS521" s="15"/>
      <c r="CUT521" s="6"/>
      <c r="CUU521" s="174"/>
      <c r="CUV521" s="11"/>
      <c r="CUW521" s="15"/>
      <c r="CUX521" s="6"/>
      <c r="CUY521" s="174"/>
      <c r="CUZ521" s="11"/>
      <c r="CVA521" s="15"/>
      <c r="CVB521" s="6"/>
      <c r="CVC521" s="174"/>
      <c r="CVD521" s="11"/>
      <c r="CVE521" s="15"/>
      <c r="CVF521" s="6"/>
      <c r="CVG521" s="174"/>
      <c r="CVH521" s="11"/>
      <c r="CVI521" s="15"/>
      <c r="CVJ521" s="6"/>
      <c r="CVK521" s="174"/>
      <c r="CVL521" s="11"/>
      <c r="CVM521" s="15"/>
      <c r="CVN521" s="6"/>
      <c r="CVO521" s="174"/>
      <c r="CVP521" s="11"/>
      <c r="CVQ521" s="15"/>
      <c r="CVR521" s="6"/>
      <c r="CVS521" s="174"/>
      <c r="CVT521" s="11"/>
      <c r="CVU521" s="15"/>
      <c r="CVV521" s="6"/>
      <c r="CVW521" s="174"/>
      <c r="CVX521" s="11"/>
      <c r="CVY521" s="15"/>
      <c r="CVZ521" s="6"/>
      <c r="CWA521" s="174"/>
      <c r="CWB521" s="11"/>
      <c r="CWC521" s="15"/>
      <c r="CWD521" s="6"/>
      <c r="CWE521" s="174"/>
      <c r="CWF521" s="11"/>
      <c r="CWG521" s="15"/>
      <c r="CWH521" s="6"/>
      <c r="CWI521" s="174"/>
      <c r="CWJ521" s="11"/>
      <c r="CWK521" s="15"/>
      <c r="CWL521" s="6"/>
      <c r="CWM521" s="174"/>
      <c r="CWN521" s="11"/>
      <c r="CWO521" s="15"/>
      <c r="CWP521" s="6"/>
      <c r="CWQ521" s="174"/>
      <c r="CWR521" s="11"/>
      <c r="CWS521" s="15"/>
      <c r="CWT521" s="6"/>
      <c r="CWU521" s="174"/>
      <c r="CWV521" s="11"/>
      <c r="CWW521" s="15"/>
      <c r="CWX521" s="6"/>
      <c r="CWY521" s="174"/>
      <c r="CWZ521" s="11"/>
      <c r="CXA521" s="15"/>
      <c r="CXB521" s="6"/>
      <c r="CXC521" s="174"/>
      <c r="CXD521" s="11"/>
      <c r="CXE521" s="15"/>
      <c r="CXF521" s="6"/>
      <c r="CXG521" s="174"/>
      <c r="CXH521" s="11"/>
      <c r="CXI521" s="15"/>
      <c r="CXJ521" s="6"/>
      <c r="CXK521" s="174"/>
      <c r="CXL521" s="11"/>
      <c r="CXM521" s="15"/>
      <c r="CXN521" s="6"/>
      <c r="CXO521" s="174"/>
      <c r="CXP521" s="11"/>
      <c r="CXQ521" s="15"/>
      <c r="CXR521" s="6"/>
      <c r="CXS521" s="174"/>
      <c r="CXT521" s="11"/>
      <c r="CXU521" s="15"/>
      <c r="CXV521" s="6"/>
      <c r="CXW521" s="174"/>
      <c r="CXX521" s="11"/>
      <c r="CXY521" s="15"/>
      <c r="CXZ521" s="6"/>
      <c r="CYA521" s="174"/>
      <c r="CYB521" s="11"/>
      <c r="CYC521" s="15"/>
      <c r="CYD521" s="6"/>
      <c r="CYE521" s="174"/>
      <c r="CYF521" s="11"/>
      <c r="CYG521" s="15"/>
      <c r="CYH521" s="6"/>
      <c r="CYI521" s="174"/>
      <c r="CYJ521" s="11"/>
      <c r="CYK521" s="15"/>
      <c r="CYL521" s="6"/>
      <c r="CYM521" s="174"/>
      <c r="CYN521" s="11"/>
      <c r="CYO521" s="15"/>
      <c r="CYP521" s="6"/>
      <c r="CYQ521" s="174"/>
      <c r="CYR521" s="11"/>
      <c r="CYS521" s="15"/>
      <c r="CYT521" s="6"/>
      <c r="CYU521" s="174"/>
      <c r="CYV521" s="11"/>
      <c r="CYW521" s="15"/>
      <c r="CYX521" s="6"/>
      <c r="CYY521" s="174"/>
      <c r="CYZ521" s="11"/>
      <c r="CZA521" s="15"/>
      <c r="CZB521" s="6"/>
      <c r="CZC521" s="174"/>
      <c r="CZD521" s="11"/>
      <c r="CZE521" s="15"/>
      <c r="CZF521" s="6"/>
      <c r="CZG521" s="174"/>
      <c r="CZH521" s="11"/>
      <c r="CZI521" s="15"/>
      <c r="CZJ521" s="6"/>
      <c r="CZK521" s="174"/>
      <c r="CZL521" s="11"/>
      <c r="CZM521" s="15"/>
      <c r="CZN521" s="6"/>
      <c r="CZO521" s="174"/>
      <c r="CZP521" s="11"/>
      <c r="CZQ521" s="15"/>
      <c r="CZR521" s="6"/>
      <c r="CZS521" s="174"/>
      <c r="CZT521" s="11"/>
      <c r="CZU521" s="15"/>
      <c r="CZV521" s="6"/>
      <c r="CZW521" s="174"/>
      <c r="CZX521" s="11"/>
      <c r="CZY521" s="15"/>
      <c r="CZZ521" s="6"/>
      <c r="DAA521" s="174"/>
      <c r="DAB521" s="11"/>
      <c r="DAC521" s="15"/>
      <c r="DAD521" s="6"/>
      <c r="DAE521" s="174"/>
      <c r="DAF521" s="11"/>
      <c r="DAG521" s="15"/>
      <c r="DAH521" s="6"/>
      <c r="DAI521" s="174"/>
      <c r="DAJ521" s="11"/>
      <c r="DAK521" s="15"/>
      <c r="DAL521" s="6"/>
      <c r="DAM521" s="174"/>
      <c r="DAN521" s="11"/>
      <c r="DAO521" s="15"/>
      <c r="DAP521" s="6"/>
      <c r="DAQ521" s="174"/>
      <c r="DAR521" s="11"/>
      <c r="DAS521" s="15"/>
      <c r="DAT521" s="6"/>
      <c r="DAU521" s="174"/>
      <c r="DAV521" s="11"/>
      <c r="DAW521" s="15"/>
      <c r="DAX521" s="6"/>
      <c r="DAY521" s="174"/>
      <c r="DAZ521" s="11"/>
      <c r="DBA521" s="15"/>
      <c r="DBB521" s="6"/>
      <c r="DBC521" s="174"/>
      <c r="DBD521" s="11"/>
      <c r="DBE521" s="15"/>
      <c r="DBF521" s="6"/>
      <c r="DBG521" s="174"/>
      <c r="DBH521" s="11"/>
      <c r="DBI521" s="15"/>
      <c r="DBJ521" s="6"/>
      <c r="DBK521" s="174"/>
      <c r="DBL521" s="11"/>
      <c r="DBM521" s="15"/>
      <c r="DBN521" s="6"/>
      <c r="DBO521" s="174"/>
      <c r="DBP521" s="11"/>
      <c r="DBQ521" s="15"/>
      <c r="DBR521" s="6"/>
      <c r="DBS521" s="174"/>
      <c r="DBT521" s="11"/>
      <c r="DBU521" s="15"/>
      <c r="DBV521" s="6"/>
      <c r="DBW521" s="174"/>
      <c r="DBX521" s="11"/>
      <c r="DBY521" s="15"/>
      <c r="DBZ521" s="6"/>
      <c r="DCA521" s="174"/>
      <c r="DCB521" s="11"/>
      <c r="DCC521" s="15"/>
      <c r="DCD521" s="6"/>
      <c r="DCE521" s="174"/>
      <c r="DCF521" s="11"/>
      <c r="DCG521" s="15"/>
      <c r="DCH521" s="6"/>
      <c r="DCI521" s="174"/>
      <c r="DCJ521" s="11"/>
      <c r="DCK521" s="15"/>
      <c r="DCL521" s="6"/>
      <c r="DCM521" s="174"/>
      <c r="DCN521" s="11"/>
      <c r="DCO521" s="15"/>
      <c r="DCP521" s="6"/>
      <c r="DCQ521" s="174"/>
      <c r="DCR521" s="11"/>
      <c r="DCS521" s="15"/>
      <c r="DCT521" s="6"/>
      <c r="DCU521" s="174"/>
      <c r="DCV521" s="11"/>
      <c r="DCW521" s="15"/>
      <c r="DCX521" s="6"/>
      <c r="DCY521" s="174"/>
      <c r="DCZ521" s="11"/>
      <c r="DDA521" s="15"/>
      <c r="DDB521" s="6"/>
      <c r="DDC521" s="174"/>
      <c r="DDD521" s="11"/>
      <c r="DDE521" s="15"/>
      <c r="DDF521" s="6"/>
      <c r="DDG521" s="174"/>
      <c r="DDH521" s="11"/>
      <c r="DDI521" s="15"/>
      <c r="DDJ521" s="6"/>
      <c r="DDK521" s="174"/>
      <c r="DDL521" s="11"/>
      <c r="DDM521" s="15"/>
      <c r="DDN521" s="6"/>
      <c r="DDO521" s="174"/>
      <c r="DDP521" s="11"/>
      <c r="DDQ521" s="15"/>
      <c r="DDR521" s="6"/>
      <c r="DDS521" s="174"/>
      <c r="DDT521" s="11"/>
      <c r="DDU521" s="15"/>
      <c r="DDV521" s="6"/>
      <c r="DDW521" s="174"/>
      <c r="DDX521" s="11"/>
      <c r="DDY521" s="15"/>
      <c r="DDZ521" s="6"/>
      <c r="DEA521" s="174"/>
      <c r="DEB521" s="11"/>
      <c r="DEC521" s="15"/>
      <c r="DED521" s="6"/>
      <c r="DEE521" s="174"/>
      <c r="DEF521" s="11"/>
      <c r="DEG521" s="15"/>
      <c r="DEH521" s="6"/>
      <c r="DEI521" s="174"/>
      <c r="DEJ521" s="11"/>
      <c r="DEK521" s="15"/>
      <c r="DEL521" s="6"/>
      <c r="DEM521" s="174"/>
      <c r="DEN521" s="11"/>
      <c r="DEO521" s="15"/>
      <c r="DEP521" s="6"/>
      <c r="DEQ521" s="174"/>
      <c r="DER521" s="11"/>
      <c r="DES521" s="15"/>
      <c r="DET521" s="6"/>
      <c r="DEU521" s="174"/>
      <c r="DEV521" s="11"/>
      <c r="DEW521" s="15"/>
      <c r="DEX521" s="6"/>
      <c r="DEY521" s="174"/>
      <c r="DEZ521" s="11"/>
      <c r="DFA521" s="15"/>
      <c r="DFB521" s="6"/>
      <c r="DFC521" s="174"/>
      <c r="DFD521" s="11"/>
      <c r="DFE521" s="15"/>
      <c r="DFF521" s="6"/>
      <c r="DFG521" s="174"/>
      <c r="DFH521" s="11"/>
      <c r="DFI521" s="15"/>
      <c r="DFJ521" s="6"/>
      <c r="DFK521" s="174"/>
      <c r="DFL521" s="11"/>
      <c r="DFM521" s="15"/>
      <c r="DFN521" s="6"/>
      <c r="DFO521" s="174"/>
      <c r="DFP521" s="11"/>
      <c r="DFQ521" s="15"/>
      <c r="DFR521" s="6"/>
      <c r="DFS521" s="174"/>
      <c r="DFT521" s="11"/>
      <c r="DFU521" s="15"/>
      <c r="DFV521" s="6"/>
      <c r="DFW521" s="174"/>
      <c r="DFX521" s="11"/>
      <c r="DFY521" s="15"/>
      <c r="DFZ521" s="6"/>
      <c r="DGA521" s="174"/>
      <c r="DGB521" s="11"/>
      <c r="DGC521" s="15"/>
      <c r="DGD521" s="6"/>
      <c r="DGE521" s="174"/>
      <c r="DGF521" s="11"/>
      <c r="DGG521" s="15"/>
      <c r="DGH521" s="6"/>
      <c r="DGI521" s="174"/>
      <c r="DGJ521" s="11"/>
      <c r="DGK521" s="15"/>
      <c r="DGL521" s="6"/>
      <c r="DGM521" s="174"/>
      <c r="DGN521" s="11"/>
      <c r="DGO521" s="15"/>
      <c r="DGP521" s="6"/>
      <c r="DGQ521" s="174"/>
      <c r="DGR521" s="11"/>
      <c r="DGS521" s="15"/>
      <c r="DGT521" s="6"/>
      <c r="DGU521" s="174"/>
      <c r="DGV521" s="11"/>
      <c r="DGW521" s="15"/>
      <c r="DGX521" s="6"/>
      <c r="DGY521" s="174"/>
      <c r="DGZ521" s="11"/>
      <c r="DHA521" s="15"/>
      <c r="DHB521" s="6"/>
      <c r="DHC521" s="174"/>
      <c r="DHD521" s="11"/>
      <c r="DHE521" s="15"/>
      <c r="DHF521" s="6"/>
      <c r="DHG521" s="174"/>
      <c r="DHH521" s="11"/>
      <c r="DHI521" s="15"/>
      <c r="DHJ521" s="6"/>
      <c r="DHK521" s="174"/>
      <c r="DHL521" s="11"/>
      <c r="DHM521" s="15"/>
      <c r="DHN521" s="6"/>
      <c r="DHO521" s="174"/>
      <c r="DHP521" s="11"/>
      <c r="DHQ521" s="15"/>
      <c r="DHR521" s="6"/>
      <c r="DHS521" s="174"/>
      <c r="DHT521" s="11"/>
      <c r="DHU521" s="15"/>
      <c r="DHV521" s="6"/>
      <c r="DHW521" s="174"/>
      <c r="DHX521" s="11"/>
      <c r="DHY521" s="15"/>
      <c r="DHZ521" s="6"/>
      <c r="DIA521" s="174"/>
      <c r="DIB521" s="11"/>
      <c r="DIC521" s="15"/>
      <c r="DID521" s="6"/>
      <c r="DIE521" s="174"/>
      <c r="DIF521" s="11"/>
      <c r="DIG521" s="15"/>
      <c r="DIH521" s="6"/>
      <c r="DII521" s="174"/>
      <c r="DIJ521" s="11"/>
      <c r="DIK521" s="15"/>
      <c r="DIL521" s="6"/>
      <c r="DIM521" s="174"/>
      <c r="DIN521" s="11"/>
      <c r="DIO521" s="15"/>
      <c r="DIP521" s="6"/>
      <c r="DIQ521" s="174"/>
      <c r="DIR521" s="11"/>
      <c r="DIS521" s="15"/>
      <c r="DIT521" s="6"/>
      <c r="DIU521" s="174"/>
      <c r="DIV521" s="11"/>
      <c r="DIW521" s="15"/>
      <c r="DIX521" s="6"/>
      <c r="DIY521" s="174"/>
      <c r="DIZ521" s="11"/>
      <c r="DJA521" s="15"/>
      <c r="DJB521" s="6"/>
      <c r="DJC521" s="174"/>
      <c r="DJD521" s="11"/>
      <c r="DJE521" s="15"/>
      <c r="DJF521" s="6"/>
      <c r="DJG521" s="174"/>
      <c r="DJH521" s="11"/>
      <c r="DJI521" s="15"/>
      <c r="DJJ521" s="6"/>
      <c r="DJK521" s="174"/>
      <c r="DJL521" s="11"/>
      <c r="DJM521" s="15"/>
      <c r="DJN521" s="6"/>
      <c r="DJO521" s="174"/>
      <c r="DJP521" s="11"/>
      <c r="DJQ521" s="15"/>
      <c r="DJR521" s="6"/>
      <c r="DJS521" s="174"/>
      <c r="DJT521" s="11"/>
      <c r="DJU521" s="15"/>
      <c r="DJV521" s="6"/>
      <c r="DJW521" s="174"/>
      <c r="DJX521" s="11"/>
      <c r="DJY521" s="15"/>
      <c r="DJZ521" s="6"/>
      <c r="DKA521" s="174"/>
      <c r="DKB521" s="11"/>
      <c r="DKC521" s="15"/>
      <c r="DKD521" s="6"/>
      <c r="DKE521" s="174"/>
      <c r="DKF521" s="11"/>
      <c r="DKG521" s="15"/>
      <c r="DKH521" s="6"/>
      <c r="DKI521" s="174"/>
      <c r="DKJ521" s="11"/>
      <c r="DKK521" s="15"/>
      <c r="DKL521" s="6"/>
      <c r="DKM521" s="174"/>
      <c r="DKN521" s="11"/>
      <c r="DKO521" s="15"/>
      <c r="DKP521" s="6"/>
      <c r="DKQ521" s="174"/>
      <c r="DKR521" s="11"/>
      <c r="DKS521" s="15"/>
      <c r="DKT521" s="6"/>
      <c r="DKU521" s="174"/>
      <c r="DKV521" s="11"/>
      <c r="DKW521" s="15"/>
      <c r="DKX521" s="6"/>
      <c r="DKY521" s="174"/>
      <c r="DKZ521" s="11"/>
      <c r="DLA521" s="15"/>
      <c r="DLB521" s="6"/>
      <c r="DLC521" s="174"/>
      <c r="DLD521" s="11"/>
      <c r="DLE521" s="15"/>
      <c r="DLF521" s="6"/>
      <c r="DLG521" s="174"/>
      <c r="DLH521" s="11"/>
      <c r="DLI521" s="15"/>
      <c r="DLJ521" s="6"/>
      <c r="DLK521" s="174"/>
      <c r="DLL521" s="11"/>
      <c r="DLM521" s="15"/>
      <c r="DLN521" s="6"/>
      <c r="DLO521" s="174"/>
      <c r="DLP521" s="11"/>
      <c r="DLQ521" s="15"/>
      <c r="DLR521" s="6"/>
      <c r="DLS521" s="174"/>
      <c r="DLT521" s="11"/>
      <c r="DLU521" s="15"/>
      <c r="DLV521" s="6"/>
      <c r="DLW521" s="174"/>
      <c r="DLX521" s="11"/>
      <c r="DLY521" s="15"/>
      <c r="DLZ521" s="6"/>
      <c r="DMA521" s="174"/>
      <c r="DMB521" s="11"/>
      <c r="DMC521" s="15"/>
      <c r="DMD521" s="6"/>
      <c r="DME521" s="174"/>
      <c r="DMF521" s="11"/>
      <c r="DMG521" s="15"/>
      <c r="DMH521" s="6"/>
      <c r="DMI521" s="174"/>
      <c r="DMJ521" s="11"/>
      <c r="DMK521" s="15"/>
      <c r="DML521" s="6"/>
      <c r="DMM521" s="174"/>
      <c r="DMN521" s="11"/>
      <c r="DMO521" s="15"/>
      <c r="DMP521" s="6"/>
      <c r="DMQ521" s="174"/>
      <c r="DMR521" s="11"/>
      <c r="DMS521" s="15"/>
      <c r="DMT521" s="6"/>
      <c r="DMU521" s="174"/>
      <c r="DMV521" s="11"/>
      <c r="DMW521" s="15"/>
      <c r="DMX521" s="6"/>
      <c r="DMY521" s="174"/>
      <c r="DMZ521" s="11"/>
      <c r="DNA521" s="15"/>
      <c r="DNB521" s="6"/>
      <c r="DNC521" s="174"/>
      <c r="DND521" s="11"/>
      <c r="DNE521" s="15"/>
      <c r="DNF521" s="6"/>
      <c r="DNG521" s="174"/>
      <c r="DNH521" s="11"/>
      <c r="DNI521" s="15"/>
      <c r="DNJ521" s="6"/>
      <c r="DNK521" s="174"/>
      <c r="DNL521" s="11"/>
      <c r="DNM521" s="15"/>
      <c r="DNN521" s="6"/>
      <c r="DNO521" s="174"/>
      <c r="DNP521" s="11"/>
      <c r="DNQ521" s="15"/>
      <c r="DNR521" s="6"/>
      <c r="DNS521" s="174"/>
      <c r="DNT521" s="11"/>
      <c r="DNU521" s="15"/>
      <c r="DNV521" s="6"/>
      <c r="DNW521" s="174"/>
      <c r="DNX521" s="11"/>
      <c r="DNY521" s="15"/>
      <c r="DNZ521" s="6"/>
      <c r="DOA521" s="174"/>
      <c r="DOB521" s="11"/>
      <c r="DOC521" s="15"/>
      <c r="DOD521" s="6"/>
      <c r="DOE521" s="174"/>
      <c r="DOF521" s="11"/>
      <c r="DOG521" s="15"/>
      <c r="DOH521" s="6"/>
      <c r="DOI521" s="174"/>
      <c r="DOJ521" s="11"/>
      <c r="DOK521" s="15"/>
      <c r="DOL521" s="6"/>
      <c r="DOM521" s="174"/>
      <c r="DON521" s="11"/>
      <c r="DOO521" s="15"/>
      <c r="DOP521" s="6"/>
      <c r="DOQ521" s="174"/>
      <c r="DOR521" s="11"/>
      <c r="DOS521" s="15"/>
      <c r="DOT521" s="6"/>
      <c r="DOU521" s="174"/>
      <c r="DOV521" s="11"/>
      <c r="DOW521" s="15"/>
      <c r="DOX521" s="6"/>
      <c r="DOY521" s="174"/>
      <c r="DOZ521" s="11"/>
      <c r="DPA521" s="15"/>
      <c r="DPB521" s="6"/>
      <c r="DPC521" s="174"/>
      <c r="DPD521" s="11"/>
      <c r="DPE521" s="15"/>
      <c r="DPF521" s="6"/>
      <c r="DPG521" s="174"/>
      <c r="DPH521" s="11"/>
      <c r="DPI521" s="15"/>
      <c r="DPJ521" s="6"/>
      <c r="DPK521" s="174"/>
      <c r="DPL521" s="11"/>
      <c r="DPM521" s="15"/>
      <c r="DPN521" s="6"/>
      <c r="DPO521" s="174"/>
      <c r="DPP521" s="11"/>
      <c r="DPQ521" s="15"/>
      <c r="DPR521" s="6"/>
      <c r="DPS521" s="174"/>
      <c r="DPT521" s="11"/>
      <c r="DPU521" s="15"/>
      <c r="DPV521" s="6"/>
      <c r="DPW521" s="174"/>
      <c r="DPX521" s="11"/>
      <c r="DPY521" s="15"/>
      <c r="DPZ521" s="6"/>
      <c r="DQA521" s="174"/>
      <c r="DQB521" s="11"/>
      <c r="DQC521" s="15"/>
      <c r="DQD521" s="6"/>
      <c r="DQE521" s="174"/>
      <c r="DQF521" s="11"/>
      <c r="DQG521" s="15"/>
      <c r="DQH521" s="6"/>
      <c r="DQI521" s="174"/>
      <c r="DQJ521" s="11"/>
      <c r="DQK521" s="15"/>
      <c r="DQL521" s="6"/>
      <c r="DQM521" s="174"/>
      <c r="DQN521" s="11"/>
      <c r="DQO521" s="15"/>
      <c r="DQP521" s="6"/>
      <c r="DQQ521" s="174"/>
      <c r="DQR521" s="11"/>
      <c r="DQS521" s="15"/>
      <c r="DQT521" s="6"/>
      <c r="DQU521" s="174"/>
      <c r="DQV521" s="11"/>
      <c r="DQW521" s="15"/>
      <c r="DQX521" s="6"/>
      <c r="DQY521" s="174"/>
      <c r="DQZ521" s="11"/>
      <c r="DRA521" s="15"/>
      <c r="DRB521" s="6"/>
      <c r="DRC521" s="174"/>
      <c r="DRD521" s="11"/>
      <c r="DRE521" s="15"/>
      <c r="DRF521" s="6"/>
      <c r="DRG521" s="174"/>
      <c r="DRH521" s="11"/>
      <c r="DRI521" s="15"/>
      <c r="DRJ521" s="6"/>
      <c r="DRK521" s="174"/>
      <c r="DRL521" s="11"/>
      <c r="DRM521" s="15"/>
      <c r="DRN521" s="6"/>
      <c r="DRO521" s="174"/>
      <c r="DRP521" s="11"/>
      <c r="DRQ521" s="15"/>
      <c r="DRR521" s="6"/>
      <c r="DRS521" s="174"/>
      <c r="DRT521" s="11"/>
      <c r="DRU521" s="15"/>
      <c r="DRV521" s="6"/>
      <c r="DRW521" s="174"/>
      <c r="DRX521" s="11"/>
      <c r="DRY521" s="15"/>
      <c r="DRZ521" s="6"/>
      <c r="DSA521" s="174"/>
      <c r="DSB521" s="11"/>
      <c r="DSC521" s="15"/>
      <c r="DSD521" s="6"/>
      <c r="DSE521" s="174"/>
      <c r="DSF521" s="11"/>
      <c r="DSG521" s="15"/>
      <c r="DSH521" s="6"/>
      <c r="DSI521" s="174"/>
      <c r="DSJ521" s="11"/>
      <c r="DSK521" s="15"/>
      <c r="DSL521" s="6"/>
      <c r="DSM521" s="174"/>
      <c r="DSN521" s="11"/>
      <c r="DSO521" s="15"/>
      <c r="DSP521" s="6"/>
      <c r="DSQ521" s="174"/>
      <c r="DSR521" s="11"/>
      <c r="DSS521" s="15"/>
      <c r="DST521" s="6"/>
      <c r="DSU521" s="174"/>
      <c r="DSV521" s="11"/>
      <c r="DSW521" s="15"/>
      <c r="DSX521" s="6"/>
      <c r="DSY521" s="174"/>
      <c r="DSZ521" s="11"/>
      <c r="DTA521" s="15"/>
      <c r="DTB521" s="6"/>
      <c r="DTC521" s="174"/>
      <c r="DTD521" s="11"/>
      <c r="DTE521" s="15"/>
      <c r="DTF521" s="6"/>
      <c r="DTG521" s="174"/>
      <c r="DTH521" s="11"/>
      <c r="DTI521" s="15"/>
      <c r="DTJ521" s="6"/>
      <c r="DTK521" s="174"/>
      <c r="DTL521" s="11"/>
      <c r="DTM521" s="15"/>
      <c r="DTN521" s="6"/>
      <c r="DTO521" s="174"/>
      <c r="DTP521" s="11"/>
      <c r="DTQ521" s="15"/>
      <c r="DTR521" s="6"/>
      <c r="DTS521" s="174"/>
      <c r="DTT521" s="11"/>
      <c r="DTU521" s="15"/>
      <c r="DTV521" s="6"/>
      <c r="DTW521" s="174"/>
      <c r="DTX521" s="11"/>
      <c r="DTY521" s="15"/>
      <c r="DTZ521" s="6"/>
      <c r="DUA521" s="174"/>
      <c r="DUB521" s="11"/>
      <c r="DUC521" s="15"/>
      <c r="DUD521" s="6"/>
      <c r="DUE521" s="174"/>
      <c r="DUF521" s="11"/>
      <c r="DUG521" s="15"/>
      <c r="DUH521" s="6"/>
      <c r="DUI521" s="174"/>
      <c r="DUJ521" s="11"/>
      <c r="DUK521" s="15"/>
      <c r="DUL521" s="6"/>
      <c r="DUM521" s="174"/>
      <c r="DUN521" s="11"/>
      <c r="DUO521" s="15"/>
      <c r="DUP521" s="6"/>
      <c r="DUQ521" s="174"/>
      <c r="DUR521" s="11"/>
      <c r="DUS521" s="15"/>
      <c r="DUT521" s="6"/>
      <c r="DUU521" s="174"/>
      <c r="DUV521" s="11"/>
      <c r="DUW521" s="15"/>
      <c r="DUX521" s="6"/>
      <c r="DUY521" s="174"/>
      <c r="DUZ521" s="11"/>
      <c r="DVA521" s="15"/>
      <c r="DVB521" s="6"/>
      <c r="DVC521" s="174"/>
      <c r="DVD521" s="11"/>
      <c r="DVE521" s="15"/>
      <c r="DVF521" s="6"/>
      <c r="DVG521" s="174"/>
      <c r="DVH521" s="11"/>
      <c r="DVI521" s="15"/>
      <c r="DVJ521" s="6"/>
      <c r="DVK521" s="174"/>
      <c r="DVL521" s="11"/>
      <c r="DVM521" s="15"/>
      <c r="DVN521" s="6"/>
      <c r="DVO521" s="174"/>
      <c r="DVP521" s="11"/>
      <c r="DVQ521" s="15"/>
      <c r="DVR521" s="6"/>
      <c r="DVS521" s="174"/>
      <c r="DVT521" s="11"/>
      <c r="DVU521" s="15"/>
      <c r="DVV521" s="6"/>
      <c r="DVW521" s="174"/>
      <c r="DVX521" s="11"/>
      <c r="DVY521" s="15"/>
      <c r="DVZ521" s="6"/>
      <c r="DWA521" s="174"/>
      <c r="DWB521" s="11"/>
      <c r="DWC521" s="15"/>
      <c r="DWD521" s="6"/>
      <c r="DWE521" s="174"/>
      <c r="DWF521" s="11"/>
      <c r="DWG521" s="15"/>
      <c r="DWH521" s="6"/>
      <c r="DWI521" s="174"/>
      <c r="DWJ521" s="11"/>
      <c r="DWK521" s="15"/>
      <c r="DWL521" s="6"/>
      <c r="DWM521" s="174"/>
      <c r="DWN521" s="11"/>
      <c r="DWO521" s="15"/>
      <c r="DWP521" s="6"/>
      <c r="DWQ521" s="174"/>
      <c r="DWR521" s="11"/>
      <c r="DWS521" s="15"/>
      <c r="DWT521" s="6"/>
      <c r="DWU521" s="174"/>
      <c r="DWV521" s="11"/>
      <c r="DWW521" s="15"/>
      <c r="DWX521" s="6"/>
      <c r="DWY521" s="174"/>
      <c r="DWZ521" s="11"/>
      <c r="DXA521" s="15"/>
      <c r="DXB521" s="6"/>
      <c r="DXC521" s="174"/>
      <c r="DXD521" s="11"/>
      <c r="DXE521" s="15"/>
      <c r="DXF521" s="6"/>
      <c r="DXG521" s="174"/>
      <c r="DXH521" s="11"/>
      <c r="DXI521" s="15"/>
      <c r="DXJ521" s="6"/>
      <c r="DXK521" s="174"/>
      <c r="DXL521" s="11"/>
      <c r="DXM521" s="15"/>
      <c r="DXN521" s="6"/>
      <c r="DXO521" s="174"/>
      <c r="DXP521" s="11"/>
      <c r="DXQ521" s="15"/>
      <c r="DXR521" s="6"/>
      <c r="DXS521" s="174"/>
      <c r="DXT521" s="11"/>
      <c r="DXU521" s="15"/>
      <c r="DXV521" s="6"/>
      <c r="DXW521" s="174"/>
      <c r="DXX521" s="11"/>
      <c r="DXY521" s="15"/>
      <c r="DXZ521" s="6"/>
      <c r="DYA521" s="174"/>
      <c r="DYB521" s="11"/>
      <c r="DYC521" s="15"/>
      <c r="DYD521" s="6"/>
      <c r="DYE521" s="174"/>
      <c r="DYF521" s="11"/>
      <c r="DYG521" s="15"/>
      <c r="DYH521" s="6"/>
      <c r="DYI521" s="174"/>
      <c r="DYJ521" s="11"/>
      <c r="DYK521" s="15"/>
      <c r="DYL521" s="6"/>
      <c r="DYM521" s="174"/>
      <c r="DYN521" s="11"/>
      <c r="DYO521" s="15"/>
      <c r="DYP521" s="6"/>
      <c r="DYQ521" s="174"/>
      <c r="DYR521" s="11"/>
      <c r="DYS521" s="15"/>
      <c r="DYT521" s="6"/>
      <c r="DYU521" s="174"/>
      <c r="DYV521" s="11"/>
      <c r="DYW521" s="15"/>
      <c r="DYX521" s="6"/>
      <c r="DYY521" s="174"/>
      <c r="DYZ521" s="11"/>
      <c r="DZA521" s="15"/>
      <c r="DZB521" s="6"/>
      <c r="DZC521" s="174"/>
      <c r="DZD521" s="11"/>
      <c r="DZE521" s="15"/>
      <c r="DZF521" s="6"/>
      <c r="DZG521" s="174"/>
      <c r="DZH521" s="11"/>
      <c r="DZI521" s="15"/>
      <c r="DZJ521" s="6"/>
      <c r="DZK521" s="174"/>
      <c r="DZL521" s="11"/>
      <c r="DZM521" s="15"/>
      <c r="DZN521" s="6"/>
      <c r="DZO521" s="174"/>
      <c r="DZP521" s="11"/>
      <c r="DZQ521" s="15"/>
      <c r="DZR521" s="6"/>
      <c r="DZS521" s="174"/>
      <c r="DZT521" s="11"/>
      <c r="DZU521" s="15"/>
      <c r="DZV521" s="6"/>
      <c r="DZW521" s="174"/>
      <c r="DZX521" s="11"/>
      <c r="DZY521" s="15"/>
      <c r="DZZ521" s="6"/>
      <c r="EAA521" s="174"/>
      <c r="EAB521" s="11"/>
      <c r="EAC521" s="15"/>
      <c r="EAD521" s="6"/>
      <c r="EAE521" s="174"/>
      <c r="EAF521" s="11"/>
      <c r="EAG521" s="15"/>
      <c r="EAH521" s="6"/>
      <c r="EAI521" s="174"/>
      <c r="EAJ521" s="11"/>
      <c r="EAK521" s="15"/>
      <c r="EAL521" s="6"/>
      <c r="EAM521" s="174"/>
      <c r="EAN521" s="11"/>
      <c r="EAO521" s="15"/>
      <c r="EAP521" s="6"/>
      <c r="EAQ521" s="174"/>
      <c r="EAR521" s="11"/>
      <c r="EAS521" s="15"/>
      <c r="EAT521" s="6"/>
      <c r="EAU521" s="174"/>
      <c r="EAV521" s="11"/>
      <c r="EAW521" s="15"/>
      <c r="EAX521" s="6"/>
      <c r="EAY521" s="174"/>
      <c r="EAZ521" s="11"/>
      <c r="EBA521" s="15"/>
      <c r="EBB521" s="6"/>
      <c r="EBC521" s="174"/>
      <c r="EBD521" s="11"/>
      <c r="EBE521" s="15"/>
      <c r="EBF521" s="6"/>
      <c r="EBG521" s="174"/>
      <c r="EBH521" s="11"/>
      <c r="EBI521" s="15"/>
      <c r="EBJ521" s="6"/>
      <c r="EBK521" s="174"/>
      <c r="EBL521" s="11"/>
      <c r="EBM521" s="15"/>
      <c r="EBN521" s="6"/>
      <c r="EBO521" s="174"/>
      <c r="EBP521" s="11"/>
      <c r="EBQ521" s="15"/>
      <c r="EBR521" s="6"/>
      <c r="EBS521" s="174"/>
      <c r="EBT521" s="11"/>
      <c r="EBU521" s="15"/>
      <c r="EBV521" s="6"/>
      <c r="EBW521" s="174"/>
      <c r="EBX521" s="11"/>
      <c r="EBY521" s="15"/>
      <c r="EBZ521" s="6"/>
      <c r="ECA521" s="174"/>
      <c r="ECB521" s="11"/>
      <c r="ECC521" s="15"/>
      <c r="ECD521" s="6"/>
      <c r="ECE521" s="174"/>
      <c r="ECF521" s="11"/>
      <c r="ECG521" s="15"/>
      <c r="ECH521" s="6"/>
      <c r="ECI521" s="174"/>
      <c r="ECJ521" s="11"/>
      <c r="ECK521" s="15"/>
      <c r="ECL521" s="6"/>
      <c r="ECM521" s="174"/>
      <c r="ECN521" s="11"/>
      <c r="ECO521" s="15"/>
      <c r="ECP521" s="6"/>
      <c r="ECQ521" s="174"/>
      <c r="ECR521" s="11"/>
      <c r="ECS521" s="15"/>
      <c r="ECT521" s="6"/>
      <c r="ECU521" s="174"/>
      <c r="ECV521" s="11"/>
      <c r="ECW521" s="15"/>
      <c r="ECX521" s="6"/>
      <c r="ECY521" s="174"/>
      <c r="ECZ521" s="11"/>
      <c r="EDA521" s="15"/>
      <c r="EDB521" s="6"/>
      <c r="EDC521" s="174"/>
      <c r="EDD521" s="11"/>
      <c r="EDE521" s="15"/>
      <c r="EDF521" s="6"/>
      <c r="EDG521" s="174"/>
      <c r="EDH521" s="11"/>
      <c r="EDI521" s="15"/>
      <c r="EDJ521" s="6"/>
      <c r="EDK521" s="174"/>
      <c r="EDL521" s="11"/>
      <c r="EDM521" s="15"/>
      <c r="EDN521" s="6"/>
      <c r="EDO521" s="174"/>
      <c r="EDP521" s="11"/>
      <c r="EDQ521" s="15"/>
      <c r="EDR521" s="6"/>
      <c r="EDS521" s="174"/>
      <c r="EDT521" s="11"/>
      <c r="EDU521" s="15"/>
      <c r="EDV521" s="6"/>
      <c r="EDW521" s="174"/>
      <c r="EDX521" s="11"/>
      <c r="EDY521" s="15"/>
      <c r="EDZ521" s="6"/>
      <c r="EEA521" s="174"/>
      <c r="EEB521" s="11"/>
      <c r="EEC521" s="15"/>
      <c r="EED521" s="6"/>
      <c r="EEE521" s="174"/>
      <c r="EEF521" s="11"/>
      <c r="EEG521" s="15"/>
      <c r="EEH521" s="6"/>
      <c r="EEI521" s="174"/>
      <c r="EEJ521" s="11"/>
      <c r="EEK521" s="15"/>
      <c r="EEL521" s="6"/>
      <c r="EEM521" s="174"/>
      <c r="EEN521" s="11"/>
      <c r="EEO521" s="15"/>
      <c r="EEP521" s="6"/>
      <c r="EEQ521" s="174"/>
      <c r="EER521" s="11"/>
      <c r="EES521" s="15"/>
      <c r="EET521" s="6"/>
      <c r="EEU521" s="174"/>
      <c r="EEV521" s="11"/>
      <c r="EEW521" s="15"/>
      <c r="EEX521" s="6"/>
      <c r="EEY521" s="174"/>
      <c r="EEZ521" s="11"/>
      <c r="EFA521" s="15"/>
      <c r="EFB521" s="6"/>
      <c r="EFC521" s="174"/>
      <c r="EFD521" s="11"/>
      <c r="EFE521" s="15"/>
      <c r="EFF521" s="6"/>
      <c r="EFG521" s="174"/>
      <c r="EFH521" s="11"/>
      <c r="EFI521" s="15"/>
      <c r="EFJ521" s="6"/>
      <c r="EFK521" s="174"/>
      <c r="EFL521" s="11"/>
      <c r="EFM521" s="15"/>
      <c r="EFN521" s="6"/>
      <c r="EFO521" s="174"/>
      <c r="EFP521" s="11"/>
      <c r="EFQ521" s="15"/>
      <c r="EFR521" s="6"/>
      <c r="EFS521" s="174"/>
      <c r="EFT521" s="11"/>
      <c r="EFU521" s="15"/>
      <c r="EFV521" s="6"/>
      <c r="EFW521" s="174"/>
      <c r="EFX521" s="11"/>
      <c r="EFY521" s="15"/>
      <c r="EFZ521" s="6"/>
      <c r="EGA521" s="174"/>
      <c r="EGB521" s="11"/>
      <c r="EGC521" s="15"/>
      <c r="EGD521" s="6"/>
      <c r="EGE521" s="174"/>
      <c r="EGF521" s="11"/>
      <c r="EGG521" s="15"/>
      <c r="EGH521" s="6"/>
      <c r="EGI521" s="174"/>
      <c r="EGJ521" s="11"/>
      <c r="EGK521" s="15"/>
      <c r="EGL521" s="6"/>
      <c r="EGM521" s="174"/>
      <c r="EGN521" s="11"/>
      <c r="EGO521" s="15"/>
      <c r="EGP521" s="6"/>
      <c r="EGQ521" s="174"/>
      <c r="EGR521" s="11"/>
      <c r="EGS521" s="15"/>
      <c r="EGT521" s="6"/>
      <c r="EGU521" s="174"/>
      <c r="EGV521" s="11"/>
      <c r="EGW521" s="15"/>
      <c r="EGX521" s="6"/>
      <c r="EGY521" s="174"/>
      <c r="EGZ521" s="11"/>
      <c r="EHA521" s="15"/>
      <c r="EHB521" s="6"/>
      <c r="EHC521" s="174"/>
      <c r="EHD521" s="11"/>
      <c r="EHE521" s="15"/>
      <c r="EHF521" s="6"/>
      <c r="EHG521" s="174"/>
      <c r="EHH521" s="11"/>
      <c r="EHI521" s="15"/>
      <c r="EHJ521" s="6"/>
      <c r="EHK521" s="174"/>
      <c r="EHL521" s="11"/>
      <c r="EHM521" s="15"/>
      <c r="EHN521" s="6"/>
      <c r="EHO521" s="174"/>
      <c r="EHP521" s="11"/>
      <c r="EHQ521" s="15"/>
      <c r="EHR521" s="6"/>
      <c r="EHS521" s="174"/>
      <c r="EHT521" s="11"/>
      <c r="EHU521" s="15"/>
      <c r="EHV521" s="6"/>
      <c r="EHW521" s="174"/>
      <c r="EHX521" s="11"/>
      <c r="EHY521" s="15"/>
      <c r="EHZ521" s="6"/>
      <c r="EIA521" s="174"/>
      <c r="EIB521" s="11"/>
      <c r="EIC521" s="15"/>
      <c r="EID521" s="6"/>
      <c r="EIE521" s="174"/>
      <c r="EIF521" s="11"/>
      <c r="EIG521" s="15"/>
      <c r="EIH521" s="6"/>
      <c r="EII521" s="174"/>
      <c r="EIJ521" s="11"/>
      <c r="EIK521" s="15"/>
      <c r="EIL521" s="6"/>
      <c r="EIM521" s="174"/>
      <c r="EIN521" s="11"/>
      <c r="EIO521" s="15"/>
      <c r="EIP521" s="6"/>
      <c r="EIQ521" s="174"/>
      <c r="EIR521" s="11"/>
      <c r="EIS521" s="15"/>
      <c r="EIT521" s="6"/>
      <c r="EIU521" s="174"/>
      <c r="EIV521" s="11"/>
      <c r="EIW521" s="15"/>
      <c r="EIX521" s="6"/>
      <c r="EIY521" s="174"/>
      <c r="EIZ521" s="11"/>
      <c r="EJA521" s="15"/>
      <c r="EJB521" s="6"/>
      <c r="EJC521" s="174"/>
      <c r="EJD521" s="11"/>
      <c r="EJE521" s="15"/>
      <c r="EJF521" s="6"/>
      <c r="EJG521" s="174"/>
      <c r="EJH521" s="11"/>
      <c r="EJI521" s="15"/>
      <c r="EJJ521" s="6"/>
      <c r="EJK521" s="174"/>
      <c r="EJL521" s="11"/>
      <c r="EJM521" s="15"/>
      <c r="EJN521" s="6"/>
      <c r="EJO521" s="174"/>
      <c r="EJP521" s="11"/>
      <c r="EJQ521" s="15"/>
      <c r="EJR521" s="6"/>
      <c r="EJS521" s="174"/>
      <c r="EJT521" s="11"/>
      <c r="EJU521" s="15"/>
      <c r="EJV521" s="6"/>
      <c r="EJW521" s="174"/>
      <c r="EJX521" s="11"/>
      <c r="EJY521" s="15"/>
      <c r="EJZ521" s="6"/>
      <c r="EKA521" s="174"/>
      <c r="EKB521" s="11"/>
      <c r="EKC521" s="15"/>
      <c r="EKD521" s="6"/>
      <c r="EKE521" s="174"/>
      <c r="EKF521" s="11"/>
      <c r="EKG521" s="15"/>
      <c r="EKH521" s="6"/>
      <c r="EKI521" s="174"/>
      <c r="EKJ521" s="11"/>
      <c r="EKK521" s="15"/>
      <c r="EKL521" s="6"/>
      <c r="EKM521" s="174"/>
      <c r="EKN521" s="11"/>
      <c r="EKO521" s="15"/>
      <c r="EKP521" s="6"/>
      <c r="EKQ521" s="174"/>
      <c r="EKR521" s="11"/>
      <c r="EKS521" s="15"/>
      <c r="EKT521" s="6"/>
      <c r="EKU521" s="174"/>
      <c r="EKV521" s="11"/>
      <c r="EKW521" s="15"/>
      <c r="EKX521" s="6"/>
      <c r="EKY521" s="174"/>
      <c r="EKZ521" s="11"/>
      <c r="ELA521" s="15"/>
      <c r="ELB521" s="6"/>
      <c r="ELC521" s="174"/>
      <c r="ELD521" s="11"/>
      <c r="ELE521" s="15"/>
      <c r="ELF521" s="6"/>
      <c r="ELG521" s="174"/>
      <c r="ELH521" s="11"/>
      <c r="ELI521" s="15"/>
      <c r="ELJ521" s="6"/>
      <c r="ELK521" s="174"/>
      <c r="ELL521" s="11"/>
      <c r="ELM521" s="15"/>
      <c r="ELN521" s="6"/>
      <c r="ELO521" s="174"/>
      <c r="ELP521" s="11"/>
      <c r="ELQ521" s="15"/>
      <c r="ELR521" s="6"/>
      <c r="ELS521" s="174"/>
      <c r="ELT521" s="11"/>
      <c r="ELU521" s="15"/>
      <c r="ELV521" s="6"/>
      <c r="ELW521" s="174"/>
      <c r="ELX521" s="11"/>
      <c r="ELY521" s="15"/>
      <c r="ELZ521" s="6"/>
      <c r="EMA521" s="174"/>
      <c r="EMB521" s="11"/>
      <c r="EMC521" s="15"/>
      <c r="EMD521" s="6"/>
      <c r="EME521" s="174"/>
      <c r="EMF521" s="11"/>
      <c r="EMG521" s="15"/>
      <c r="EMH521" s="6"/>
      <c r="EMI521" s="174"/>
      <c r="EMJ521" s="11"/>
      <c r="EMK521" s="15"/>
      <c r="EML521" s="6"/>
      <c r="EMM521" s="174"/>
      <c r="EMN521" s="11"/>
      <c r="EMO521" s="15"/>
      <c r="EMP521" s="6"/>
      <c r="EMQ521" s="174"/>
      <c r="EMR521" s="11"/>
      <c r="EMS521" s="15"/>
      <c r="EMT521" s="6"/>
      <c r="EMU521" s="174"/>
      <c r="EMV521" s="11"/>
      <c r="EMW521" s="15"/>
      <c r="EMX521" s="6"/>
      <c r="EMY521" s="174"/>
      <c r="EMZ521" s="11"/>
      <c r="ENA521" s="15"/>
      <c r="ENB521" s="6"/>
      <c r="ENC521" s="174"/>
      <c r="END521" s="11"/>
      <c r="ENE521" s="15"/>
      <c r="ENF521" s="6"/>
      <c r="ENG521" s="174"/>
      <c r="ENH521" s="11"/>
      <c r="ENI521" s="15"/>
      <c r="ENJ521" s="6"/>
      <c r="ENK521" s="174"/>
      <c r="ENL521" s="11"/>
      <c r="ENM521" s="15"/>
      <c r="ENN521" s="6"/>
      <c r="ENO521" s="174"/>
      <c r="ENP521" s="11"/>
      <c r="ENQ521" s="15"/>
      <c r="ENR521" s="6"/>
      <c r="ENS521" s="174"/>
      <c r="ENT521" s="11"/>
      <c r="ENU521" s="15"/>
      <c r="ENV521" s="6"/>
      <c r="ENW521" s="174"/>
      <c r="ENX521" s="11"/>
      <c r="ENY521" s="15"/>
      <c r="ENZ521" s="6"/>
      <c r="EOA521" s="174"/>
      <c r="EOB521" s="11"/>
      <c r="EOC521" s="15"/>
      <c r="EOD521" s="6"/>
      <c r="EOE521" s="174"/>
      <c r="EOF521" s="11"/>
      <c r="EOG521" s="15"/>
      <c r="EOH521" s="6"/>
      <c r="EOI521" s="174"/>
      <c r="EOJ521" s="11"/>
      <c r="EOK521" s="15"/>
      <c r="EOL521" s="6"/>
      <c r="EOM521" s="174"/>
      <c r="EON521" s="11"/>
      <c r="EOO521" s="15"/>
      <c r="EOP521" s="6"/>
      <c r="EOQ521" s="174"/>
      <c r="EOR521" s="11"/>
      <c r="EOS521" s="15"/>
      <c r="EOT521" s="6"/>
      <c r="EOU521" s="174"/>
      <c r="EOV521" s="11"/>
      <c r="EOW521" s="15"/>
      <c r="EOX521" s="6"/>
      <c r="EOY521" s="174"/>
      <c r="EOZ521" s="11"/>
      <c r="EPA521" s="15"/>
      <c r="EPB521" s="6"/>
      <c r="EPC521" s="174"/>
      <c r="EPD521" s="11"/>
      <c r="EPE521" s="15"/>
      <c r="EPF521" s="6"/>
      <c r="EPG521" s="174"/>
      <c r="EPH521" s="11"/>
      <c r="EPI521" s="15"/>
      <c r="EPJ521" s="6"/>
      <c r="EPK521" s="174"/>
      <c r="EPL521" s="11"/>
      <c r="EPM521" s="15"/>
      <c r="EPN521" s="6"/>
      <c r="EPO521" s="174"/>
      <c r="EPP521" s="11"/>
      <c r="EPQ521" s="15"/>
      <c r="EPR521" s="6"/>
      <c r="EPS521" s="174"/>
      <c r="EPT521" s="11"/>
      <c r="EPU521" s="15"/>
      <c r="EPV521" s="6"/>
      <c r="EPW521" s="174"/>
      <c r="EPX521" s="11"/>
      <c r="EPY521" s="15"/>
      <c r="EPZ521" s="6"/>
      <c r="EQA521" s="174"/>
      <c r="EQB521" s="11"/>
      <c r="EQC521" s="15"/>
      <c r="EQD521" s="6"/>
      <c r="EQE521" s="174"/>
      <c r="EQF521" s="11"/>
      <c r="EQG521" s="15"/>
      <c r="EQH521" s="6"/>
      <c r="EQI521" s="174"/>
      <c r="EQJ521" s="11"/>
      <c r="EQK521" s="15"/>
      <c r="EQL521" s="6"/>
      <c r="EQM521" s="174"/>
      <c r="EQN521" s="11"/>
      <c r="EQO521" s="15"/>
      <c r="EQP521" s="6"/>
      <c r="EQQ521" s="174"/>
      <c r="EQR521" s="11"/>
      <c r="EQS521" s="15"/>
      <c r="EQT521" s="6"/>
      <c r="EQU521" s="174"/>
      <c r="EQV521" s="11"/>
      <c r="EQW521" s="15"/>
      <c r="EQX521" s="6"/>
      <c r="EQY521" s="174"/>
      <c r="EQZ521" s="11"/>
      <c r="ERA521" s="15"/>
      <c r="ERB521" s="6"/>
      <c r="ERC521" s="174"/>
      <c r="ERD521" s="11"/>
      <c r="ERE521" s="15"/>
      <c r="ERF521" s="6"/>
      <c r="ERG521" s="174"/>
      <c r="ERH521" s="11"/>
      <c r="ERI521" s="15"/>
      <c r="ERJ521" s="6"/>
      <c r="ERK521" s="174"/>
      <c r="ERL521" s="11"/>
      <c r="ERM521" s="15"/>
      <c r="ERN521" s="6"/>
      <c r="ERO521" s="174"/>
      <c r="ERP521" s="11"/>
      <c r="ERQ521" s="15"/>
      <c r="ERR521" s="6"/>
      <c r="ERS521" s="174"/>
      <c r="ERT521" s="11"/>
      <c r="ERU521" s="15"/>
      <c r="ERV521" s="6"/>
      <c r="ERW521" s="174"/>
      <c r="ERX521" s="11"/>
      <c r="ERY521" s="15"/>
      <c r="ERZ521" s="6"/>
      <c r="ESA521" s="174"/>
      <c r="ESB521" s="11"/>
      <c r="ESC521" s="15"/>
      <c r="ESD521" s="6"/>
      <c r="ESE521" s="174"/>
      <c r="ESF521" s="11"/>
      <c r="ESG521" s="15"/>
      <c r="ESH521" s="6"/>
      <c r="ESI521" s="174"/>
      <c r="ESJ521" s="11"/>
      <c r="ESK521" s="15"/>
      <c r="ESL521" s="6"/>
      <c r="ESM521" s="174"/>
      <c r="ESN521" s="11"/>
      <c r="ESO521" s="15"/>
      <c r="ESP521" s="6"/>
      <c r="ESQ521" s="174"/>
      <c r="ESR521" s="11"/>
      <c r="ESS521" s="15"/>
      <c r="EST521" s="6"/>
      <c r="ESU521" s="174"/>
      <c r="ESV521" s="11"/>
      <c r="ESW521" s="15"/>
      <c r="ESX521" s="6"/>
      <c r="ESY521" s="174"/>
      <c r="ESZ521" s="11"/>
      <c r="ETA521" s="15"/>
      <c r="ETB521" s="6"/>
      <c r="ETC521" s="174"/>
      <c r="ETD521" s="11"/>
      <c r="ETE521" s="15"/>
      <c r="ETF521" s="6"/>
      <c r="ETG521" s="174"/>
      <c r="ETH521" s="11"/>
      <c r="ETI521" s="15"/>
      <c r="ETJ521" s="6"/>
      <c r="ETK521" s="174"/>
      <c r="ETL521" s="11"/>
      <c r="ETM521" s="15"/>
      <c r="ETN521" s="6"/>
      <c r="ETO521" s="174"/>
      <c r="ETP521" s="11"/>
      <c r="ETQ521" s="15"/>
      <c r="ETR521" s="6"/>
      <c r="ETS521" s="174"/>
      <c r="ETT521" s="11"/>
      <c r="ETU521" s="15"/>
      <c r="ETV521" s="6"/>
      <c r="ETW521" s="174"/>
      <c r="ETX521" s="11"/>
      <c r="ETY521" s="15"/>
      <c r="ETZ521" s="6"/>
      <c r="EUA521" s="174"/>
      <c r="EUB521" s="11"/>
      <c r="EUC521" s="15"/>
      <c r="EUD521" s="6"/>
      <c r="EUE521" s="174"/>
      <c r="EUF521" s="11"/>
      <c r="EUG521" s="15"/>
      <c r="EUH521" s="6"/>
      <c r="EUI521" s="174"/>
      <c r="EUJ521" s="11"/>
      <c r="EUK521" s="15"/>
      <c r="EUL521" s="6"/>
      <c r="EUM521" s="174"/>
      <c r="EUN521" s="11"/>
      <c r="EUO521" s="15"/>
      <c r="EUP521" s="6"/>
      <c r="EUQ521" s="174"/>
      <c r="EUR521" s="11"/>
      <c r="EUS521" s="15"/>
      <c r="EUT521" s="6"/>
      <c r="EUU521" s="174"/>
      <c r="EUV521" s="11"/>
      <c r="EUW521" s="15"/>
      <c r="EUX521" s="6"/>
      <c r="EUY521" s="174"/>
      <c r="EUZ521" s="11"/>
      <c r="EVA521" s="15"/>
      <c r="EVB521" s="6"/>
      <c r="EVC521" s="174"/>
      <c r="EVD521" s="11"/>
      <c r="EVE521" s="15"/>
      <c r="EVF521" s="6"/>
      <c r="EVG521" s="174"/>
      <c r="EVH521" s="11"/>
      <c r="EVI521" s="15"/>
      <c r="EVJ521" s="6"/>
      <c r="EVK521" s="174"/>
      <c r="EVL521" s="11"/>
      <c r="EVM521" s="15"/>
      <c r="EVN521" s="6"/>
      <c r="EVO521" s="174"/>
      <c r="EVP521" s="11"/>
      <c r="EVQ521" s="15"/>
      <c r="EVR521" s="6"/>
      <c r="EVS521" s="174"/>
      <c r="EVT521" s="11"/>
      <c r="EVU521" s="15"/>
      <c r="EVV521" s="6"/>
      <c r="EVW521" s="174"/>
      <c r="EVX521" s="11"/>
      <c r="EVY521" s="15"/>
      <c r="EVZ521" s="6"/>
      <c r="EWA521" s="174"/>
      <c r="EWB521" s="11"/>
      <c r="EWC521" s="15"/>
      <c r="EWD521" s="6"/>
      <c r="EWE521" s="174"/>
      <c r="EWF521" s="11"/>
      <c r="EWG521" s="15"/>
      <c r="EWH521" s="6"/>
      <c r="EWI521" s="174"/>
      <c r="EWJ521" s="11"/>
      <c r="EWK521" s="15"/>
      <c r="EWL521" s="6"/>
      <c r="EWM521" s="174"/>
      <c r="EWN521" s="11"/>
      <c r="EWO521" s="15"/>
      <c r="EWP521" s="6"/>
      <c r="EWQ521" s="174"/>
      <c r="EWR521" s="11"/>
      <c r="EWS521" s="15"/>
      <c r="EWT521" s="6"/>
      <c r="EWU521" s="174"/>
      <c r="EWV521" s="11"/>
      <c r="EWW521" s="15"/>
      <c r="EWX521" s="6"/>
      <c r="EWY521" s="174"/>
      <c r="EWZ521" s="11"/>
      <c r="EXA521" s="15"/>
      <c r="EXB521" s="6"/>
      <c r="EXC521" s="174"/>
      <c r="EXD521" s="11"/>
      <c r="EXE521" s="15"/>
      <c r="EXF521" s="6"/>
      <c r="EXG521" s="174"/>
      <c r="EXH521" s="11"/>
      <c r="EXI521" s="15"/>
      <c r="EXJ521" s="6"/>
      <c r="EXK521" s="174"/>
      <c r="EXL521" s="11"/>
      <c r="EXM521" s="15"/>
      <c r="EXN521" s="6"/>
      <c r="EXO521" s="174"/>
      <c r="EXP521" s="11"/>
      <c r="EXQ521" s="15"/>
      <c r="EXR521" s="6"/>
      <c r="EXS521" s="174"/>
      <c r="EXT521" s="11"/>
      <c r="EXU521" s="15"/>
      <c r="EXV521" s="6"/>
      <c r="EXW521" s="174"/>
      <c r="EXX521" s="11"/>
      <c r="EXY521" s="15"/>
      <c r="EXZ521" s="6"/>
      <c r="EYA521" s="174"/>
      <c r="EYB521" s="11"/>
      <c r="EYC521" s="15"/>
      <c r="EYD521" s="6"/>
      <c r="EYE521" s="174"/>
      <c r="EYF521" s="11"/>
      <c r="EYG521" s="15"/>
      <c r="EYH521" s="6"/>
      <c r="EYI521" s="174"/>
      <c r="EYJ521" s="11"/>
      <c r="EYK521" s="15"/>
      <c r="EYL521" s="6"/>
      <c r="EYM521" s="174"/>
      <c r="EYN521" s="11"/>
      <c r="EYO521" s="15"/>
      <c r="EYP521" s="6"/>
      <c r="EYQ521" s="174"/>
      <c r="EYR521" s="11"/>
      <c r="EYS521" s="15"/>
      <c r="EYT521" s="6"/>
      <c r="EYU521" s="174"/>
      <c r="EYV521" s="11"/>
      <c r="EYW521" s="15"/>
      <c r="EYX521" s="6"/>
      <c r="EYY521" s="174"/>
      <c r="EYZ521" s="11"/>
      <c r="EZA521" s="15"/>
      <c r="EZB521" s="6"/>
      <c r="EZC521" s="174"/>
      <c r="EZD521" s="11"/>
      <c r="EZE521" s="15"/>
      <c r="EZF521" s="6"/>
      <c r="EZG521" s="174"/>
      <c r="EZH521" s="11"/>
      <c r="EZI521" s="15"/>
      <c r="EZJ521" s="6"/>
      <c r="EZK521" s="174"/>
      <c r="EZL521" s="11"/>
      <c r="EZM521" s="15"/>
      <c r="EZN521" s="6"/>
      <c r="EZO521" s="174"/>
      <c r="EZP521" s="11"/>
      <c r="EZQ521" s="15"/>
      <c r="EZR521" s="6"/>
      <c r="EZS521" s="174"/>
      <c r="EZT521" s="11"/>
      <c r="EZU521" s="15"/>
      <c r="EZV521" s="6"/>
      <c r="EZW521" s="174"/>
      <c r="EZX521" s="11"/>
      <c r="EZY521" s="15"/>
      <c r="EZZ521" s="6"/>
      <c r="FAA521" s="174"/>
      <c r="FAB521" s="11"/>
      <c r="FAC521" s="15"/>
      <c r="FAD521" s="6"/>
      <c r="FAE521" s="174"/>
      <c r="FAF521" s="11"/>
      <c r="FAG521" s="15"/>
      <c r="FAH521" s="6"/>
      <c r="FAI521" s="174"/>
      <c r="FAJ521" s="11"/>
      <c r="FAK521" s="15"/>
      <c r="FAL521" s="6"/>
      <c r="FAM521" s="174"/>
      <c r="FAN521" s="11"/>
      <c r="FAO521" s="15"/>
      <c r="FAP521" s="6"/>
      <c r="FAQ521" s="174"/>
      <c r="FAR521" s="11"/>
      <c r="FAS521" s="15"/>
      <c r="FAT521" s="6"/>
      <c r="FAU521" s="174"/>
      <c r="FAV521" s="11"/>
      <c r="FAW521" s="15"/>
      <c r="FAX521" s="6"/>
      <c r="FAY521" s="174"/>
      <c r="FAZ521" s="11"/>
      <c r="FBA521" s="15"/>
      <c r="FBB521" s="6"/>
      <c r="FBC521" s="174"/>
      <c r="FBD521" s="11"/>
      <c r="FBE521" s="15"/>
      <c r="FBF521" s="6"/>
      <c r="FBG521" s="174"/>
      <c r="FBH521" s="11"/>
      <c r="FBI521" s="15"/>
      <c r="FBJ521" s="6"/>
      <c r="FBK521" s="174"/>
      <c r="FBL521" s="11"/>
      <c r="FBM521" s="15"/>
      <c r="FBN521" s="6"/>
      <c r="FBO521" s="174"/>
      <c r="FBP521" s="11"/>
      <c r="FBQ521" s="15"/>
      <c r="FBR521" s="6"/>
      <c r="FBS521" s="174"/>
      <c r="FBT521" s="11"/>
      <c r="FBU521" s="15"/>
      <c r="FBV521" s="6"/>
      <c r="FBW521" s="174"/>
      <c r="FBX521" s="11"/>
      <c r="FBY521" s="15"/>
      <c r="FBZ521" s="6"/>
      <c r="FCA521" s="174"/>
      <c r="FCB521" s="11"/>
      <c r="FCC521" s="15"/>
      <c r="FCD521" s="6"/>
      <c r="FCE521" s="174"/>
      <c r="FCF521" s="11"/>
      <c r="FCG521" s="15"/>
      <c r="FCH521" s="6"/>
      <c r="FCI521" s="174"/>
      <c r="FCJ521" s="11"/>
      <c r="FCK521" s="15"/>
      <c r="FCL521" s="6"/>
      <c r="FCM521" s="174"/>
      <c r="FCN521" s="11"/>
      <c r="FCO521" s="15"/>
      <c r="FCP521" s="6"/>
      <c r="FCQ521" s="174"/>
      <c r="FCR521" s="11"/>
      <c r="FCS521" s="15"/>
      <c r="FCT521" s="6"/>
      <c r="FCU521" s="174"/>
      <c r="FCV521" s="11"/>
      <c r="FCW521" s="15"/>
      <c r="FCX521" s="6"/>
      <c r="FCY521" s="174"/>
      <c r="FCZ521" s="11"/>
      <c r="FDA521" s="15"/>
      <c r="FDB521" s="6"/>
      <c r="FDC521" s="174"/>
      <c r="FDD521" s="11"/>
      <c r="FDE521" s="15"/>
      <c r="FDF521" s="6"/>
      <c r="FDG521" s="174"/>
      <c r="FDH521" s="11"/>
      <c r="FDI521" s="15"/>
      <c r="FDJ521" s="6"/>
      <c r="FDK521" s="174"/>
      <c r="FDL521" s="11"/>
      <c r="FDM521" s="15"/>
      <c r="FDN521" s="6"/>
      <c r="FDO521" s="174"/>
      <c r="FDP521" s="11"/>
      <c r="FDQ521" s="15"/>
      <c r="FDR521" s="6"/>
      <c r="FDS521" s="174"/>
      <c r="FDT521" s="11"/>
      <c r="FDU521" s="15"/>
      <c r="FDV521" s="6"/>
      <c r="FDW521" s="174"/>
      <c r="FDX521" s="11"/>
      <c r="FDY521" s="15"/>
      <c r="FDZ521" s="6"/>
      <c r="FEA521" s="174"/>
      <c r="FEB521" s="11"/>
      <c r="FEC521" s="15"/>
      <c r="FED521" s="6"/>
      <c r="FEE521" s="174"/>
      <c r="FEF521" s="11"/>
      <c r="FEG521" s="15"/>
      <c r="FEH521" s="6"/>
      <c r="FEI521" s="174"/>
      <c r="FEJ521" s="11"/>
      <c r="FEK521" s="15"/>
      <c r="FEL521" s="6"/>
      <c r="FEM521" s="174"/>
      <c r="FEN521" s="11"/>
      <c r="FEO521" s="15"/>
      <c r="FEP521" s="6"/>
      <c r="FEQ521" s="174"/>
      <c r="FER521" s="11"/>
      <c r="FES521" s="15"/>
      <c r="FET521" s="6"/>
      <c r="FEU521" s="174"/>
      <c r="FEV521" s="11"/>
      <c r="FEW521" s="15"/>
      <c r="FEX521" s="6"/>
      <c r="FEY521" s="174"/>
      <c r="FEZ521" s="11"/>
      <c r="FFA521" s="15"/>
      <c r="FFB521" s="6"/>
      <c r="FFC521" s="174"/>
      <c r="FFD521" s="11"/>
      <c r="FFE521" s="15"/>
      <c r="FFF521" s="6"/>
      <c r="FFG521" s="174"/>
      <c r="FFH521" s="11"/>
      <c r="FFI521" s="15"/>
      <c r="FFJ521" s="6"/>
      <c r="FFK521" s="174"/>
      <c r="FFL521" s="11"/>
      <c r="FFM521" s="15"/>
      <c r="FFN521" s="6"/>
      <c r="FFO521" s="174"/>
      <c r="FFP521" s="11"/>
      <c r="FFQ521" s="15"/>
      <c r="FFR521" s="6"/>
      <c r="FFS521" s="174"/>
      <c r="FFT521" s="11"/>
      <c r="FFU521" s="15"/>
      <c r="FFV521" s="6"/>
      <c r="FFW521" s="174"/>
      <c r="FFX521" s="11"/>
      <c r="FFY521" s="15"/>
      <c r="FFZ521" s="6"/>
      <c r="FGA521" s="174"/>
      <c r="FGB521" s="11"/>
      <c r="FGC521" s="15"/>
      <c r="FGD521" s="6"/>
      <c r="FGE521" s="174"/>
      <c r="FGF521" s="11"/>
      <c r="FGG521" s="15"/>
      <c r="FGH521" s="6"/>
      <c r="FGI521" s="174"/>
      <c r="FGJ521" s="11"/>
      <c r="FGK521" s="15"/>
      <c r="FGL521" s="6"/>
      <c r="FGM521" s="174"/>
      <c r="FGN521" s="11"/>
      <c r="FGO521" s="15"/>
      <c r="FGP521" s="6"/>
      <c r="FGQ521" s="174"/>
      <c r="FGR521" s="11"/>
      <c r="FGS521" s="15"/>
      <c r="FGT521" s="6"/>
      <c r="FGU521" s="174"/>
      <c r="FGV521" s="11"/>
      <c r="FGW521" s="15"/>
      <c r="FGX521" s="6"/>
      <c r="FGY521" s="174"/>
      <c r="FGZ521" s="11"/>
      <c r="FHA521" s="15"/>
      <c r="FHB521" s="6"/>
      <c r="FHC521" s="174"/>
      <c r="FHD521" s="11"/>
      <c r="FHE521" s="15"/>
      <c r="FHF521" s="6"/>
      <c r="FHG521" s="174"/>
      <c r="FHH521" s="11"/>
      <c r="FHI521" s="15"/>
      <c r="FHJ521" s="6"/>
      <c r="FHK521" s="174"/>
      <c r="FHL521" s="11"/>
      <c r="FHM521" s="15"/>
      <c r="FHN521" s="6"/>
      <c r="FHO521" s="174"/>
      <c r="FHP521" s="11"/>
      <c r="FHQ521" s="15"/>
      <c r="FHR521" s="6"/>
      <c r="FHS521" s="174"/>
      <c r="FHT521" s="11"/>
      <c r="FHU521" s="15"/>
      <c r="FHV521" s="6"/>
      <c r="FHW521" s="174"/>
      <c r="FHX521" s="11"/>
      <c r="FHY521" s="15"/>
      <c r="FHZ521" s="6"/>
      <c r="FIA521" s="174"/>
      <c r="FIB521" s="11"/>
      <c r="FIC521" s="15"/>
      <c r="FID521" s="6"/>
      <c r="FIE521" s="174"/>
      <c r="FIF521" s="11"/>
      <c r="FIG521" s="15"/>
      <c r="FIH521" s="6"/>
      <c r="FII521" s="174"/>
      <c r="FIJ521" s="11"/>
      <c r="FIK521" s="15"/>
      <c r="FIL521" s="6"/>
      <c r="FIM521" s="174"/>
      <c r="FIN521" s="11"/>
      <c r="FIO521" s="15"/>
      <c r="FIP521" s="6"/>
      <c r="FIQ521" s="174"/>
      <c r="FIR521" s="11"/>
      <c r="FIS521" s="15"/>
      <c r="FIT521" s="6"/>
      <c r="FIU521" s="174"/>
      <c r="FIV521" s="11"/>
      <c r="FIW521" s="15"/>
      <c r="FIX521" s="6"/>
      <c r="FIY521" s="174"/>
      <c r="FIZ521" s="11"/>
      <c r="FJA521" s="15"/>
      <c r="FJB521" s="6"/>
      <c r="FJC521" s="174"/>
      <c r="FJD521" s="11"/>
      <c r="FJE521" s="15"/>
      <c r="FJF521" s="6"/>
      <c r="FJG521" s="174"/>
      <c r="FJH521" s="11"/>
      <c r="FJI521" s="15"/>
      <c r="FJJ521" s="6"/>
      <c r="FJK521" s="174"/>
      <c r="FJL521" s="11"/>
      <c r="FJM521" s="15"/>
      <c r="FJN521" s="6"/>
      <c r="FJO521" s="174"/>
      <c r="FJP521" s="11"/>
      <c r="FJQ521" s="15"/>
      <c r="FJR521" s="6"/>
      <c r="FJS521" s="174"/>
      <c r="FJT521" s="11"/>
      <c r="FJU521" s="15"/>
      <c r="FJV521" s="6"/>
      <c r="FJW521" s="174"/>
      <c r="FJX521" s="11"/>
      <c r="FJY521" s="15"/>
      <c r="FJZ521" s="6"/>
      <c r="FKA521" s="174"/>
      <c r="FKB521" s="11"/>
      <c r="FKC521" s="15"/>
      <c r="FKD521" s="6"/>
      <c r="FKE521" s="174"/>
      <c r="FKF521" s="11"/>
      <c r="FKG521" s="15"/>
      <c r="FKH521" s="6"/>
      <c r="FKI521" s="174"/>
      <c r="FKJ521" s="11"/>
      <c r="FKK521" s="15"/>
      <c r="FKL521" s="6"/>
      <c r="FKM521" s="174"/>
      <c r="FKN521" s="11"/>
      <c r="FKO521" s="15"/>
      <c r="FKP521" s="6"/>
      <c r="FKQ521" s="174"/>
      <c r="FKR521" s="11"/>
      <c r="FKS521" s="15"/>
      <c r="FKT521" s="6"/>
      <c r="FKU521" s="174"/>
      <c r="FKV521" s="11"/>
      <c r="FKW521" s="15"/>
      <c r="FKX521" s="6"/>
      <c r="FKY521" s="174"/>
      <c r="FKZ521" s="11"/>
      <c r="FLA521" s="15"/>
      <c r="FLB521" s="6"/>
      <c r="FLC521" s="174"/>
      <c r="FLD521" s="11"/>
      <c r="FLE521" s="15"/>
      <c r="FLF521" s="6"/>
      <c r="FLG521" s="174"/>
      <c r="FLH521" s="11"/>
      <c r="FLI521" s="15"/>
      <c r="FLJ521" s="6"/>
      <c r="FLK521" s="174"/>
      <c r="FLL521" s="11"/>
      <c r="FLM521" s="15"/>
      <c r="FLN521" s="6"/>
      <c r="FLO521" s="174"/>
      <c r="FLP521" s="11"/>
      <c r="FLQ521" s="15"/>
      <c r="FLR521" s="6"/>
      <c r="FLS521" s="174"/>
      <c r="FLT521" s="11"/>
      <c r="FLU521" s="15"/>
      <c r="FLV521" s="6"/>
      <c r="FLW521" s="174"/>
      <c r="FLX521" s="11"/>
      <c r="FLY521" s="15"/>
      <c r="FLZ521" s="6"/>
      <c r="FMA521" s="174"/>
      <c r="FMB521" s="11"/>
      <c r="FMC521" s="15"/>
      <c r="FMD521" s="6"/>
      <c r="FME521" s="174"/>
      <c r="FMF521" s="11"/>
      <c r="FMG521" s="15"/>
      <c r="FMH521" s="6"/>
      <c r="FMI521" s="174"/>
      <c r="FMJ521" s="11"/>
      <c r="FMK521" s="15"/>
      <c r="FML521" s="6"/>
      <c r="FMM521" s="174"/>
      <c r="FMN521" s="11"/>
      <c r="FMO521" s="15"/>
      <c r="FMP521" s="6"/>
      <c r="FMQ521" s="174"/>
      <c r="FMR521" s="11"/>
      <c r="FMS521" s="15"/>
      <c r="FMT521" s="6"/>
      <c r="FMU521" s="174"/>
      <c r="FMV521" s="11"/>
      <c r="FMW521" s="15"/>
      <c r="FMX521" s="6"/>
      <c r="FMY521" s="174"/>
      <c r="FMZ521" s="11"/>
      <c r="FNA521" s="15"/>
      <c r="FNB521" s="6"/>
      <c r="FNC521" s="174"/>
      <c r="FND521" s="11"/>
      <c r="FNE521" s="15"/>
      <c r="FNF521" s="6"/>
      <c r="FNG521" s="174"/>
      <c r="FNH521" s="11"/>
      <c r="FNI521" s="15"/>
      <c r="FNJ521" s="6"/>
      <c r="FNK521" s="174"/>
      <c r="FNL521" s="11"/>
      <c r="FNM521" s="15"/>
      <c r="FNN521" s="6"/>
      <c r="FNO521" s="174"/>
      <c r="FNP521" s="11"/>
      <c r="FNQ521" s="15"/>
      <c r="FNR521" s="6"/>
      <c r="FNS521" s="174"/>
      <c r="FNT521" s="11"/>
      <c r="FNU521" s="15"/>
      <c r="FNV521" s="6"/>
      <c r="FNW521" s="174"/>
      <c r="FNX521" s="11"/>
      <c r="FNY521" s="15"/>
      <c r="FNZ521" s="6"/>
      <c r="FOA521" s="174"/>
      <c r="FOB521" s="11"/>
      <c r="FOC521" s="15"/>
      <c r="FOD521" s="6"/>
      <c r="FOE521" s="174"/>
      <c r="FOF521" s="11"/>
      <c r="FOG521" s="15"/>
      <c r="FOH521" s="6"/>
      <c r="FOI521" s="174"/>
      <c r="FOJ521" s="11"/>
      <c r="FOK521" s="15"/>
      <c r="FOL521" s="6"/>
      <c r="FOM521" s="174"/>
      <c r="FON521" s="11"/>
      <c r="FOO521" s="15"/>
      <c r="FOP521" s="6"/>
      <c r="FOQ521" s="174"/>
      <c r="FOR521" s="11"/>
      <c r="FOS521" s="15"/>
      <c r="FOT521" s="6"/>
      <c r="FOU521" s="174"/>
      <c r="FOV521" s="11"/>
      <c r="FOW521" s="15"/>
      <c r="FOX521" s="6"/>
      <c r="FOY521" s="174"/>
      <c r="FOZ521" s="11"/>
      <c r="FPA521" s="15"/>
      <c r="FPB521" s="6"/>
      <c r="FPC521" s="174"/>
      <c r="FPD521" s="11"/>
      <c r="FPE521" s="15"/>
      <c r="FPF521" s="6"/>
      <c r="FPG521" s="174"/>
      <c r="FPH521" s="11"/>
      <c r="FPI521" s="15"/>
      <c r="FPJ521" s="6"/>
      <c r="FPK521" s="174"/>
      <c r="FPL521" s="11"/>
      <c r="FPM521" s="15"/>
      <c r="FPN521" s="6"/>
      <c r="FPO521" s="174"/>
      <c r="FPP521" s="11"/>
      <c r="FPQ521" s="15"/>
      <c r="FPR521" s="6"/>
      <c r="FPS521" s="174"/>
      <c r="FPT521" s="11"/>
      <c r="FPU521" s="15"/>
      <c r="FPV521" s="6"/>
      <c r="FPW521" s="174"/>
      <c r="FPX521" s="11"/>
      <c r="FPY521" s="15"/>
      <c r="FPZ521" s="6"/>
      <c r="FQA521" s="174"/>
      <c r="FQB521" s="11"/>
      <c r="FQC521" s="15"/>
      <c r="FQD521" s="6"/>
      <c r="FQE521" s="174"/>
      <c r="FQF521" s="11"/>
      <c r="FQG521" s="15"/>
      <c r="FQH521" s="6"/>
      <c r="FQI521" s="174"/>
      <c r="FQJ521" s="11"/>
      <c r="FQK521" s="15"/>
      <c r="FQL521" s="6"/>
      <c r="FQM521" s="174"/>
      <c r="FQN521" s="11"/>
      <c r="FQO521" s="15"/>
      <c r="FQP521" s="6"/>
      <c r="FQQ521" s="174"/>
      <c r="FQR521" s="11"/>
      <c r="FQS521" s="15"/>
      <c r="FQT521" s="6"/>
      <c r="FQU521" s="174"/>
      <c r="FQV521" s="11"/>
      <c r="FQW521" s="15"/>
      <c r="FQX521" s="6"/>
      <c r="FQY521" s="174"/>
      <c r="FQZ521" s="11"/>
      <c r="FRA521" s="15"/>
      <c r="FRB521" s="6"/>
      <c r="FRC521" s="174"/>
      <c r="FRD521" s="11"/>
      <c r="FRE521" s="15"/>
      <c r="FRF521" s="6"/>
      <c r="FRG521" s="174"/>
      <c r="FRH521" s="11"/>
      <c r="FRI521" s="15"/>
      <c r="FRJ521" s="6"/>
      <c r="FRK521" s="174"/>
      <c r="FRL521" s="11"/>
      <c r="FRM521" s="15"/>
      <c r="FRN521" s="6"/>
      <c r="FRO521" s="174"/>
      <c r="FRP521" s="11"/>
      <c r="FRQ521" s="15"/>
      <c r="FRR521" s="6"/>
      <c r="FRS521" s="174"/>
      <c r="FRT521" s="11"/>
      <c r="FRU521" s="15"/>
      <c r="FRV521" s="6"/>
      <c r="FRW521" s="174"/>
      <c r="FRX521" s="11"/>
      <c r="FRY521" s="15"/>
      <c r="FRZ521" s="6"/>
      <c r="FSA521" s="174"/>
      <c r="FSB521" s="11"/>
      <c r="FSC521" s="15"/>
      <c r="FSD521" s="6"/>
      <c r="FSE521" s="174"/>
      <c r="FSF521" s="11"/>
      <c r="FSG521" s="15"/>
      <c r="FSH521" s="6"/>
      <c r="FSI521" s="174"/>
      <c r="FSJ521" s="11"/>
      <c r="FSK521" s="15"/>
      <c r="FSL521" s="6"/>
      <c r="FSM521" s="174"/>
      <c r="FSN521" s="11"/>
      <c r="FSO521" s="15"/>
      <c r="FSP521" s="6"/>
      <c r="FSQ521" s="174"/>
      <c r="FSR521" s="11"/>
      <c r="FSS521" s="15"/>
      <c r="FST521" s="6"/>
      <c r="FSU521" s="174"/>
      <c r="FSV521" s="11"/>
      <c r="FSW521" s="15"/>
      <c r="FSX521" s="6"/>
      <c r="FSY521" s="174"/>
      <c r="FSZ521" s="11"/>
      <c r="FTA521" s="15"/>
      <c r="FTB521" s="6"/>
      <c r="FTC521" s="174"/>
      <c r="FTD521" s="11"/>
      <c r="FTE521" s="15"/>
      <c r="FTF521" s="6"/>
      <c r="FTG521" s="174"/>
      <c r="FTH521" s="11"/>
      <c r="FTI521" s="15"/>
      <c r="FTJ521" s="6"/>
      <c r="FTK521" s="174"/>
      <c r="FTL521" s="11"/>
      <c r="FTM521" s="15"/>
      <c r="FTN521" s="6"/>
      <c r="FTO521" s="174"/>
      <c r="FTP521" s="11"/>
      <c r="FTQ521" s="15"/>
      <c r="FTR521" s="6"/>
      <c r="FTS521" s="174"/>
      <c r="FTT521" s="11"/>
      <c r="FTU521" s="15"/>
      <c r="FTV521" s="6"/>
      <c r="FTW521" s="174"/>
      <c r="FTX521" s="11"/>
      <c r="FTY521" s="15"/>
      <c r="FTZ521" s="6"/>
      <c r="FUA521" s="174"/>
      <c r="FUB521" s="11"/>
      <c r="FUC521" s="15"/>
      <c r="FUD521" s="6"/>
      <c r="FUE521" s="174"/>
      <c r="FUF521" s="11"/>
      <c r="FUG521" s="15"/>
      <c r="FUH521" s="6"/>
      <c r="FUI521" s="174"/>
      <c r="FUJ521" s="11"/>
      <c r="FUK521" s="15"/>
      <c r="FUL521" s="6"/>
      <c r="FUM521" s="174"/>
      <c r="FUN521" s="11"/>
      <c r="FUO521" s="15"/>
      <c r="FUP521" s="6"/>
      <c r="FUQ521" s="174"/>
      <c r="FUR521" s="11"/>
      <c r="FUS521" s="15"/>
      <c r="FUT521" s="6"/>
      <c r="FUU521" s="174"/>
      <c r="FUV521" s="11"/>
      <c r="FUW521" s="15"/>
      <c r="FUX521" s="6"/>
      <c r="FUY521" s="174"/>
      <c r="FUZ521" s="11"/>
      <c r="FVA521" s="15"/>
      <c r="FVB521" s="6"/>
      <c r="FVC521" s="174"/>
      <c r="FVD521" s="11"/>
      <c r="FVE521" s="15"/>
      <c r="FVF521" s="6"/>
      <c r="FVG521" s="174"/>
      <c r="FVH521" s="11"/>
      <c r="FVI521" s="15"/>
      <c r="FVJ521" s="6"/>
      <c r="FVK521" s="174"/>
      <c r="FVL521" s="11"/>
      <c r="FVM521" s="15"/>
      <c r="FVN521" s="6"/>
      <c r="FVO521" s="174"/>
      <c r="FVP521" s="11"/>
      <c r="FVQ521" s="15"/>
      <c r="FVR521" s="6"/>
      <c r="FVS521" s="174"/>
      <c r="FVT521" s="11"/>
      <c r="FVU521" s="15"/>
      <c r="FVV521" s="6"/>
      <c r="FVW521" s="174"/>
      <c r="FVX521" s="11"/>
      <c r="FVY521" s="15"/>
      <c r="FVZ521" s="6"/>
      <c r="FWA521" s="174"/>
      <c r="FWB521" s="11"/>
      <c r="FWC521" s="15"/>
      <c r="FWD521" s="6"/>
      <c r="FWE521" s="174"/>
      <c r="FWF521" s="11"/>
      <c r="FWG521" s="15"/>
      <c r="FWH521" s="6"/>
      <c r="FWI521" s="174"/>
      <c r="FWJ521" s="11"/>
      <c r="FWK521" s="15"/>
      <c r="FWL521" s="6"/>
      <c r="FWM521" s="174"/>
      <c r="FWN521" s="11"/>
      <c r="FWO521" s="15"/>
      <c r="FWP521" s="6"/>
      <c r="FWQ521" s="174"/>
      <c r="FWR521" s="11"/>
      <c r="FWS521" s="15"/>
      <c r="FWT521" s="6"/>
      <c r="FWU521" s="174"/>
      <c r="FWV521" s="11"/>
      <c r="FWW521" s="15"/>
      <c r="FWX521" s="6"/>
      <c r="FWY521" s="174"/>
      <c r="FWZ521" s="11"/>
      <c r="FXA521" s="15"/>
      <c r="FXB521" s="6"/>
      <c r="FXC521" s="174"/>
      <c r="FXD521" s="11"/>
      <c r="FXE521" s="15"/>
      <c r="FXF521" s="6"/>
      <c r="FXG521" s="174"/>
      <c r="FXH521" s="11"/>
      <c r="FXI521" s="15"/>
      <c r="FXJ521" s="6"/>
      <c r="FXK521" s="174"/>
      <c r="FXL521" s="11"/>
      <c r="FXM521" s="15"/>
      <c r="FXN521" s="6"/>
      <c r="FXO521" s="174"/>
      <c r="FXP521" s="11"/>
      <c r="FXQ521" s="15"/>
      <c r="FXR521" s="6"/>
      <c r="FXS521" s="174"/>
      <c r="FXT521" s="11"/>
      <c r="FXU521" s="15"/>
      <c r="FXV521" s="6"/>
      <c r="FXW521" s="174"/>
      <c r="FXX521" s="11"/>
      <c r="FXY521" s="15"/>
      <c r="FXZ521" s="6"/>
      <c r="FYA521" s="174"/>
      <c r="FYB521" s="11"/>
      <c r="FYC521" s="15"/>
      <c r="FYD521" s="6"/>
      <c r="FYE521" s="174"/>
      <c r="FYF521" s="11"/>
      <c r="FYG521" s="15"/>
      <c r="FYH521" s="6"/>
      <c r="FYI521" s="174"/>
      <c r="FYJ521" s="11"/>
      <c r="FYK521" s="15"/>
      <c r="FYL521" s="6"/>
      <c r="FYM521" s="174"/>
      <c r="FYN521" s="11"/>
      <c r="FYO521" s="15"/>
      <c r="FYP521" s="6"/>
      <c r="FYQ521" s="174"/>
      <c r="FYR521" s="11"/>
      <c r="FYS521" s="15"/>
      <c r="FYT521" s="6"/>
      <c r="FYU521" s="174"/>
      <c r="FYV521" s="11"/>
      <c r="FYW521" s="15"/>
      <c r="FYX521" s="6"/>
      <c r="FYY521" s="174"/>
      <c r="FYZ521" s="11"/>
      <c r="FZA521" s="15"/>
      <c r="FZB521" s="6"/>
      <c r="FZC521" s="174"/>
      <c r="FZD521" s="11"/>
      <c r="FZE521" s="15"/>
      <c r="FZF521" s="6"/>
      <c r="FZG521" s="174"/>
      <c r="FZH521" s="11"/>
      <c r="FZI521" s="15"/>
      <c r="FZJ521" s="6"/>
      <c r="FZK521" s="174"/>
      <c r="FZL521" s="11"/>
      <c r="FZM521" s="15"/>
      <c r="FZN521" s="6"/>
      <c r="FZO521" s="174"/>
      <c r="FZP521" s="11"/>
      <c r="FZQ521" s="15"/>
      <c r="FZR521" s="6"/>
      <c r="FZS521" s="174"/>
      <c r="FZT521" s="11"/>
      <c r="FZU521" s="15"/>
      <c r="FZV521" s="6"/>
      <c r="FZW521" s="174"/>
      <c r="FZX521" s="11"/>
      <c r="FZY521" s="15"/>
      <c r="FZZ521" s="6"/>
      <c r="GAA521" s="174"/>
      <c r="GAB521" s="11"/>
      <c r="GAC521" s="15"/>
      <c r="GAD521" s="6"/>
      <c r="GAE521" s="174"/>
      <c r="GAF521" s="11"/>
      <c r="GAG521" s="15"/>
      <c r="GAH521" s="6"/>
      <c r="GAI521" s="174"/>
      <c r="GAJ521" s="11"/>
      <c r="GAK521" s="15"/>
      <c r="GAL521" s="6"/>
      <c r="GAM521" s="174"/>
      <c r="GAN521" s="11"/>
      <c r="GAO521" s="15"/>
      <c r="GAP521" s="6"/>
      <c r="GAQ521" s="174"/>
      <c r="GAR521" s="11"/>
      <c r="GAS521" s="15"/>
      <c r="GAT521" s="6"/>
      <c r="GAU521" s="174"/>
      <c r="GAV521" s="11"/>
      <c r="GAW521" s="15"/>
      <c r="GAX521" s="6"/>
      <c r="GAY521" s="174"/>
      <c r="GAZ521" s="11"/>
      <c r="GBA521" s="15"/>
      <c r="GBB521" s="6"/>
      <c r="GBC521" s="174"/>
      <c r="GBD521" s="11"/>
      <c r="GBE521" s="15"/>
      <c r="GBF521" s="6"/>
      <c r="GBG521" s="174"/>
      <c r="GBH521" s="11"/>
      <c r="GBI521" s="15"/>
      <c r="GBJ521" s="6"/>
      <c r="GBK521" s="174"/>
      <c r="GBL521" s="11"/>
      <c r="GBM521" s="15"/>
      <c r="GBN521" s="6"/>
      <c r="GBO521" s="174"/>
      <c r="GBP521" s="11"/>
      <c r="GBQ521" s="15"/>
      <c r="GBR521" s="6"/>
      <c r="GBS521" s="174"/>
      <c r="GBT521" s="11"/>
      <c r="GBU521" s="15"/>
      <c r="GBV521" s="6"/>
      <c r="GBW521" s="174"/>
      <c r="GBX521" s="11"/>
      <c r="GBY521" s="15"/>
      <c r="GBZ521" s="6"/>
      <c r="GCA521" s="174"/>
      <c r="GCB521" s="11"/>
      <c r="GCC521" s="15"/>
      <c r="GCD521" s="6"/>
      <c r="GCE521" s="174"/>
      <c r="GCF521" s="11"/>
      <c r="GCG521" s="15"/>
      <c r="GCH521" s="6"/>
      <c r="GCI521" s="174"/>
      <c r="GCJ521" s="11"/>
      <c r="GCK521" s="15"/>
      <c r="GCL521" s="6"/>
      <c r="GCM521" s="174"/>
      <c r="GCN521" s="11"/>
      <c r="GCO521" s="15"/>
      <c r="GCP521" s="6"/>
      <c r="GCQ521" s="174"/>
      <c r="GCR521" s="11"/>
      <c r="GCS521" s="15"/>
      <c r="GCT521" s="6"/>
      <c r="GCU521" s="174"/>
      <c r="GCV521" s="11"/>
      <c r="GCW521" s="15"/>
      <c r="GCX521" s="6"/>
      <c r="GCY521" s="174"/>
      <c r="GCZ521" s="11"/>
      <c r="GDA521" s="15"/>
      <c r="GDB521" s="6"/>
      <c r="GDC521" s="174"/>
      <c r="GDD521" s="11"/>
      <c r="GDE521" s="15"/>
      <c r="GDF521" s="6"/>
      <c r="GDG521" s="174"/>
      <c r="GDH521" s="11"/>
      <c r="GDI521" s="15"/>
      <c r="GDJ521" s="6"/>
      <c r="GDK521" s="174"/>
      <c r="GDL521" s="11"/>
      <c r="GDM521" s="15"/>
      <c r="GDN521" s="6"/>
      <c r="GDO521" s="174"/>
      <c r="GDP521" s="11"/>
      <c r="GDQ521" s="15"/>
      <c r="GDR521" s="6"/>
      <c r="GDS521" s="174"/>
      <c r="GDT521" s="11"/>
      <c r="GDU521" s="15"/>
      <c r="GDV521" s="6"/>
      <c r="GDW521" s="174"/>
      <c r="GDX521" s="11"/>
      <c r="GDY521" s="15"/>
      <c r="GDZ521" s="6"/>
      <c r="GEA521" s="174"/>
      <c r="GEB521" s="11"/>
      <c r="GEC521" s="15"/>
      <c r="GED521" s="6"/>
      <c r="GEE521" s="174"/>
      <c r="GEF521" s="11"/>
      <c r="GEG521" s="15"/>
      <c r="GEH521" s="6"/>
      <c r="GEI521" s="174"/>
      <c r="GEJ521" s="11"/>
      <c r="GEK521" s="15"/>
      <c r="GEL521" s="6"/>
      <c r="GEM521" s="174"/>
      <c r="GEN521" s="11"/>
      <c r="GEO521" s="15"/>
      <c r="GEP521" s="6"/>
      <c r="GEQ521" s="174"/>
      <c r="GER521" s="11"/>
      <c r="GES521" s="15"/>
      <c r="GET521" s="6"/>
      <c r="GEU521" s="174"/>
      <c r="GEV521" s="11"/>
      <c r="GEW521" s="15"/>
      <c r="GEX521" s="6"/>
      <c r="GEY521" s="174"/>
      <c r="GEZ521" s="11"/>
      <c r="GFA521" s="15"/>
      <c r="GFB521" s="6"/>
      <c r="GFC521" s="174"/>
      <c r="GFD521" s="11"/>
      <c r="GFE521" s="15"/>
      <c r="GFF521" s="6"/>
      <c r="GFG521" s="174"/>
      <c r="GFH521" s="11"/>
      <c r="GFI521" s="15"/>
      <c r="GFJ521" s="6"/>
      <c r="GFK521" s="174"/>
      <c r="GFL521" s="11"/>
      <c r="GFM521" s="15"/>
      <c r="GFN521" s="6"/>
      <c r="GFO521" s="174"/>
      <c r="GFP521" s="11"/>
      <c r="GFQ521" s="15"/>
      <c r="GFR521" s="6"/>
      <c r="GFS521" s="174"/>
      <c r="GFT521" s="11"/>
      <c r="GFU521" s="15"/>
      <c r="GFV521" s="6"/>
      <c r="GFW521" s="174"/>
      <c r="GFX521" s="11"/>
      <c r="GFY521" s="15"/>
      <c r="GFZ521" s="6"/>
      <c r="GGA521" s="174"/>
      <c r="GGB521" s="11"/>
      <c r="GGC521" s="15"/>
      <c r="GGD521" s="6"/>
      <c r="GGE521" s="174"/>
      <c r="GGF521" s="11"/>
      <c r="GGG521" s="15"/>
      <c r="GGH521" s="6"/>
      <c r="GGI521" s="174"/>
      <c r="GGJ521" s="11"/>
      <c r="GGK521" s="15"/>
      <c r="GGL521" s="6"/>
      <c r="GGM521" s="174"/>
      <c r="GGN521" s="11"/>
      <c r="GGO521" s="15"/>
      <c r="GGP521" s="6"/>
      <c r="GGQ521" s="174"/>
      <c r="GGR521" s="11"/>
      <c r="GGS521" s="15"/>
      <c r="GGT521" s="6"/>
      <c r="GGU521" s="174"/>
      <c r="GGV521" s="11"/>
      <c r="GGW521" s="15"/>
      <c r="GGX521" s="6"/>
      <c r="GGY521" s="174"/>
      <c r="GGZ521" s="11"/>
      <c r="GHA521" s="15"/>
      <c r="GHB521" s="6"/>
      <c r="GHC521" s="174"/>
      <c r="GHD521" s="11"/>
      <c r="GHE521" s="15"/>
      <c r="GHF521" s="6"/>
      <c r="GHG521" s="174"/>
      <c r="GHH521" s="11"/>
      <c r="GHI521" s="15"/>
      <c r="GHJ521" s="6"/>
      <c r="GHK521" s="174"/>
      <c r="GHL521" s="11"/>
      <c r="GHM521" s="15"/>
      <c r="GHN521" s="6"/>
      <c r="GHO521" s="174"/>
      <c r="GHP521" s="11"/>
      <c r="GHQ521" s="15"/>
      <c r="GHR521" s="6"/>
      <c r="GHS521" s="174"/>
      <c r="GHT521" s="11"/>
      <c r="GHU521" s="15"/>
      <c r="GHV521" s="6"/>
      <c r="GHW521" s="174"/>
      <c r="GHX521" s="11"/>
      <c r="GHY521" s="15"/>
      <c r="GHZ521" s="6"/>
      <c r="GIA521" s="174"/>
      <c r="GIB521" s="11"/>
      <c r="GIC521" s="15"/>
      <c r="GID521" s="6"/>
      <c r="GIE521" s="174"/>
      <c r="GIF521" s="11"/>
      <c r="GIG521" s="15"/>
      <c r="GIH521" s="6"/>
      <c r="GII521" s="174"/>
      <c r="GIJ521" s="11"/>
      <c r="GIK521" s="15"/>
      <c r="GIL521" s="6"/>
      <c r="GIM521" s="174"/>
      <c r="GIN521" s="11"/>
      <c r="GIO521" s="15"/>
      <c r="GIP521" s="6"/>
      <c r="GIQ521" s="174"/>
      <c r="GIR521" s="11"/>
      <c r="GIS521" s="15"/>
      <c r="GIT521" s="6"/>
      <c r="GIU521" s="174"/>
      <c r="GIV521" s="11"/>
      <c r="GIW521" s="15"/>
      <c r="GIX521" s="6"/>
      <c r="GIY521" s="174"/>
      <c r="GIZ521" s="11"/>
      <c r="GJA521" s="15"/>
      <c r="GJB521" s="6"/>
      <c r="GJC521" s="174"/>
      <c r="GJD521" s="11"/>
      <c r="GJE521" s="15"/>
      <c r="GJF521" s="6"/>
      <c r="GJG521" s="174"/>
      <c r="GJH521" s="11"/>
      <c r="GJI521" s="15"/>
      <c r="GJJ521" s="6"/>
      <c r="GJK521" s="174"/>
      <c r="GJL521" s="11"/>
      <c r="GJM521" s="15"/>
      <c r="GJN521" s="6"/>
      <c r="GJO521" s="174"/>
      <c r="GJP521" s="11"/>
      <c r="GJQ521" s="15"/>
      <c r="GJR521" s="6"/>
      <c r="GJS521" s="174"/>
      <c r="GJT521" s="11"/>
      <c r="GJU521" s="15"/>
      <c r="GJV521" s="6"/>
      <c r="GJW521" s="174"/>
      <c r="GJX521" s="11"/>
      <c r="GJY521" s="15"/>
      <c r="GJZ521" s="6"/>
      <c r="GKA521" s="174"/>
      <c r="GKB521" s="11"/>
      <c r="GKC521" s="15"/>
      <c r="GKD521" s="6"/>
      <c r="GKE521" s="174"/>
      <c r="GKF521" s="11"/>
      <c r="GKG521" s="15"/>
      <c r="GKH521" s="6"/>
      <c r="GKI521" s="174"/>
      <c r="GKJ521" s="11"/>
      <c r="GKK521" s="15"/>
      <c r="GKL521" s="6"/>
      <c r="GKM521" s="174"/>
      <c r="GKN521" s="11"/>
      <c r="GKO521" s="15"/>
      <c r="GKP521" s="6"/>
      <c r="GKQ521" s="174"/>
      <c r="GKR521" s="11"/>
      <c r="GKS521" s="15"/>
      <c r="GKT521" s="6"/>
      <c r="GKU521" s="174"/>
      <c r="GKV521" s="11"/>
      <c r="GKW521" s="15"/>
      <c r="GKX521" s="6"/>
      <c r="GKY521" s="174"/>
      <c r="GKZ521" s="11"/>
      <c r="GLA521" s="15"/>
      <c r="GLB521" s="6"/>
      <c r="GLC521" s="174"/>
      <c r="GLD521" s="11"/>
      <c r="GLE521" s="15"/>
      <c r="GLF521" s="6"/>
      <c r="GLG521" s="174"/>
      <c r="GLH521" s="11"/>
      <c r="GLI521" s="15"/>
      <c r="GLJ521" s="6"/>
      <c r="GLK521" s="174"/>
      <c r="GLL521" s="11"/>
      <c r="GLM521" s="15"/>
      <c r="GLN521" s="6"/>
      <c r="GLO521" s="174"/>
      <c r="GLP521" s="11"/>
      <c r="GLQ521" s="15"/>
      <c r="GLR521" s="6"/>
      <c r="GLS521" s="174"/>
      <c r="GLT521" s="11"/>
      <c r="GLU521" s="15"/>
      <c r="GLV521" s="6"/>
      <c r="GLW521" s="174"/>
      <c r="GLX521" s="11"/>
      <c r="GLY521" s="15"/>
      <c r="GLZ521" s="6"/>
      <c r="GMA521" s="174"/>
      <c r="GMB521" s="11"/>
      <c r="GMC521" s="15"/>
      <c r="GMD521" s="6"/>
      <c r="GME521" s="174"/>
      <c r="GMF521" s="11"/>
      <c r="GMG521" s="15"/>
      <c r="GMH521" s="6"/>
      <c r="GMI521" s="174"/>
      <c r="GMJ521" s="11"/>
      <c r="GMK521" s="15"/>
      <c r="GML521" s="6"/>
      <c r="GMM521" s="174"/>
      <c r="GMN521" s="11"/>
      <c r="GMO521" s="15"/>
      <c r="GMP521" s="6"/>
      <c r="GMQ521" s="174"/>
      <c r="GMR521" s="11"/>
      <c r="GMS521" s="15"/>
      <c r="GMT521" s="6"/>
      <c r="GMU521" s="174"/>
      <c r="GMV521" s="11"/>
      <c r="GMW521" s="15"/>
      <c r="GMX521" s="6"/>
      <c r="GMY521" s="174"/>
      <c r="GMZ521" s="11"/>
      <c r="GNA521" s="15"/>
      <c r="GNB521" s="6"/>
      <c r="GNC521" s="174"/>
      <c r="GND521" s="11"/>
      <c r="GNE521" s="15"/>
      <c r="GNF521" s="6"/>
      <c r="GNG521" s="174"/>
      <c r="GNH521" s="11"/>
      <c r="GNI521" s="15"/>
      <c r="GNJ521" s="6"/>
      <c r="GNK521" s="174"/>
      <c r="GNL521" s="11"/>
      <c r="GNM521" s="15"/>
      <c r="GNN521" s="6"/>
      <c r="GNO521" s="174"/>
      <c r="GNP521" s="11"/>
      <c r="GNQ521" s="15"/>
      <c r="GNR521" s="6"/>
      <c r="GNS521" s="174"/>
      <c r="GNT521" s="11"/>
      <c r="GNU521" s="15"/>
      <c r="GNV521" s="6"/>
      <c r="GNW521" s="174"/>
      <c r="GNX521" s="11"/>
      <c r="GNY521" s="15"/>
      <c r="GNZ521" s="6"/>
      <c r="GOA521" s="174"/>
      <c r="GOB521" s="11"/>
      <c r="GOC521" s="15"/>
      <c r="GOD521" s="6"/>
      <c r="GOE521" s="174"/>
      <c r="GOF521" s="11"/>
      <c r="GOG521" s="15"/>
      <c r="GOH521" s="6"/>
      <c r="GOI521" s="174"/>
      <c r="GOJ521" s="11"/>
      <c r="GOK521" s="15"/>
      <c r="GOL521" s="6"/>
      <c r="GOM521" s="174"/>
      <c r="GON521" s="11"/>
      <c r="GOO521" s="15"/>
      <c r="GOP521" s="6"/>
      <c r="GOQ521" s="174"/>
      <c r="GOR521" s="11"/>
      <c r="GOS521" s="15"/>
      <c r="GOT521" s="6"/>
      <c r="GOU521" s="174"/>
      <c r="GOV521" s="11"/>
      <c r="GOW521" s="15"/>
      <c r="GOX521" s="6"/>
      <c r="GOY521" s="174"/>
      <c r="GOZ521" s="11"/>
      <c r="GPA521" s="15"/>
      <c r="GPB521" s="6"/>
      <c r="GPC521" s="174"/>
      <c r="GPD521" s="11"/>
      <c r="GPE521" s="15"/>
      <c r="GPF521" s="6"/>
      <c r="GPG521" s="174"/>
      <c r="GPH521" s="11"/>
      <c r="GPI521" s="15"/>
      <c r="GPJ521" s="6"/>
      <c r="GPK521" s="174"/>
      <c r="GPL521" s="11"/>
      <c r="GPM521" s="15"/>
      <c r="GPN521" s="6"/>
      <c r="GPO521" s="174"/>
      <c r="GPP521" s="11"/>
      <c r="GPQ521" s="15"/>
      <c r="GPR521" s="6"/>
      <c r="GPS521" s="174"/>
      <c r="GPT521" s="11"/>
      <c r="GPU521" s="15"/>
      <c r="GPV521" s="6"/>
      <c r="GPW521" s="174"/>
      <c r="GPX521" s="11"/>
      <c r="GPY521" s="15"/>
      <c r="GPZ521" s="6"/>
      <c r="GQA521" s="174"/>
      <c r="GQB521" s="11"/>
      <c r="GQC521" s="15"/>
      <c r="GQD521" s="6"/>
      <c r="GQE521" s="174"/>
      <c r="GQF521" s="11"/>
      <c r="GQG521" s="15"/>
      <c r="GQH521" s="6"/>
      <c r="GQI521" s="174"/>
      <c r="GQJ521" s="11"/>
      <c r="GQK521" s="15"/>
      <c r="GQL521" s="6"/>
      <c r="GQM521" s="174"/>
      <c r="GQN521" s="11"/>
      <c r="GQO521" s="15"/>
      <c r="GQP521" s="6"/>
      <c r="GQQ521" s="174"/>
      <c r="GQR521" s="11"/>
      <c r="GQS521" s="15"/>
      <c r="GQT521" s="6"/>
      <c r="GQU521" s="174"/>
      <c r="GQV521" s="11"/>
      <c r="GQW521" s="15"/>
      <c r="GQX521" s="6"/>
      <c r="GQY521" s="174"/>
      <c r="GQZ521" s="11"/>
      <c r="GRA521" s="15"/>
      <c r="GRB521" s="6"/>
      <c r="GRC521" s="174"/>
      <c r="GRD521" s="11"/>
      <c r="GRE521" s="15"/>
      <c r="GRF521" s="6"/>
      <c r="GRG521" s="174"/>
      <c r="GRH521" s="11"/>
      <c r="GRI521" s="15"/>
      <c r="GRJ521" s="6"/>
      <c r="GRK521" s="174"/>
      <c r="GRL521" s="11"/>
      <c r="GRM521" s="15"/>
      <c r="GRN521" s="6"/>
      <c r="GRO521" s="174"/>
      <c r="GRP521" s="11"/>
      <c r="GRQ521" s="15"/>
      <c r="GRR521" s="6"/>
      <c r="GRS521" s="174"/>
      <c r="GRT521" s="11"/>
      <c r="GRU521" s="15"/>
      <c r="GRV521" s="6"/>
      <c r="GRW521" s="174"/>
      <c r="GRX521" s="11"/>
      <c r="GRY521" s="15"/>
      <c r="GRZ521" s="6"/>
      <c r="GSA521" s="174"/>
      <c r="GSB521" s="11"/>
      <c r="GSC521" s="15"/>
      <c r="GSD521" s="6"/>
      <c r="GSE521" s="174"/>
      <c r="GSF521" s="11"/>
      <c r="GSG521" s="15"/>
      <c r="GSH521" s="6"/>
      <c r="GSI521" s="174"/>
      <c r="GSJ521" s="11"/>
      <c r="GSK521" s="15"/>
      <c r="GSL521" s="6"/>
      <c r="GSM521" s="174"/>
      <c r="GSN521" s="11"/>
      <c r="GSO521" s="15"/>
      <c r="GSP521" s="6"/>
      <c r="GSQ521" s="174"/>
      <c r="GSR521" s="11"/>
      <c r="GSS521" s="15"/>
      <c r="GST521" s="6"/>
      <c r="GSU521" s="174"/>
      <c r="GSV521" s="11"/>
      <c r="GSW521" s="15"/>
      <c r="GSX521" s="6"/>
      <c r="GSY521" s="174"/>
      <c r="GSZ521" s="11"/>
      <c r="GTA521" s="15"/>
      <c r="GTB521" s="6"/>
      <c r="GTC521" s="174"/>
      <c r="GTD521" s="11"/>
      <c r="GTE521" s="15"/>
      <c r="GTF521" s="6"/>
      <c r="GTG521" s="174"/>
      <c r="GTH521" s="11"/>
      <c r="GTI521" s="15"/>
      <c r="GTJ521" s="6"/>
      <c r="GTK521" s="174"/>
      <c r="GTL521" s="11"/>
      <c r="GTM521" s="15"/>
      <c r="GTN521" s="6"/>
      <c r="GTO521" s="174"/>
      <c r="GTP521" s="11"/>
      <c r="GTQ521" s="15"/>
      <c r="GTR521" s="6"/>
      <c r="GTS521" s="174"/>
      <c r="GTT521" s="11"/>
      <c r="GTU521" s="15"/>
      <c r="GTV521" s="6"/>
      <c r="GTW521" s="174"/>
      <c r="GTX521" s="11"/>
      <c r="GTY521" s="15"/>
      <c r="GTZ521" s="6"/>
      <c r="GUA521" s="174"/>
      <c r="GUB521" s="11"/>
      <c r="GUC521" s="15"/>
      <c r="GUD521" s="6"/>
      <c r="GUE521" s="174"/>
      <c r="GUF521" s="11"/>
      <c r="GUG521" s="15"/>
      <c r="GUH521" s="6"/>
      <c r="GUI521" s="174"/>
      <c r="GUJ521" s="11"/>
      <c r="GUK521" s="15"/>
      <c r="GUL521" s="6"/>
      <c r="GUM521" s="174"/>
      <c r="GUN521" s="11"/>
      <c r="GUO521" s="15"/>
      <c r="GUP521" s="6"/>
      <c r="GUQ521" s="174"/>
      <c r="GUR521" s="11"/>
      <c r="GUS521" s="15"/>
      <c r="GUT521" s="6"/>
      <c r="GUU521" s="174"/>
      <c r="GUV521" s="11"/>
      <c r="GUW521" s="15"/>
      <c r="GUX521" s="6"/>
      <c r="GUY521" s="174"/>
      <c r="GUZ521" s="11"/>
      <c r="GVA521" s="15"/>
      <c r="GVB521" s="6"/>
      <c r="GVC521" s="174"/>
      <c r="GVD521" s="11"/>
      <c r="GVE521" s="15"/>
      <c r="GVF521" s="6"/>
      <c r="GVG521" s="174"/>
      <c r="GVH521" s="11"/>
      <c r="GVI521" s="15"/>
      <c r="GVJ521" s="6"/>
      <c r="GVK521" s="174"/>
      <c r="GVL521" s="11"/>
      <c r="GVM521" s="15"/>
      <c r="GVN521" s="6"/>
      <c r="GVO521" s="174"/>
      <c r="GVP521" s="11"/>
      <c r="GVQ521" s="15"/>
      <c r="GVR521" s="6"/>
      <c r="GVS521" s="174"/>
      <c r="GVT521" s="11"/>
      <c r="GVU521" s="15"/>
      <c r="GVV521" s="6"/>
      <c r="GVW521" s="174"/>
      <c r="GVX521" s="11"/>
      <c r="GVY521" s="15"/>
      <c r="GVZ521" s="6"/>
      <c r="GWA521" s="174"/>
      <c r="GWB521" s="11"/>
      <c r="GWC521" s="15"/>
      <c r="GWD521" s="6"/>
      <c r="GWE521" s="174"/>
      <c r="GWF521" s="11"/>
      <c r="GWG521" s="15"/>
      <c r="GWH521" s="6"/>
      <c r="GWI521" s="174"/>
      <c r="GWJ521" s="11"/>
      <c r="GWK521" s="15"/>
      <c r="GWL521" s="6"/>
      <c r="GWM521" s="174"/>
      <c r="GWN521" s="11"/>
      <c r="GWO521" s="15"/>
      <c r="GWP521" s="6"/>
      <c r="GWQ521" s="174"/>
      <c r="GWR521" s="11"/>
      <c r="GWS521" s="15"/>
      <c r="GWT521" s="6"/>
      <c r="GWU521" s="174"/>
      <c r="GWV521" s="11"/>
      <c r="GWW521" s="15"/>
      <c r="GWX521" s="6"/>
      <c r="GWY521" s="174"/>
      <c r="GWZ521" s="11"/>
      <c r="GXA521" s="15"/>
      <c r="GXB521" s="6"/>
      <c r="GXC521" s="174"/>
      <c r="GXD521" s="11"/>
      <c r="GXE521" s="15"/>
      <c r="GXF521" s="6"/>
      <c r="GXG521" s="174"/>
      <c r="GXH521" s="11"/>
      <c r="GXI521" s="15"/>
      <c r="GXJ521" s="6"/>
      <c r="GXK521" s="174"/>
      <c r="GXL521" s="11"/>
      <c r="GXM521" s="15"/>
      <c r="GXN521" s="6"/>
      <c r="GXO521" s="174"/>
      <c r="GXP521" s="11"/>
      <c r="GXQ521" s="15"/>
      <c r="GXR521" s="6"/>
      <c r="GXS521" s="174"/>
      <c r="GXT521" s="11"/>
      <c r="GXU521" s="15"/>
      <c r="GXV521" s="6"/>
      <c r="GXW521" s="174"/>
      <c r="GXX521" s="11"/>
      <c r="GXY521" s="15"/>
      <c r="GXZ521" s="6"/>
      <c r="GYA521" s="174"/>
      <c r="GYB521" s="11"/>
      <c r="GYC521" s="15"/>
      <c r="GYD521" s="6"/>
      <c r="GYE521" s="174"/>
      <c r="GYF521" s="11"/>
      <c r="GYG521" s="15"/>
      <c r="GYH521" s="6"/>
      <c r="GYI521" s="174"/>
      <c r="GYJ521" s="11"/>
      <c r="GYK521" s="15"/>
      <c r="GYL521" s="6"/>
      <c r="GYM521" s="174"/>
      <c r="GYN521" s="11"/>
      <c r="GYO521" s="15"/>
      <c r="GYP521" s="6"/>
      <c r="GYQ521" s="174"/>
      <c r="GYR521" s="11"/>
      <c r="GYS521" s="15"/>
      <c r="GYT521" s="6"/>
      <c r="GYU521" s="174"/>
      <c r="GYV521" s="11"/>
      <c r="GYW521" s="15"/>
      <c r="GYX521" s="6"/>
      <c r="GYY521" s="174"/>
      <c r="GYZ521" s="11"/>
      <c r="GZA521" s="15"/>
      <c r="GZB521" s="6"/>
      <c r="GZC521" s="174"/>
      <c r="GZD521" s="11"/>
      <c r="GZE521" s="15"/>
      <c r="GZF521" s="6"/>
      <c r="GZG521" s="174"/>
      <c r="GZH521" s="11"/>
      <c r="GZI521" s="15"/>
      <c r="GZJ521" s="6"/>
      <c r="GZK521" s="174"/>
      <c r="GZL521" s="11"/>
      <c r="GZM521" s="15"/>
      <c r="GZN521" s="6"/>
      <c r="GZO521" s="174"/>
      <c r="GZP521" s="11"/>
      <c r="GZQ521" s="15"/>
      <c r="GZR521" s="6"/>
      <c r="GZS521" s="174"/>
      <c r="GZT521" s="11"/>
      <c r="GZU521" s="15"/>
      <c r="GZV521" s="6"/>
      <c r="GZW521" s="174"/>
      <c r="GZX521" s="11"/>
      <c r="GZY521" s="15"/>
      <c r="GZZ521" s="6"/>
      <c r="HAA521" s="174"/>
      <c r="HAB521" s="11"/>
      <c r="HAC521" s="15"/>
      <c r="HAD521" s="6"/>
      <c r="HAE521" s="174"/>
      <c r="HAF521" s="11"/>
      <c r="HAG521" s="15"/>
      <c r="HAH521" s="6"/>
      <c r="HAI521" s="174"/>
      <c r="HAJ521" s="11"/>
      <c r="HAK521" s="15"/>
      <c r="HAL521" s="6"/>
      <c r="HAM521" s="174"/>
      <c r="HAN521" s="11"/>
      <c r="HAO521" s="15"/>
      <c r="HAP521" s="6"/>
      <c r="HAQ521" s="174"/>
      <c r="HAR521" s="11"/>
      <c r="HAS521" s="15"/>
      <c r="HAT521" s="6"/>
      <c r="HAU521" s="174"/>
      <c r="HAV521" s="11"/>
      <c r="HAW521" s="15"/>
      <c r="HAX521" s="6"/>
      <c r="HAY521" s="174"/>
      <c r="HAZ521" s="11"/>
      <c r="HBA521" s="15"/>
      <c r="HBB521" s="6"/>
      <c r="HBC521" s="174"/>
      <c r="HBD521" s="11"/>
      <c r="HBE521" s="15"/>
      <c r="HBF521" s="6"/>
      <c r="HBG521" s="174"/>
      <c r="HBH521" s="11"/>
      <c r="HBI521" s="15"/>
      <c r="HBJ521" s="6"/>
      <c r="HBK521" s="174"/>
      <c r="HBL521" s="11"/>
      <c r="HBM521" s="15"/>
      <c r="HBN521" s="6"/>
      <c r="HBO521" s="174"/>
      <c r="HBP521" s="11"/>
      <c r="HBQ521" s="15"/>
      <c r="HBR521" s="6"/>
      <c r="HBS521" s="174"/>
      <c r="HBT521" s="11"/>
      <c r="HBU521" s="15"/>
      <c r="HBV521" s="6"/>
      <c r="HBW521" s="174"/>
      <c r="HBX521" s="11"/>
      <c r="HBY521" s="15"/>
      <c r="HBZ521" s="6"/>
      <c r="HCA521" s="174"/>
      <c r="HCB521" s="11"/>
      <c r="HCC521" s="15"/>
      <c r="HCD521" s="6"/>
      <c r="HCE521" s="174"/>
      <c r="HCF521" s="11"/>
      <c r="HCG521" s="15"/>
      <c r="HCH521" s="6"/>
      <c r="HCI521" s="174"/>
      <c r="HCJ521" s="11"/>
      <c r="HCK521" s="15"/>
      <c r="HCL521" s="6"/>
      <c r="HCM521" s="174"/>
      <c r="HCN521" s="11"/>
      <c r="HCO521" s="15"/>
      <c r="HCP521" s="6"/>
      <c r="HCQ521" s="174"/>
      <c r="HCR521" s="11"/>
      <c r="HCS521" s="15"/>
      <c r="HCT521" s="6"/>
      <c r="HCU521" s="174"/>
      <c r="HCV521" s="11"/>
      <c r="HCW521" s="15"/>
      <c r="HCX521" s="6"/>
      <c r="HCY521" s="174"/>
      <c r="HCZ521" s="11"/>
      <c r="HDA521" s="15"/>
      <c r="HDB521" s="6"/>
      <c r="HDC521" s="174"/>
      <c r="HDD521" s="11"/>
      <c r="HDE521" s="15"/>
      <c r="HDF521" s="6"/>
      <c r="HDG521" s="174"/>
      <c r="HDH521" s="11"/>
      <c r="HDI521" s="15"/>
      <c r="HDJ521" s="6"/>
      <c r="HDK521" s="174"/>
      <c r="HDL521" s="11"/>
      <c r="HDM521" s="15"/>
      <c r="HDN521" s="6"/>
      <c r="HDO521" s="174"/>
      <c r="HDP521" s="11"/>
      <c r="HDQ521" s="15"/>
      <c r="HDR521" s="6"/>
      <c r="HDS521" s="174"/>
      <c r="HDT521" s="11"/>
      <c r="HDU521" s="15"/>
      <c r="HDV521" s="6"/>
      <c r="HDW521" s="174"/>
      <c r="HDX521" s="11"/>
      <c r="HDY521" s="15"/>
      <c r="HDZ521" s="6"/>
      <c r="HEA521" s="174"/>
      <c r="HEB521" s="11"/>
      <c r="HEC521" s="15"/>
      <c r="HED521" s="6"/>
      <c r="HEE521" s="174"/>
      <c r="HEF521" s="11"/>
      <c r="HEG521" s="15"/>
      <c r="HEH521" s="6"/>
      <c r="HEI521" s="174"/>
      <c r="HEJ521" s="11"/>
      <c r="HEK521" s="15"/>
      <c r="HEL521" s="6"/>
      <c r="HEM521" s="174"/>
      <c r="HEN521" s="11"/>
      <c r="HEO521" s="15"/>
      <c r="HEP521" s="6"/>
      <c r="HEQ521" s="174"/>
      <c r="HER521" s="11"/>
      <c r="HES521" s="15"/>
      <c r="HET521" s="6"/>
      <c r="HEU521" s="174"/>
      <c r="HEV521" s="11"/>
      <c r="HEW521" s="15"/>
      <c r="HEX521" s="6"/>
      <c r="HEY521" s="174"/>
      <c r="HEZ521" s="11"/>
      <c r="HFA521" s="15"/>
      <c r="HFB521" s="6"/>
      <c r="HFC521" s="174"/>
      <c r="HFD521" s="11"/>
      <c r="HFE521" s="15"/>
      <c r="HFF521" s="6"/>
      <c r="HFG521" s="174"/>
      <c r="HFH521" s="11"/>
      <c r="HFI521" s="15"/>
      <c r="HFJ521" s="6"/>
      <c r="HFK521" s="174"/>
      <c r="HFL521" s="11"/>
      <c r="HFM521" s="15"/>
      <c r="HFN521" s="6"/>
      <c r="HFO521" s="174"/>
      <c r="HFP521" s="11"/>
      <c r="HFQ521" s="15"/>
      <c r="HFR521" s="6"/>
      <c r="HFS521" s="174"/>
      <c r="HFT521" s="11"/>
      <c r="HFU521" s="15"/>
      <c r="HFV521" s="6"/>
      <c r="HFW521" s="174"/>
      <c r="HFX521" s="11"/>
      <c r="HFY521" s="15"/>
      <c r="HFZ521" s="6"/>
      <c r="HGA521" s="174"/>
      <c r="HGB521" s="11"/>
      <c r="HGC521" s="15"/>
      <c r="HGD521" s="6"/>
      <c r="HGE521" s="174"/>
      <c r="HGF521" s="11"/>
      <c r="HGG521" s="15"/>
      <c r="HGH521" s="6"/>
      <c r="HGI521" s="174"/>
      <c r="HGJ521" s="11"/>
      <c r="HGK521" s="15"/>
      <c r="HGL521" s="6"/>
      <c r="HGM521" s="174"/>
      <c r="HGN521" s="11"/>
      <c r="HGO521" s="15"/>
      <c r="HGP521" s="6"/>
      <c r="HGQ521" s="174"/>
      <c r="HGR521" s="11"/>
      <c r="HGS521" s="15"/>
      <c r="HGT521" s="6"/>
      <c r="HGU521" s="174"/>
      <c r="HGV521" s="11"/>
      <c r="HGW521" s="15"/>
      <c r="HGX521" s="6"/>
      <c r="HGY521" s="174"/>
      <c r="HGZ521" s="11"/>
      <c r="HHA521" s="15"/>
      <c r="HHB521" s="6"/>
      <c r="HHC521" s="174"/>
      <c r="HHD521" s="11"/>
      <c r="HHE521" s="15"/>
      <c r="HHF521" s="6"/>
      <c r="HHG521" s="174"/>
      <c r="HHH521" s="11"/>
      <c r="HHI521" s="15"/>
      <c r="HHJ521" s="6"/>
      <c r="HHK521" s="174"/>
      <c r="HHL521" s="11"/>
      <c r="HHM521" s="15"/>
      <c r="HHN521" s="6"/>
      <c r="HHO521" s="174"/>
      <c r="HHP521" s="11"/>
      <c r="HHQ521" s="15"/>
      <c r="HHR521" s="6"/>
      <c r="HHS521" s="174"/>
      <c r="HHT521" s="11"/>
      <c r="HHU521" s="15"/>
      <c r="HHV521" s="6"/>
      <c r="HHW521" s="174"/>
      <c r="HHX521" s="11"/>
      <c r="HHY521" s="15"/>
      <c r="HHZ521" s="6"/>
      <c r="HIA521" s="174"/>
      <c r="HIB521" s="11"/>
      <c r="HIC521" s="15"/>
      <c r="HID521" s="6"/>
      <c r="HIE521" s="174"/>
      <c r="HIF521" s="11"/>
      <c r="HIG521" s="15"/>
      <c r="HIH521" s="6"/>
      <c r="HII521" s="174"/>
      <c r="HIJ521" s="11"/>
      <c r="HIK521" s="15"/>
      <c r="HIL521" s="6"/>
      <c r="HIM521" s="174"/>
      <c r="HIN521" s="11"/>
      <c r="HIO521" s="15"/>
      <c r="HIP521" s="6"/>
      <c r="HIQ521" s="174"/>
      <c r="HIR521" s="11"/>
      <c r="HIS521" s="15"/>
      <c r="HIT521" s="6"/>
      <c r="HIU521" s="174"/>
      <c r="HIV521" s="11"/>
      <c r="HIW521" s="15"/>
      <c r="HIX521" s="6"/>
      <c r="HIY521" s="174"/>
      <c r="HIZ521" s="11"/>
      <c r="HJA521" s="15"/>
      <c r="HJB521" s="6"/>
      <c r="HJC521" s="174"/>
      <c r="HJD521" s="11"/>
      <c r="HJE521" s="15"/>
      <c r="HJF521" s="6"/>
      <c r="HJG521" s="174"/>
      <c r="HJH521" s="11"/>
      <c r="HJI521" s="15"/>
      <c r="HJJ521" s="6"/>
      <c r="HJK521" s="174"/>
      <c r="HJL521" s="11"/>
      <c r="HJM521" s="15"/>
      <c r="HJN521" s="6"/>
      <c r="HJO521" s="174"/>
      <c r="HJP521" s="11"/>
      <c r="HJQ521" s="15"/>
      <c r="HJR521" s="6"/>
      <c r="HJS521" s="174"/>
      <c r="HJT521" s="11"/>
      <c r="HJU521" s="15"/>
      <c r="HJV521" s="6"/>
      <c r="HJW521" s="174"/>
      <c r="HJX521" s="11"/>
      <c r="HJY521" s="15"/>
      <c r="HJZ521" s="6"/>
      <c r="HKA521" s="174"/>
      <c r="HKB521" s="11"/>
      <c r="HKC521" s="15"/>
      <c r="HKD521" s="6"/>
      <c r="HKE521" s="174"/>
      <c r="HKF521" s="11"/>
      <c r="HKG521" s="15"/>
      <c r="HKH521" s="6"/>
      <c r="HKI521" s="174"/>
      <c r="HKJ521" s="11"/>
      <c r="HKK521" s="15"/>
      <c r="HKL521" s="6"/>
      <c r="HKM521" s="174"/>
      <c r="HKN521" s="11"/>
      <c r="HKO521" s="15"/>
      <c r="HKP521" s="6"/>
      <c r="HKQ521" s="174"/>
      <c r="HKR521" s="11"/>
      <c r="HKS521" s="15"/>
      <c r="HKT521" s="6"/>
      <c r="HKU521" s="174"/>
      <c r="HKV521" s="11"/>
      <c r="HKW521" s="15"/>
      <c r="HKX521" s="6"/>
      <c r="HKY521" s="174"/>
      <c r="HKZ521" s="11"/>
      <c r="HLA521" s="15"/>
      <c r="HLB521" s="6"/>
      <c r="HLC521" s="174"/>
      <c r="HLD521" s="11"/>
      <c r="HLE521" s="15"/>
      <c r="HLF521" s="6"/>
      <c r="HLG521" s="174"/>
      <c r="HLH521" s="11"/>
      <c r="HLI521" s="15"/>
      <c r="HLJ521" s="6"/>
      <c r="HLK521" s="174"/>
      <c r="HLL521" s="11"/>
      <c r="HLM521" s="15"/>
      <c r="HLN521" s="6"/>
      <c r="HLO521" s="174"/>
      <c r="HLP521" s="11"/>
      <c r="HLQ521" s="15"/>
      <c r="HLR521" s="6"/>
      <c r="HLS521" s="174"/>
      <c r="HLT521" s="11"/>
      <c r="HLU521" s="15"/>
      <c r="HLV521" s="6"/>
      <c r="HLW521" s="174"/>
      <c r="HLX521" s="11"/>
      <c r="HLY521" s="15"/>
      <c r="HLZ521" s="6"/>
      <c r="HMA521" s="174"/>
      <c r="HMB521" s="11"/>
      <c r="HMC521" s="15"/>
      <c r="HMD521" s="6"/>
      <c r="HME521" s="174"/>
      <c r="HMF521" s="11"/>
      <c r="HMG521" s="15"/>
      <c r="HMH521" s="6"/>
      <c r="HMI521" s="174"/>
      <c r="HMJ521" s="11"/>
      <c r="HMK521" s="15"/>
      <c r="HML521" s="6"/>
      <c r="HMM521" s="174"/>
      <c r="HMN521" s="11"/>
      <c r="HMO521" s="15"/>
      <c r="HMP521" s="6"/>
      <c r="HMQ521" s="174"/>
      <c r="HMR521" s="11"/>
      <c r="HMS521" s="15"/>
      <c r="HMT521" s="6"/>
      <c r="HMU521" s="174"/>
      <c r="HMV521" s="11"/>
      <c r="HMW521" s="15"/>
      <c r="HMX521" s="6"/>
      <c r="HMY521" s="174"/>
      <c r="HMZ521" s="11"/>
      <c r="HNA521" s="15"/>
      <c r="HNB521" s="6"/>
      <c r="HNC521" s="174"/>
      <c r="HND521" s="11"/>
      <c r="HNE521" s="15"/>
      <c r="HNF521" s="6"/>
      <c r="HNG521" s="174"/>
      <c r="HNH521" s="11"/>
      <c r="HNI521" s="15"/>
      <c r="HNJ521" s="6"/>
      <c r="HNK521" s="174"/>
      <c r="HNL521" s="11"/>
      <c r="HNM521" s="15"/>
      <c r="HNN521" s="6"/>
      <c r="HNO521" s="174"/>
      <c r="HNP521" s="11"/>
      <c r="HNQ521" s="15"/>
      <c r="HNR521" s="6"/>
      <c r="HNS521" s="174"/>
      <c r="HNT521" s="11"/>
      <c r="HNU521" s="15"/>
      <c r="HNV521" s="6"/>
      <c r="HNW521" s="174"/>
      <c r="HNX521" s="11"/>
      <c r="HNY521" s="15"/>
      <c r="HNZ521" s="6"/>
      <c r="HOA521" s="174"/>
      <c r="HOB521" s="11"/>
      <c r="HOC521" s="15"/>
      <c r="HOD521" s="6"/>
      <c r="HOE521" s="174"/>
      <c r="HOF521" s="11"/>
      <c r="HOG521" s="15"/>
      <c r="HOH521" s="6"/>
      <c r="HOI521" s="174"/>
      <c r="HOJ521" s="11"/>
      <c r="HOK521" s="15"/>
      <c r="HOL521" s="6"/>
      <c r="HOM521" s="174"/>
      <c r="HON521" s="11"/>
      <c r="HOO521" s="15"/>
      <c r="HOP521" s="6"/>
      <c r="HOQ521" s="174"/>
      <c r="HOR521" s="11"/>
      <c r="HOS521" s="15"/>
      <c r="HOT521" s="6"/>
      <c r="HOU521" s="174"/>
      <c r="HOV521" s="11"/>
      <c r="HOW521" s="15"/>
      <c r="HOX521" s="6"/>
      <c r="HOY521" s="174"/>
      <c r="HOZ521" s="11"/>
      <c r="HPA521" s="15"/>
      <c r="HPB521" s="6"/>
      <c r="HPC521" s="174"/>
      <c r="HPD521" s="11"/>
      <c r="HPE521" s="15"/>
      <c r="HPF521" s="6"/>
      <c r="HPG521" s="174"/>
      <c r="HPH521" s="11"/>
      <c r="HPI521" s="15"/>
      <c r="HPJ521" s="6"/>
      <c r="HPK521" s="174"/>
      <c r="HPL521" s="11"/>
      <c r="HPM521" s="15"/>
      <c r="HPN521" s="6"/>
      <c r="HPO521" s="174"/>
      <c r="HPP521" s="11"/>
      <c r="HPQ521" s="15"/>
      <c r="HPR521" s="6"/>
      <c r="HPS521" s="174"/>
      <c r="HPT521" s="11"/>
      <c r="HPU521" s="15"/>
      <c r="HPV521" s="6"/>
      <c r="HPW521" s="174"/>
      <c r="HPX521" s="11"/>
      <c r="HPY521" s="15"/>
      <c r="HPZ521" s="6"/>
      <c r="HQA521" s="174"/>
      <c r="HQB521" s="11"/>
      <c r="HQC521" s="15"/>
      <c r="HQD521" s="6"/>
      <c r="HQE521" s="174"/>
      <c r="HQF521" s="11"/>
      <c r="HQG521" s="15"/>
      <c r="HQH521" s="6"/>
      <c r="HQI521" s="174"/>
      <c r="HQJ521" s="11"/>
      <c r="HQK521" s="15"/>
      <c r="HQL521" s="6"/>
      <c r="HQM521" s="174"/>
      <c r="HQN521" s="11"/>
      <c r="HQO521" s="15"/>
      <c r="HQP521" s="6"/>
      <c r="HQQ521" s="174"/>
      <c r="HQR521" s="11"/>
      <c r="HQS521" s="15"/>
      <c r="HQT521" s="6"/>
      <c r="HQU521" s="174"/>
      <c r="HQV521" s="11"/>
      <c r="HQW521" s="15"/>
      <c r="HQX521" s="6"/>
      <c r="HQY521" s="174"/>
      <c r="HQZ521" s="11"/>
      <c r="HRA521" s="15"/>
      <c r="HRB521" s="6"/>
      <c r="HRC521" s="174"/>
      <c r="HRD521" s="11"/>
      <c r="HRE521" s="15"/>
      <c r="HRF521" s="6"/>
      <c r="HRG521" s="174"/>
      <c r="HRH521" s="11"/>
      <c r="HRI521" s="15"/>
      <c r="HRJ521" s="6"/>
      <c r="HRK521" s="174"/>
      <c r="HRL521" s="11"/>
      <c r="HRM521" s="15"/>
      <c r="HRN521" s="6"/>
      <c r="HRO521" s="174"/>
      <c r="HRP521" s="11"/>
      <c r="HRQ521" s="15"/>
      <c r="HRR521" s="6"/>
      <c r="HRS521" s="174"/>
      <c r="HRT521" s="11"/>
      <c r="HRU521" s="15"/>
      <c r="HRV521" s="6"/>
      <c r="HRW521" s="174"/>
      <c r="HRX521" s="11"/>
      <c r="HRY521" s="15"/>
      <c r="HRZ521" s="6"/>
      <c r="HSA521" s="174"/>
      <c r="HSB521" s="11"/>
      <c r="HSC521" s="15"/>
      <c r="HSD521" s="6"/>
      <c r="HSE521" s="174"/>
      <c r="HSF521" s="11"/>
      <c r="HSG521" s="15"/>
      <c r="HSH521" s="6"/>
      <c r="HSI521" s="174"/>
      <c r="HSJ521" s="11"/>
      <c r="HSK521" s="15"/>
      <c r="HSL521" s="6"/>
      <c r="HSM521" s="174"/>
      <c r="HSN521" s="11"/>
      <c r="HSO521" s="15"/>
      <c r="HSP521" s="6"/>
      <c r="HSQ521" s="174"/>
      <c r="HSR521" s="11"/>
      <c r="HSS521" s="15"/>
      <c r="HST521" s="6"/>
      <c r="HSU521" s="174"/>
      <c r="HSV521" s="11"/>
      <c r="HSW521" s="15"/>
      <c r="HSX521" s="6"/>
      <c r="HSY521" s="174"/>
      <c r="HSZ521" s="11"/>
      <c r="HTA521" s="15"/>
      <c r="HTB521" s="6"/>
      <c r="HTC521" s="174"/>
      <c r="HTD521" s="11"/>
      <c r="HTE521" s="15"/>
      <c r="HTF521" s="6"/>
      <c r="HTG521" s="174"/>
      <c r="HTH521" s="11"/>
      <c r="HTI521" s="15"/>
      <c r="HTJ521" s="6"/>
      <c r="HTK521" s="174"/>
      <c r="HTL521" s="11"/>
      <c r="HTM521" s="15"/>
      <c r="HTN521" s="6"/>
      <c r="HTO521" s="174"/>
      <c r="HTP521" s="11"/>
      <c r="HTQ521" s="15"/>
      <c r="HTR521" s="6"/>
      <c r="HTS521" s="174"/>
      <c r="HTT521" s="11"/>
      <c r="HTU521" s="15"/>
      <c r="HTV521" s="6"/>
      <c r="HTW521" s="174"/>
      <c r="HTX521" s="11"/>
      <c r="HTY521" s="15"/>
      <c r="HTZ521" s="6"/>
      <c r="HUA521" s="174"/>
      <c r="HUB521" s="11"/>
      <c r="HUC521" s="15"/>
      <c r="HUD521" s="6"/>
      <c r="HUE521" s="174"/>
      <c r="HUF521" s="11"/>
      <c r="HUG521" s="15"/>
      <c r="HUH521" s="6"/>
      <c r="HUI521" s="174"/>
      <c r="HUJ521" s="11"/>
      <c r="HUK521" s="15"/>
      <c r="HUL521" s="6"/>
      <c r="HUM521" s="174"/>
      <c r="HUN521" s="11"/>
      <c r="HUO521" s="15"/>
      <c r="HUP521" s="6"/>
      <c r="HUQ521" s="174"/>
      <c r="HUR521" s="11"/>
      <c r="HUS521" s="15"/>
      <c r="HUT521" s="6"/>
      <c r="HUU521" s="174"/>
      <c r="HUV521" s="11"/>
      <c r="HUW521" s="15"/>
      <c r="HUX521" s="6"/>
      <c r="HUY521" s="174"/>
      <c r="HUZ521" s="11"/>
      <c r="HVA521" s="15"/>
      <c r="HVB521" s="6"/>
      <c r="HVC521" s="174"/>
      <c r="HVD521" s="11"/>
      <c r="HVE521" s="15"/>
      <c r="HVF521" s="6"/>
      <c r="HVG521" s="174"/>
      <c r="HVH521" s="11"/>
      <c r="HVI521" s="15"/>
      <c r="HVJ521" s="6"/>
      <c r="HVK521" s="174"/>
      <c r="HVL521" s="11"/>
      <c r="HVM521" s="15"/>
      <c r="HVN521" s="6"/>
      <c r="HVO521" s="174"/>
      <c r="HVP521" s="11"/>
      <c r="HVQ521" s="15"/>
      <c r="HVR521" s="6"/>
      <c r="HVS521" s="174"/>
      <c r="HVT521" s="11"/>
      <c r="HVU521" s="15"/>
      <c r="HVV521" s="6"/>
      <c r="HVW521" s="174"/>
      <c r="HVX521" s="11"/>
      <c r="HVY521" s="15"/>
      <c r="HVZ521" s="6"/>
      <c r="HWA521" s="174"/>
      <c r="HWB521" s="11"/>
      <c r="HWC521" s="15"/>
      <c r="HWD521" s="6"/>
      <c r="HWE521" s="174"/>
      <c r="HWF521" s="11"/>
      <c r="HWG521" s="15"/>
      <c r="HWH521" s="6"/>
      <c r="HWI521" s="174"/>
      <c r="HWJ521" s="11"/>
      <c r="HWK521" s="15"/>
      <c r="HWL521" s="6"/>
      <c r="HWM521" s="174"/>
      <c r="HWN521" s="11"/>
      <c r="HWO521" s="15"/>
      <c r="HWP521" s="6"/>
      <c r="HWQ521" s="174"/>
      <c r="HWR521" s="11"/>
      <c r="HWS521" s="15"/>
      <c r="HWT521" s="6"/>
      <c r="HWU521" s="174"/>
      <c r="HWV521" s="11"/>
      <c r="HWW521" s="15"/>
      <c r="HWX521" s="6"/>
      <c r="HWY521" s="174"/>
      <c r="HWZ521" s="11"/>
      <c r="HXA521" s="15"/>
      <c r="HXB521" s="6"/>
      <c r="HXC521" s="174"/>
      <c r="HXD521" s="11"/>
      <c r="HXE521" s="15"/>
      <c r="HXF521" s="6"/>
      <c r="HXG521" s="174"/>
      <c r="HXH521" s="11"/>
      <c r="HXI521" s="15"/>
      <c r="HXJ521" s="6"/>
      <c r="HXK521" s="174"/>
      <c r="HXL521" s="11"/>
      <c r="HXM521" s="15"/>
      <c r="HXN521" s="6"/>
      <c r="HXO521" s="174"/>
      <c r="HXP521" s="11"/>
      <c r="HXQ521" s="15"/>
      <c r="HXR521" s="6"/>
      <c r="HXS521" s="174"/>
      <c r="HXT521" s="11"/>
      <c r="HXU521" s="15"/>
      <c r="HXV521" s="6"/>
      <c r="HXW521" s="174"/>
      <c r="HXX521" s="11"/>
      <c r="HXY521" s="15"/>
      <c r="HXZ521" s="6"/>
      <c r="HYA521" s="174"/>
      <c r="HYB521" s="11"/>
      <c r="HYC521" s="15"/>
      <c r="HYD521" s="6"/>
      <c r="HYE521" s="174"/>
      <c r="HYF521" s="11"/>
      <c r="HYG521" s="15"/>
      <c r="HYH521" s="6"/>
      <c r="HYI521" s="174"/>
      <c r="HYJ521" s="11"/>
      <c r="HYK521" s="15"/>
      <c r="HYL521" s="6"/>
      <c r="HYM521" s="174"/>
      <c r="HYN521" s="11"/>
      <c r="HYO521" s="15"/>
      <c r="HYP521" s="6"/>
      <c r="HYQ521" s="174"/>
      <c r="HYR521" s="11"/>
      <c r="HYS521" s="15"/>
      <c r="HYT521" s="6"/>
      <c r="HYU521" s="174"/>
      <c r="HYV521" s="11"/>
      <c r="HYW521" s="15"/>
      <c r="HYX521" s="6"/>
      <c r="HYY521" s="174"/>
      <c r="HYZ521" s="11"/>
      <c r="HZA521" s="15"/>
      <c r="HZB521" s="6"/>
      <c r="HZC521" s="174"/>
      <c r="HZD521" s="11"/>
      <c r="HZE521" s="15"/>
      <c r="HZF521" s="6"/>
      <c r="HZG521" s="174"/>
      <c r="HZH521" s="11"/>
      <c r="HZI521" s="15"/>
      <c r="HZJ521" s="6"/>
      <c r="HZK521" s="174"/>
      <c r="HZL521" s="11"/>
      <c r="HZM521" s="15"/>
      <c r="HZN521" s="6"/>
      <c r="HZO521" s="174"/>
      <c r="HZP521" s="11"/>
      <c r="HZQ521" s="15"/>
      <c r="HZR521" s="6"/>
      <c r="HZS521" s="174"/>
      <c r="HZT521" s="11"/>
      <c r="HZU521" s="15"/>
      <c r="HZV521" s="6"/>
      <c r="HZW521" s="174"/>
      <c r="HZX521" s="11"/>
      <c r="HZY521" s="15"/>
      <c r="HZZ521" s="6"/>
      <c r="IAA521" s="174"/>
      <c r="IAB521" s="11"/>
      <c r="IAC521" s="15"/>
      <c r="IAD521" s="6"/>
      <c r="IAE521" s="174"/>
      <c r="IAF521" s="11"/>
      <c r="IAG521" s="15"/>
      <c r="IAH521" s="6"/>
      <c r="IAI521" s="174"/>
      <c r="IAJ521" s="11"/>
      <c r="IAK521" s="15"/>
      <c r="IAL521" s="6"/>
      <c r="IAM521" s="174"/>
      <c r="IAN521" s="11"/>
      <c r="IAO521" s="15"/>
      <c r="IAP521" s="6"/>
      <c r="IAQ521" s="174"/>
      <c r="IAR521" s="11"/>
      <c r="IAS521" s="15"/>
      <c r="IAT521" s="6"/>
      <c r="IAU521" s="174"/>
      <c r="IAV521" s="11"/>
      <c r="IAW521" s="15"/>
      <c r="IAX521" s="6"/>
      <c r="IAY521" s="174"/>
      <c r="IAZ521" s="11"/>
      <c r="IBA521" s="15"/>
      <c r="IBB521" s="6"/>
      <c r="IBC521" s="174"/>
      <c r="IBD521" s="11"/>
      <c r="IBE521" s="15"/>
      <c r="IBF521" s="6"/>
      <c r="IBG521" s="174"/>
      <c r="IBH521" s="11"/>
      <c r="IBI521" s="15"/>
      <c r="IBJ521" s="6"/>
      <c r="IBK521" s="174"/>
      <c r="IBL521" s="11"/>
      <c r="IBM521" s="15"/>
      <c r="IBN521" s="6"/>
      <c r="IBO521" s="174"/>
      <c r="IBP521" s="11"/>
      <c r="IBQ521" s="15"/>
      <c r="IBR521" s="6"/>
      <c r="IBS521" s="174"/>
      <c r="IBT521" s="11"/>
      <c r="IBU521" s="15"/>
      <c r="IBV521" s="6"/>
      <c r="IBW521" s="174"/>
      <c r="IBX521" s="11"/>
      <c r="IBY521" s="15"/>
      <c r="IBZ521" s="6"/>
      <c r="ICA521" s="174"/>
      <c r="ICB521" s="11"/>
      <c r="ICC521" s="15"/>
      <c r="ICD521" s="6"/>
      <c r="ICE521" s="174"/>
      <c r="ICF521" s="11"/>
      <c r="ICG521" s="15"/>
      <c r="ICH521" s="6"/>
      <c r="ICI521" s="174"/>
      <c r="ICJ521" s="11"/>
      <c r="ICK521" s="15"/>
      <c r="ICL521" s="6"/>
      <c r="ICM521" s="174"/>
      <c r="ICN521" s="11"/>
      <c r="ICO521" s="15"/>
      <c r="ICP521" s="6"/>
      <c r="ICQ521" s="174"/>
      <c r="ICR521" s="11"/>
      <c r="ICS521" s="15"/>
      <c r="ICT521" s="6"/>
      <c r="ICU521" s="174"/>
      <c r="ICV521" s="11"/>
      <c r="ICW521" s="15"/>
      <c r="ICX521" s="6"/>
      <c r="ICY521" s="174"/>
      <c r="ICZ521" s="11"/>
      <c r="IDA521" s="15"/>
      <c r="IDB521" s="6"/>
      <c r="IDC521" s="174"/>
      <c r="IDD521" s="11"/>
      <c r="IDE521" s="15"/>
      <c r="IDF521" s="6"/>
      <c r="IDG521" s="174"/>
      <c r="IDH521" s="11"/>
      <c r="IDI521" s="15"/>
      <c r="IDJ521" s="6"/>
      <c r="IDK521" s="174"/>
      <c r="IDL521" s="11"/>
      <c r="IDM521" s="15"/>
      <c r="IDN521" s="6"/>
      <c r="IDO521" s="174"/>
      <c r="IDP521" s="11"/>
      <c r="IDQ521" s="15"/>
      <c r="IDR521" s="6"/>
      <c r="IDS521" s="174"/>
      <c r="IDT521" s="11"/>
      <c r="IDU521" s="15"/>
      <c r="IDV521" s="6"/>
      <c r="IDW521" s="174"/>
      <c r="IDX521" s="11"/>
      <c r="IDY521" s="15"/>
      <c r="IDZ521" s="6"/>
      <c r="IEA521" s="174"/>
      <c r="IEB521" s="11"/>
      <c r="IEC521" s="15"/>
      <c r="IED521" s="6"/>
      <c r="IEE521" s="174"/>
      <c r="IEF521" s="11"/>
      <c r="IEG521" s="15"/>
      <c r="IEH521" s="6"/>
      <c r="IEI521" s="174"/>
      <c r="IEJ521" s="11"/>
      <c r="IEK521" s="15"/>
      <c r="IEL521" s="6"/>
      <c r="IEM521" s="174"/>
      <c r="IEN521" s="11"/>
      <c r="IEO521" s="15"/>
      <c r="IEP521" s="6"/>
      <c r="IEQ521" s="174"/>
      <c r="IER521" s="11"/>
      <c r="IES521" s="15"/>
      <c r="IET521" s="6"/>
      <c r="IEU521" s="174"/>
      <c r="IEV521" s="11"/>
      <c r="IEW521" s="15"/>
      <c r="IEX521" s="6"/>
      <c r="IEY521" s="174"/>
      <c r="IEZ521" s="11"/>
      <c r="IFA521" s="15"/>
      <c r="IFB521" s="6"/>
      <c r="IFC521" s="174"/>
      <c r="IFD521" s="11"/>
      <c r="IFE521" s="15"/>
      <c r="IFF521" s="6"/>
      <c r="IFG521" s="174"/>
      <c r="IFH521" s="11"/>
      <c r="IFI521" s="15"/>
      <c r="IFJ521" s="6"/>
      <c r="IFK521" s="174"/>
      <c r="IFL521" s="11"/>
      <c r="IFM521" s="15"/>
      <c r="IFN521" s="6"/>
      <c r="IFO521" s="174"/>
      <c r="IFP521" s="11"/>
      <c r="IFQ521" s="15"/>
      <c r="IFR521" s="6"/>
      <c r="IFS521" s="174"/>
      <c r="IFT521" s="11"/>
      <c r="IFU521" s="15"/>
      <c r="IFV521" s="6"/>
      <c r="IFW521" s="174"/>
      <c r="IFX521" s="11"/>
      <c r="IFY521" s="15"/>
      <c r="IFZ521" s="6"/>
      <c r="IGA521" s="174"/>
      <c r="IGB521" s="11"/>
      <c r="IGC521" s="15"/>
      <c r="IGD521" s="6"/>
      <c r="IGE521" s="174"/>
      <c r="IGF521" s="11"/>
      <c r="IGG521" s="15"/>
      <c r="IGH521" s="6"/>
      <c r="IGI521" s="174"/>
      <c r="IGJ521" s="11"/>
      <c r="IGK521" s="15"/>
      <c r="IGL521" s="6"/>
      <c r="IGM521" s="174"/>
      <c r="IGN521" s="11"/>
      <c r="IGO521" s="15"/>
      <c r="IGP521" s="6"/>
      <c r="IGQ521" s="174"/>
      <c r="IGR521" s="11"/>
      <c r="IGS521" s="15"/>
      <c r="IGT521" s="6"/>
      <c r="IGU521" s="174"/>
      <c r="IGV521" s="11"/>
      <c r="IGW521" s="15"/>
      <c r="IGX521" s="6"/>
      <c r="IGY521" s="174"/>
      <c r="IGZ521" s="11"/>
      <c r="IHA521" s="15"/>
      <c r="IHB521" s="6"/>
      <c r="IHC521" s="174"/>
      <c r="IHD521" s="11"/>
      <c r="IHE521" s="15"/>
      <c r="IHF521" s="6"/>
      <c r="IHG521" s="174"/>
      <c r="IHH521" s="11"/>
      <c r="IHI521" s="15"/>
      <c r="IHJ521" s="6"/>
      <c r="IHK521" s="174"/>
      <c r="IHL521" s="11"/>
      <c r="IHM521" s="15"/>
      <c r="IHN521" s="6"/>
      <c r="IHO521" s="174"/>
      <c r="IHP521" s="11"/>
      <c r="IHQ521" s="15"/>
      <c r="IHR521" s="6"/>
      <c r="IHS521" s="174"/>
      <c r="IHT521" s="11"/>
      <c r="IHU521" s="15"/>
      <c r="IHV521" s="6"/>
      <c r="IHW521" s="174"/>
      <c r="IHX521" s="11"/>
      <c r="IHY521" s="15"/>
      <c r="IHZ521" s="6"/>
      <c r="IIA521" s="174"/>
      <c r="IIB521" s="11"/>
      <c r="IIC521" s="15"/>
      <c r="IID521" s="6"/>
      <c r="IIE521" s="174"/>
      <c r="IIF521" s="11"/>
      <c r="IIG521" s="15"/>
      <c r="IIH521" s="6"/>
      <c r="III521" s="174"/>
      <c r="IIJ521" s="11"/>
      <c r="IIK521" s="15"/>
      <c r="IIL521" s="6"/>
      <c r="IIM521" s="174"/>
      <c r="IIN521" s="11"/>
      <c r="IIO521" s="15"/>
      <c r="IIP521" s="6"/>
      <c r="IIQ521" s="174"/>
      <c r="IIR521" s="11"/>
      <c r="IIS521" s="15"/>
      <c r="IIT521" s="6"/>
      <c r="IIU521" s="174"/>
      <c r="IIV521" s="11"/>
      <c r="IIW521" s="15"/>
      <c r="IIX521" s="6"/>
      <c r="IIY521" s="174"/>
      <c r="IIZ521" s="11"/>
      <c r="IJA521" s="15"/>
      <c r="IJB521" s="6"/>
      <c r="IJC521" s="174"/>
      <c r="IJD521" s="11"/>
      <c r="IJE521" s="15"/>
      <c r="IJF521" s="6"/>
      <c r="IJG521" s="174"/>
      <c r="IJH521" s="11"/>
      <c r="IJI521" s="15"/>
      <c r="IJJ521" s="6"/>
      <c r="IJK521" s="174"/>
      <c r="IJL521" s="11"/>
      <c r="IJM521" s="15"/>
      <c r="IJN521" s="6"/>
      <c r="IJO521" s="174"/>
      <c r="IJP521" s="11"/>
      <c r="IJQ521" s="15"/>
      <c r="IJR521" s="6"/>
      <c r="IJS521" s="174"/>
      <c r="IJT521" s="11"/>
      <c r="IJU521" s="15"/>
      <c r="IJV521" s="6"/>
      <c r="IJW521" s="174"/>
      <c r="IJX521" s="11"/>
      <c r="IJY521" s="15"/>
      <c r="IJZ521" s="6"/>
      <c r="IKA521" s="174"/>
      <c r="IKB521" s="11"/>
      <c r="IKC521" s="15"/>
      <c r="IKD521" s="6"/>
      <c r="IKE521" s="174"/>
      <c r="IKF521" s="11"/>
      <c r="IKG521" s="15"/>
      <c r="IKH521" s="6"/>
      <c r="IKI521" s="174"/>
      <c r="IKJ521" s="11"/>
      <c r="IKK521" s="15"/>
      <c r="IKL521" s="6"/>
      <c r="IKM521" s="174"/>
      <c r="IKN521" s="11"/>
      <c r="IKO521" s="15"/>
      <c r="IKP521" s="6"/>
      <c r="IKQ521" s="174"/>
      <c r="IKR521" s="11"/>
      <c r="IKS521" s="15"/>
      <c r="IKT521" s="6"/>
      <c r="IKU521" s="174"/>
      <c r="IKV521" s="11"/>
      <c r="IKW521" s="15"/>
      <c r="IKX521" s="6"/>
      <c r="IKY521" s="174"/>
      <c r="IKZ521" s="11"/>
      <c r="ILA521" s="15"/>
      <c r="ILB521" s="6"/>
      <c r="ILC521" s="174"/>
      <c r="ILD521" s="11"/>
      <c r="ILE521" s="15"/>
      <c r="ILF521" s="6"/>
      <c r="ILG521" s="174"/>
      <c r="ILH521" s="11"/>
      <c r="ILI521" s="15"/>
      <c r="ILJ521" s="6"/>
      <c r="ILK521" s="174"/>
      <c r="ILL521" s="11"/>
      <c r="ILM521" s="15"/>
      <c r="ILN521" s="6"/>
      <c r="ILO521" s="174"/>
      <c r="ILP521" s="11"/>
      <c r="ILQ521" s="15"/>
      <c r="ILR521" s="6"/>
      <c r="ILS521" s="174"/>
      <c r="ILT521" s="11"/>
      <c r="ILU521" s="15"/>
      <c r="ILV521" s="6"/>
      <c r="ILW521" s="174"/>
      <c r="ILX521" s="11"/>
      <c r="ILY521" s="15"/>
      <c r="ILZ521" s="6"/>
      <c r="IMA521" s="174"/>
      <c r="IMB521" s="11"/>
      <c r="IMC521" s="15"/>
      <c r="IMD521" s="6"/>
      <c r="IME521" s="174"/>
      <c r="IMF521" s="11"/>
      <c r="IMG521" s="15"/>
      <c r="IMH521" s="6"/>
      <c r="IMI521" s="174"/>
      <c r="IMJ521" s="11"/>
      <c r="IMK521" s="15"/>
      <c r="IML521" s="6"/>
      <c r="IMM521" s="174"/>
      <c r="IMN521" s="11"/>
      <c r="IMO521" s="15"/>
      <c r="IMP521" s="6"/>
      <c r="IMQ521" s="174"/>
      <c r="IMR521" s="11"/>
      <c r="IMS521" s="15"/>
      <c r="IMT521" s="6"/>
      <c r="IMU521" s="174"/>
      <c r="IMV521" s="11"/>
      <c r="IMW521" s="15"/>
      <c r="IMX521" s="6"/>
      <c r="IMY521" s="174"/>
      <c r="IMZ521" s="11"/>
      <c r="INA521" s="15"/>
      <c r="INB521" s="6"/>
      <c r="INC521" s="174"/>
      <c r="IND521" s="11"/>
      <c r="INE521" s="15"/>
      <c r="INF521" s="6"/>
      <c r="ING521" s="174"/>
      <c r="INH521" s="11"/>
      <c r="INI521" s="15"/>
      <c r="INJ521" s="6"/>
      <c r="INK521" s="174"/>
      <c r="INL521" s="11"/>
      <c r="INM521" s="15"/>
      <c r="INN521" s="6"/>
      <c r="INO521" s="174"/>
      <c r="INP521" s="11"/>
      <c r="INQ521" s="15"/>
      <c r="INR521" s="6"/>
      <c r="INS521" s="174"/>
      <c r="INT521" s="11"/>
      <c r="INU521" s="15"/>
      <c r="INV521" s="6"/>
      <c r="INW521" s="174"/>
      <c r="INX521" s="11"/>
      <c r="INY521" s="15"/>
      <c r="INZ521" s="6"/>
      <c r="IOA521" s="174"/>
      <c r="IOB521" s="11"/>
      <c r="IOC521" s="15"/>
      <c r="IOD521" s="6"/>
      <c r="IOE521" s="174"/>
      <c r="IOF521" s="11"/>
      <c r="IOG521" s="15"/>
      <c r="IOH521" s="6"/>
      <c r="IOI521" s="174"/>
      <c r="IOJ521" s="11"/>
      <c r="IOK521" s="15"/>
      <c r="IOL521" s="6"/>
      <c r="IOM521" s="174"/>
      <c r="ION521" s="11"/>
      <c r="IOO521" s="15"/>
      <c r="IOP521" s="6"/>
      <c r="IOQ521" s="174"/>
      <c r="IOR521" s="11"/>
      <c r="IOS521" s="15"/>
      <c r="IOT521" s="6"/>
      <c r="IOU521" s="174"/>
      <c r="IOV521" s="11"/>
      <c r="IOW521" s="15"/>
      <c r="IOX521" s="6"/>
      <c r="IOY521" s="174"/>
      <c r="IOZ521" s="11"/>
      <c r="IPA521" s="15"/>
      <c r="IPB521" s="6"/>
      <c r="IPC521" s="174"/>
      <c r="IPD521" s="11"/>
      <c r="IPE521" s="15"/>
      <c r="IPF521" s="6"/>
      <c r="IPG521" s="174"/>
      <c r="IPH521" s="11"/>
      <c r="IPI521" s="15"/>
      <c r="IPJ521" s="6"/>
      <c r="IPK521" s="174"/>
      <c r="IPL521" s="11"/>
      <c r="IPM521" s="15"/>
      <c r="IPN521" s="6"/>
      <c r="IPO521" s="174"/>
      <c r="IPP521" s="11"/>
      <c r="IPQ521" s="15"/>
      <c r="IPR521" s="6"/>
      <c r="IPS521" s="174"/>
      <c r="IPT521" s="11"/>
      <c r="IPU521" s="15"/>
      <c r="IPV521" s="6"/>
      <c r="IPW521" s="174"/>
      <c r="IPX521" s="11"/>
      <c r="IPY521" s="15"/>
      <c r="IPZ521" s="6"/>
      <c r="IQA521" s="174"/>
      <c r="IQB521" s="11"/>
      <c r="IQC521" s="15"/>
      <c r="IQD521" s="6"/>
      <c r="IQE521" s="174"/>
      <c r="IQF521" s="11"/>
      <c r="IQG521" s="15"/>
      <c r="IQH521" s="6"/>
      <c r="IQI521" s="174"/>
      <c r="IQJ521" s="11"/>
      <c r="IQK521" s="15"/>
      <c r="IQL521" s="6"/>
      <c r="IQM521" s="174"/>
      <c r="IQN521" s="11"/>
      <c r="IQO521" s="15"/>
      <c r="IQP521" s="6"/>
      <c r="IQQ521" s="174"/>
      <c r="IQR521" s="11"/>
      <c r="IQS521" s="15"/>
      <c r="IQT521" s="6"/>
      <c r="IQU521" s="174"/>
      <c r="IQV521" s="11"/>
      <c r="IQW521" s="15"/>
      <c r="IQX521" s="6"/>
      <c r="IQY521" s="174"/>
      <c r="IQZ521" s="11"/>
      <c r="IRA521" s="15"/>
      <c r="IRB521" s="6"/>
      <c r="IRC521" s="174"/>
      <c r="IRD521" s="11"/>
      <c r="IRE521" s="15"/>
      <c r="IRF521" s="6"/>
      <c r="IRG521" s="174"/>
      <c r="IRH521" s="11"/>
      <c r="IRI521" s="15"/>
      <c r="IRJ521" s="6"/>
      <c r="IRK521" s="174"/>
      <c r="IRL521" s="11"/>
      <c r="IRM521" s="15"/>
      <c r="IRN521" s="6"/>
      <c r="IRO521" s="174"/>
      <c r="IRP521" s="11"/>
      <c r="IRQ521" s="15"/>
      <c r="IRR521" s="6"/>
      <c r="IRS521" s="174"/>
      <c r="IRT521" s="11"/>
      <c r="IRU521" s="15"/>
      <c r="IRV521" s="6"/>
      <c r="IRW521" s="174"/>
      <c r="IRX521" s="11"/>
      <c r="IRY521" s="15"/>
      <c r="IRZ521" s="6"/>
      <c r="ISA521" s="174"/>
      <c r="ISB521" s="11"/>
      <c r="ISC521" s="15"/>
      <c r="ISD521" s="6"/>
      <c r="ISE521" s="174"/>
      <c r="ISF521" s="11"/>
      <c r="ISG521" s="15"/>
      <c r="ISH521" s="6"/>
      <c r="ISI521" s="174"/>
      <c r="ISJ521" s="11"/>
      <c r="ISK521" s="15"/>
      <c r="ISL521" s="6"/>
      <c r="ISM521" s="174"/>
      <c r="ISN521" s="11"/>
      <c r="ISO521" s="15"/>
      <c r="ISP521" s="6"/>
      <c r="ISQ521" s="174"/>
      <c r="ISR521" s="11"/>
      <c r="ISS521" s="15"/>
      <c r="IST521" s="6"/>
      <c r="ISU521" s="174"/>
      <c r="ISV521" s="11"/>
      <c r="ISW521" s="15"/>
      <c r="ISX521" s="6"/>
      <c r="ISY521" s="174"/>
      <c r="ISZ521" s="11"/>
      <c r="ITA521" s="15"/>
      <c r="ITB521" s="6"/>
      <c r="ITC521" s="174"/>
      <c r="ITD521" s="11"/>
      <c r="ITE521" s="15"/>
      <c r="ITF521" s="6"/>
      <c r="ITG521" s="174"/>
      <c r="ITH521" s="11"/>
      <c r="ITI521" s="15"/>
      <c r="ITJ521" s="6"/>
      <c r="ITK521" s="174"/>
      <c r="ITL521" s="11"/>
      <c r="ITM521" s="15"/>
      <c r="ITN521" s="6"/>
      <c r="ITO521" s="174"/>
      <c r="ITP521" s="11"/>
      <c r="ITQ521" s="15"/>
      <c r="ITR521" s="6"/>
      <c r="ITS521" s="174"/>
      <c r="ITT521" s="11"/>
      <c r="ITU521" s="15"/>
      <c r="ITV521" s="6"/>
      <c r="ITW521" s="174"/>
      <c r="ITX521" s="11"/>
      <c r="ITY521" s="15"/>
      <c r="ITZ521" s="6"/>
      <c r="IUA521" s="174"/>
      <c r="IUB521" s="11"/>
      <c r="IUC521" s="15"/>
      <c r="IUD521" s="6"/>
      <c r="IUE521" s="174"/>
      <c r="IUF521" s="11"/>
      <c r="IUG521" s="15"/>
      <c r="IUH521" s="6"/>
      <c r="IUI521" s="174"/>
      <c r="IUJ521" s="11"/>
      <c r="IUK521" s="15"/>
      <c r="IUL521" s="6"/>
      <c r="IUM521" s="174"/>
      <c r="IUN521" s="11"/>
      <c r="IUO521" s="15"/>
      <c r="IUP521" s="6"/>
      <c r="IUQ521" s="174"/>
      <c r="IUR521" s="11"/>
      <c r="IUS521" s="15"/>
      <c r="IUT521" s="6"/>
      <c r="IUU521" s="174"/>
      <c r="IUV521" s="11"/>
      <c r="IUW521" s="15"/>
      <c r="IUX521" s="6"/>
      <c r="IUY521" s="174"/>
      <c r="IUZ521" s="11"/>
      <c r="IVA521" s="15"/>
      <c r="IVB521" s="6"/>
      <c r="IVC521" s="174"/>
      <c r="IVD521" s="11"/>
      <c r="IVE521" s="15"/>
      <c r="IVF521" s="6"/>
      <c r="IVG521" s="174"/>
      <c r="IVH521" s="11"/>
      <c r="IVI521" s="15"/>
      <c r="IVJ521" s="6"/>
      <c r="IVK521" s="174"/>
      <c r="IVL521" s="11"/>
      <c r="IVM521" s="15"/>
      <c r="IVN521" s="6"/>
      <c r="IVO521" s="174"/>
      <c r="IVP521" s="11"/>
      <c r="IVQ521" s="15"/>
      <c r="IVR521" s="6"/>
      <c r="IVS521" s="174"/>
      <c r="IVT521" s="11"/>
      <c r="IVU521" s="15"/>
      <c r="IVV521" s="6"/>
      <c r="IVW521" s="174"/>
      <c r="IVX521" s="11"/>
      <c r="IVY521" s="15"/>
      <c r="IVZ521" s="6"/>
      <c r="IWA521" s="174"/>
      <c r="IWB521" s="11"/>
      <c r="IWC521" s="15"/>
      <c r="IWD521" s="6"/>
      <c r="IWE521" s="174"/>
      <c r="IWF521" s="11"/>
      <c r="IWG521" s="15"/>
      <c r="IWH521" s="6"/>
      <c r="IWI521" s="174"/>
      <c r="IWJ521" s="11"/>
      <c r="IWK521" s="15"/>
      <c r="IWL521" s="6"/>
      <c r="IWM521" s="174"/>
      <c r="IWN521" s="11"/>
      <c r="IWO521" s="15"/>
      <c r="IWP521" s="6"/>
      <c r="IWQ521" s="174"/>
      <c r="IWR521" s="11"/>
      <c r="IWS521" s="15"/>
      <c r="IWT521" s="6"/>
      <c r="IWU521" s="174"/>
      <c r="IWV521" s="11"/>
      <c r="IWW521" s="15"/>
      <c r="IWX521" s="6"/>
      <c r="IWY521" s="174"/>
      <c r="IWZ521" s="11"/>
      <c r="IXA521" s="15"/>
      <c r="IXB521" s="6"/>
      <c r="IXC521" s="174"/>
      <c r="IXD521" s="11"/>
      <c r="IXE521" s="15"/>
      <c r="IXF521" s="6"/>
      <c r="IXG521" s="174"/>
      <c r="IXH521" s="11"/>
      <c r="IXI521" s="15"/>
      <c r="IXJ521" s="6"/>
      <c r="IXK521" s="174"/>
      <c r="IXL521" s="11"/>
      <c r="IXM521" s="15"/>
      <c r="IXN521" s="6"/>
      <c r="IXO521" s="174"/>
      <c r="IXP521" s="11"/>
      <c r="IXQ521" s="15"/>
      <c r="IXR521" s="6"/>
      <c r="IXS521" s="174"/>
      <c r="IXT521" s="11"/>
      <c r="IXU521" s="15"/>
      <c r="IXV521" s="6"/>
      <c r="IXW521" s="174"/>
      <c r="IXX521" s="11"/>
      <c r="IXY521" s="15"/>
      <c r="IXZ521" s="6"/>
      <c r="IYA521" s="174"/>
      <c r="IYB521" s="11"/>
      <c r="IYC521" s="15"/>
      <c r="IYD521" s="6"/>
      <c r="IYE521" s="174"/>
      <c r="IYF521" s="11"/>
      <c r="IYG521" s="15"/>
      <c r="IYH521" s="6"/>
      <c r="IYI521" s="174"/>
      <c r="IYJ521" s="11"/>
      <c r="IYK521" s="15"/>
      <c r="IYL521" s="6"/>
      <c r="IYM521" s="174"/>
      <c r="IYN521" s="11"/>
      <c r="IYO521" s="15"/>
      <c r="IYP521" s="6"/>
      <c r="IYQ521" s="174"/>
      <c r="IYR521" s="11"/>
      <c r="IYS521" s="15"/>
      <c r="IYT521" s="6"/>
      <c r="IYU521" s="174"/>
      <c r="IYV521" s="11"/>
      <c r="IYW521" s="15"/>
      <c r="IYX521" s="6"/>
      <c r="IYY521" s="174"/>
      <c r="IYZ521" s="11"/>
      <c r="IZA521" s="15"/>
      <c r="IZB521" s="6"/>
      <c r="IZC521" s="174"/>
      <c r="IZD521" s="11"/>
      <c r="IZE521" s="15"/>
      <c r="IZF521" s="6"/>
      <c r="IZG521" s="174"/>
      <c r="IZH521" s="11"/>
      <c r="IZI521" s="15"/>
      <c r="IZJ521" s="6"/>
      <c r="IZK521" s="174"/>
      <c r="IZL521" s="11"/>
      <c r="IZM521" s="15"/>
      <c r="IZN521" s="6"/>
      <c r="IZO521" s="174"/>
      <c r="IZP521" s="11"/>
      <c r="IZQ521" s="15"/>
      <c r="IZR521" s="6"/>
      <c r="IZS521" s="174"/>
      <c r="IZT521" s="11"/>
      <c r="IZU521" s="15"/>
      <c r="IZV521" s="6"/>
      <c r="IZW521" s="174"/>
      <c r="IZX521" s="11"/>
      <c r="IZY521" s="15"/>
      <c r="IZZ521" s="6"/>
      <c r="JAA521" s="174"/>
      <c r="JAB521" s="11"/>
      <c r="JAC521" s="15"/>
      <c r="JAD521" s="6"/>
      <c r="JAE521" s="174"/>
      <c r="JAF521" s="11"/>
      <c r="JAG521" s="15"/>
      <c r="JAH521" s="6"/>
      <c r="JAI521" s="174"/>
      <c r="JAJ521" s="11"/>
      <c r="JAK521" s="15"/>
      <c r="JAL521" s="6"/>
      <c r="JAM521" s="174"/>
      <c r="JAN521" s="11"/>
      <c r="JAO521" s="15"/>
      <c r="JAP521" s="6"/>
      <c r="JAQ521" s="174"/>
      <c r="JAR521" s="11"/>
      <c r="JAS521" s="15"/>
      <c r="JAT521" s="6"/>
      <c r="JAU521" s="174"/>
      <c r="JAV521" s="11"/>
      <c r="JAW521" s="15"/>
      <c r="JAX521" s="6"/>
      <c r="JAY521" s="174"/>
      <c r="JAZ521" s="11"/>
      <c r="JBA521" s="15"/>
      <c r="JBB521" s="6"/>
      <c r="JBC521" s="174"/>
      <c r="JBD521" s="11"/>
      <c r="JBE521" s="15"/>
      <c r="JBF521" s="6"/>
      <c r="JBG521" s="174"/>
      <c r="JBH521" s="11"/>
      <c r="JBI521" s="15"/>
      <c r="JBJ521" s="6"/>
      <c r="JBK521" s="174"/>
      <c r="JBL521" s="11"/>
      <c r="JBM521" s="15"/>
      <c r="JBN521" s="6"/>
      <c r="JBO521" s="174"/>
      <c r="JBP521" s="11"/>
      <c r="JBQ521" s="15"/>
      <c r="JBR521" s="6"/>
      <c r="JBS521" s="174"/>
      <c r="JBT521" s="11"/>
      <c r="JBU521" s="15"/>
      <c r="JBV521" s="6"/>
      <c r="JBW521" s="174"/>
      <c r="JBX521" s="11"/>
      <c r="JBY521" s="15"/>
      <c r="JBZ521" s="6"/>
      <c r="JCA521" s="174"/>
      <c r="JCB521" s="11"/>
      <c r="JCC521" s="15"/>
      <c r="JCD521" s="6"/>
      <c r="JCE521" s="174"/>
      <c r="JCF521" s="11"/>
      <c r="JCG521" s="15"/>
      <c r="JCH521" s="6"/>
      <c r="JCI521" s="174"/>
      <c r="JCJ521" s="11"/>
      <c r="JCK521" s="15"/>
      <c r="JCL521" s="6"/>
      <c r="JCM521" s="174"/>
      <c r="JCN521" s="11"/>
      <c r="JCO521" s="15"/>
      <c r="JCP521" s="6"/>
      <c r="JCQ521" s="174"/>
      <c r="JCR521" s="11"/>
      <c r="JCS521" s="15"/>
      <c r="JCT521" s="6"/>
      <c r="JCU521" s="174"/>
      <c r="JCV521" s="11"/>
      <c r="JCW521" s="15"/>
      <c r="JCX521" s="6"/>
      <c r="JCY521" s="174"/>
      <c r="JCZ521" s="11"/>
      <c r="JDA521" s="15"/>
      <c r="JDB521" s="6"/>
      <c r="JDC521" s="174"/>
      <c r="JDD521" s="11"/>
      <c r="JDE521" s="15"/>
      <c r="JDF521" s="6"/>
      <c r="JDG521" s="174"/>
      <c r="JDH521" s="11"/>
      <c r="JDI521" s="15"/>
      <c r="JDJ521" s="6"/>
      <c r="JDK521" s="174"/>
      <c r="JDL521" s="11"/>
      <c r="JDM521" s="15"/>
      <c r="JDN521" s="6"/>
      <c r="JDO521" s="174"/>
      <c r="JDP521" s="11"/>
      <c r="JDQ521" s="15"/>
      <c r="JDR521" s="6"/>
      <c r="JDS521" s="174"/>
      <c r="JDT521" s="11"/>
      <c r="JDU521" s="15"/>
      <c r="JDV521" s="6"/>
      <c r="JDW521" s="174"/>
      <c r="JDX521" s="11"/>
      <c r="JDY521" s="15"/>
      <c r="JDZ521" s="6"/>
      <c r="JEA521" s="174"/>
      <c r="JEB521" s="11"/>
      <c r="JEC521" s="15"/>
      <c r="JED521" s="6"/>
      <c r="JEE521" s="174"/>
      <c r="JEF521" s="11"/>
      <c r="JEG521" s="15"/>
      <c r="JEH521" s="6"/>
      <c r="JEI521" s="174"/>
      <c r="JEJ521" s="11"/>
      <c r="JEK521" s="15"/>
      <c r="JEL521" s="6"/>
      <c r="JEM521" s="174"/>
      <c r="JEN521" s="11"/>
      <c r="JEO521" s="15"/>
      <c r="JEP521" s="6"/>
      <c r="JEQ521" s="174"/>
      <c r="JER521" s="11"/>
      <c r="JES521" s="15"/>
      <c r="JET521" s="6"/>
      <c r="JEU521" s="174"/>
      <c r="JEV521" s="11"/>
      <c r="JEW521" s="15"/>
      <c r="JEX521" s="6"/>
      <c r="JEY521" s="174"/>
      <c r="JEZ521" s="11"/>
      <c r="JFA521" s="15"/>
      <c r="JFB521" s="6"/>
      <c r="JFC521" s="174"/>
      <c r="JFD521" s="11"/>
      <c r="JFE521" s="15"/>
      <c r="JFF521" s="6"/>
      <c r="JFG521" s="174"/>
      <c r="JFH521" s="11"/>
      <c r="JFI521" s="15"/>
      <c r="JFJ521" s="6"/>
      <c r="JFK521" s="174"/>
      <c r="JFL521" s="11"/>
      <c r="JFM521" s="15"/>
      <c r="JFN521" s="6"/>
      <c r="JFO521" s="174"/>
      <c r="JFP521" s="11"/>
      <c r="JFQ521" s="15"/>
      <c r="JFR521" s="6"/>
      <c r="JFS521" s="174"/>
      <c r="JFT521" s="11"/>
      <c r="JFU521" s="15"/>
      <c r="JFV521" s="6"/>
      <c r="JFW521" s="174"/>
      <c r="JFX521" s="11"/>
      <c r="JFY521" s="15"/>
      <c r="JFZ521" s="6"/>
      <c r="JGA521" s="174"/>
      <c r="JGB521" s="11"/>
      <c r="JGC521" s="15"/>
      <c r="JGD521" s="6"/>
      <c r="JGE521" s="174"/>
      <c r="JGF521" s="11"/>
      <c r="JGG521" s="15"/>
      <c r="JGH521" s="6"/>
      <c r="JGI521" s="174"/>
      <c r="JGJ521" s="11"/>
      <c r="JGK521" s="15"/>
      <c r="JGL521" s="6"/>
      <c r="JGM521" s="174"/>
      <c r="JGN521" s="11"/>
      <c r="JGO521" s="15"/>
      <c r="JGP521" s="6"/>
      <c r="JGQ521" s="174"/>
      <c r="JGR521" s="11"/>
      <c r="JGS521" s="15"/>
      <c r="JGT521" s="6"/>
      <c r="JGU521" s="174"/>
      <c r="JGV521" s="11"/>
      <c r="JGW521" s="15"/>
      <c r="JGX521" s="6"/>
      <c r="JGY521" s="174"/>
      <c r="JGZ521" s="11"/>
      <c r="JHA521" s="15"/>
      <c r="JHB521" s="6"/>
      <c r="JHC521" s="174"/>
      <c r="JHD521" s="11"/>
      <c r="JHE521" s="15"/>
      <c r="JHF521" s="6"/>
      <c r="JHG521" s="174"/>
      <c r="JHH521" s="11"/>
      <c r="JHI521" s="15"/>
      <c r="JHJ521" s="6"/>
      <c r="JHK521" s="174"/>
      <c r="JHL521" s="11"/>
      <c r="JHM521" s="15"/>
      <c r="JHN521" s="6"/>
      <c r="JHO521" s="174"/>
      <c r="JHP521" s="11"/>
      <c r="JHQ521" s="15"/>
      <c r="JHR521" s="6"/>
      <c r="JHS521" s="174"/>
      <c r="JHT521" s="11"/>
      <c r="JHU521" s="15"/>
      <c r="JHV521" s="6"/>
      <c r="JHW521" s="174"/>
      <c r="JHX521" s="11"/>
      <c r="JHY521" s="15"/>
      <c r="JHZ521" s="6"/>
      <c r="JIA521" s="174"/>
      <c r="JIB521" s="11"/>
      <c r="JIC521" s="15"/>
      <c r="JID521" s="6"/>
      <c r="JIE521" s="174"/>
      <c r="JIF521" s="11"/>
      <c r="JIG521" s="15"/>
      <c r="JIH521" s="6"/>
      <c r="JII521" s="174"/>
      <c r="JIJ521" s="11"/>
      <c r="JIK521" s="15"/>
      <c r="JIL521" s="6"/>
      <c r="JIM521" s="174"/>
      <c r="JIN521" s="11"/>
      <c r="JIO521" s="15"/>
      <c r="JIP521" s="6"/>
      <c r="JIQ521" s="174"/>
      <c r="JIR521" s="11"/>
      <c r="JIS521" s="15"/>
      <c r="JIT521" s="6"/>
      <c r="JIU521" s="174"/>
      <c r="JIV521" s="11"/>
      <c r="JIW521" s="15"/>
      <c r="JIX521" s="6"/>
      <c r="JIY521" s="174"/>
      <c r="JIZ521" s="11"/>
      <c r="JJA521" s="15"/>
      <c r="JJB521" s="6"/>
      <c r="JJC521" s="174"/>
      <c r="JJD521" s="11"/>
      <c r="JJE521" s="15"/>
      <c r="JJF521" s="6"/>
      <c r="JJG521" s="174"/>
      <c r="JJH521" s="11"/>
      <c r="JJI521" s="15"/>
      <c r="JJJ521" s="6"/>
      <c r="JJK521" s="174"/>
      <c r="JJL521" s="11"/>
      <c r="JJM521" s="15"/>
      <c r="JJN521" s="6"/>
      <c r="JJO521" s="174"/>
      <c r="JJP521" s="11"/>
      <c r="JJQ521" s="15"/>
      <c r="JJR521" s="6"/>
      <c r="JJS521" s="174"/>
      <c r="JJT521" s="11"/>
      <c r="JJU521" s="15"/>
      <c r="JJV521" s="6"/>
      <c r="JJW521" s="174"/>
      <c r="JJX521" s="11"/>
      <c r="JJY521" s="15"/>
      <c r="JJZ521" s="6"/>
      <c r="JKA521" s="174"/>
      <c r="JKB521" s="11"/>
      <c r="JKC521" s="15"/>
      <c r="JKD521" s="6"/>
      <c r="JKE521" s="174"/>
      <c r="JKF521" s="11"/>
      <c r="JKG521" s="15"/>
      <c r="JKH521" s="6"/>
      <c r="JKI521" s="174"/>
      <c r="JKJ521" s="11"/>
      <c r="JKK521" s="15"/>
      <c r="JKL521" s="6"/>
      <c r="JKM521" s="174"/>
      <c r="JKN521" s="11"/>
      <c r="JKO521" s="15"/>
      <c r="JKP521" s="6"/>
      <c r="JKQ521" s="174"/>
      <c r="JKR521" s="11"/>
      <c r="JKS521" s="15"/>
      <c r="JKT521" s="6"/>
      <c r="JKU521" s="174"/>
      <c r="JKV521" s="11"/>
      <c r="JKW521" s="15"/>
      <c r="JKX521" s="6"/>
      <c r="JKY521" s="174"/>
      <c r="JKZ521" s="11"/>
      <c r="JLA521" s="15"/>
      <c r="JLB521" s="6"/>
      <c r="JLC521" s="174"/>
      <c r="JLD521" s="11"/>
      <c r="JLE521" s="15"/>
      <c r="JLF521" s="6"/>
      <c r="JLG521" s="174"/>
      <c r="JLH521" s="11"/>
      <c r="JLI521" s="15"/>
      <c r="JLJ521" s="6"/>
      <c r="JLK521" s="174"/>
      <c r="JLL521" s="11"/>
      <c r="JLM521" s="15"/>
      <c r="JLN521" s="6"/>
      <c r="JLO521" s="174"/>
      <c r="JLP521" s="11"/>
      <c r="JLQ521" s="15"/>
      <c r="JLR521" s="6"/>
      <c r="JLS521" s="174"/>
      <c r="JLT521" s="11"/>
      <c r="JLU521" s="15"/>
      <c r="JLV521" s="6"/>
      <c r="JLW521" s="174"/>
      <c r="JLX521" s="11"/>
      <c r="JLY521" s="15"/>
      <c r="JLZ521" s="6"/>
      <c r="JMA521" s="174"/>
      <c r="JMB521" s="11"/>
      <c r="JMC521" s="15"/>
      <c r="JMD521" s="6"/>
      <c r="JME521" s="174"/>
      <c r="JMF521" s="11"/>
      <c r="JMG521" s="15"/>
      <c r="JMH521" s="6"/>
      <c r="JMI521" s="174"/>
      <c r="JMJ521" s="11"/>
      <c r="JMK521" s="15"/>
      <c r="JML521" s="6"/>
      <c r="JMM521" s="174"/>
      <c r="JMN521" s="11"/>
      <c r="JMO521" s="15"/>
      <c r="JMP521" s="6"/>
      <c r="JMQ521" s="174"/>
      <c r="JMR521" s="11"/>
      <c r="JMS521" s="15"/>
      <c r="JMT521" s="6"/>
      <c r="JMU521" s="174"/>
      <c r="JMV521" s="11"/>
      <c r="JMW521" s="15"/>
      <c r="JMX521" s="6"/>
      <c r="JMY521" s="174"/>
      <c r="JMZ521" s="11"/>
      <c r="JNA521" s="15"/>
      <c r="JNB521" s="6"/>
      <c r="JNC521" s="174"/>
      <c r="JND521" s="11"/>
      <c r="JNE521" s="15"/>
      <c r="JNF521" s="6"/>
      <c r="JNG521" s="174"/>
      <c r="JNH521" s="11"/>
      <c r="JNI521" s="15"/>
      <c r="JNJ521" s="6"/>
      <c r="JNK521" s="174"/>
      <c r="JNL521" s="11"/>
      <c r="JNM521" s="15"/>
      <c r="JNN521" s="6"/>
      <c r="JNO521" s="174"/>
      <c r="JNP521" s="11"/>
      <c r="JNQ521" s="15"/>
      <c r="JNR521" s="6"/>
      <c r="JNS521" s="174"/>
      <c r="JNT521" s="11"/>
      <c r="JNU521" s="15"/>
      <c r="JNV521" s="6"/>
      <c r="JNW521" s="174"/>
      <c r="JNX521" s="11"/>
      <c r="JNY521" s="15"/>
      <c r="JNZ521" s="6"/>
      <c r="JOA521" s="174"/>
      <c r="JOB521" s="11"/>
      <c r="JOC521" s="15"/>
      <c r="JOD521" s="6"/>
      <c r="JOE521" s="174"/>
      <c r="JOF521" s="11"/>
      <c r="JOG521" s="15"/>
      <c r="JOH521" s="6"/>
      <c r="JOI521" s="174"/>
      <c r="JOJ521" s="11"/>
      <c r="JOK521" s="15"/>
      <c r="JOL521" s="6"/>
      <c r="JOM521" s="174"/>
      <c r="JON521" s="11"/>
      <c r="JOO521" s="15"/>
      <c r="JOP521" s="6"/>
      <c r="JOQ521" s="174"/>
      <c r="JOR521" s="11"/>
      <c r="JOS521" s="15"/>
      <c r="JOT521" s="6"/>
      <c r="JOU521" s="174"/>
      <c r="JOV521" s="11"/>
      <c r="JOW521" s="15"/>
      <c r="JOX521" s="6"/>
      <c r="JOY521" s="174"/>
      <c r="JOZ521" s="11"/>
      <c r="JPA521" s="15"/>
      <c r="JPB521" s="6"/>
      <c r="JPC521" s="174"/>
      <c r="JPD521" s="11"/>
      <c r="JPE521" s="15"/>
      <c r="JPF521" s="6"/>
      <c r="JPG521" s="174"/>
      <c r="JPH521" s="11"/>
      <c r="JPI521" s="15"/>
      <c r="JPJ521" s="6"/>
      <c r="JPK521" s="174"/>
      <c r="JPL521" s="11"/>
      <c r="JPM521" s="15"/>
      <c r="JPN521" s="6"/>
      <c r="JPO521" s="174"/>
      <c r="JPP521" s="11"/>
      <c r="JPQ521" s="15"/>
      <c r="JPR521" s="6"/>
      <c r="JPS521" s="174"/>
      <c r="JPT521" s="11"/>
      <c r="JPU521" s="15"/>
      <c r="JPV521" s="6"/>
      <c r="JPW521" s="174"/>
      <c r="JPX521" s="11"/>
      <c r="JPY521" s="15"/>
      <c r="JPZ521" s="6"/>
      <c r="JQA521" s="174"/>
      <c r="JQB521" s="11"/>
      <c r="JQC521" s="15"/>
      <c r="JQD521" s="6"/>
      <c r="JQE521" s="174"/>
      <c r="JQF521" s="11"/>
      <c r="JQG521" s="15"/>
      <c r="JQH521" s="6"/>
      <c r="JQI521" s="174"/>
      <c r="JQJ521" s="11"/>
      <c r="JQK521" s="15"/>
      <c r="JQL521" s="6"/>
      <c r="JQM521" s="174"/>
      <c r="JQN521" s="11"/>
      <c r="JQO521" s="15"/>
      <c r="JQP521" s="6"/>
      <c r="JQQ521" s="174"/>
      <c r="JQR521" s="11"/>
      <c r="JQS521" s="15"/>
      <c r="JQT521" s="6"/>
      <c r="JQU521" s="174"/>
      <c r="JQV521" s="11"/>
      <c r="JQW521" s="15"/>
      <c r="JQX521" s="6"/>
      <c r="JQY521" s="174"/>
      <c r="JQZ521" s="11"/>
      <c r="JRA521" s="15"/>
      <c r="JRB521" s="6"/>
      <c r="JRC521" s="174"/>
      <c r="JRD521" s="11"/>
      <c r="JRE521" s="15"/>
      <c r="JRF521" s="6"/>
      <c r="JRG521" s="174"/>
      <c r="JRH521" s="11"/>
      <c r="JRI521" s="15"/>
      <c r="JRJ521" s="6"/>
      <c r="JRK521" s="174"/>
      <c r="JRL521" s="11"/>
      <c r="JRM521" s="15"/>
      <c r="JRN521" s="6"/>
      <c r="JRO521" s="174"/>
      <c r="JRP521" s="11"/>
      <c r="JRQ521" s="15"/>
      <c r="JRR521" s="6"/>
      <c r="JRS521" s="174"/>
      <c r="JRT521" s="11"/>
      <c r="JRU521" s="15"/>
      <c r="JRV521" s="6"/>
      <c r="JRW521" s="174"/>
      <c r="JRX521" s="11"/>
      <c r="JRY521" s="15"/>
      <c r="JRZ521" s="6"/>
      <c r="JSA521" s="174"/>
      <c r="JSB521" s="11"/>
      <c r="JSC521" s="15"/>
      <c r="JSD521" s="6"/>
      <c r="JSE521" s="174"/>
      <c r="JSF521" s="11"/>
      <c r="JSG521" s="15"/>
      <c r="JSH521" s="6"/>
      <c r="JSI521" s="174"/>
      <c r="JSJ521" s="11"/>
      <c r="JSK521" s="15"/>
      <c r="JSL521" s="6"/>
      <c r="JSM521" s="174"/>
      <c r="JSN521" s="11"/>
      <c r="JSO521" s="15"/>
      <c r="JSP521" s="6"/>
      <c r="JSQ521" s="174"/>
      <c r="JSR521" s="11"/>
      <c r="JSS521" s="15"/>
      <c r="JST521" s="6"/>
      <c r="JSU521" s="174"/>
      <c r="JSV521" s="11"/>
      <c r="JSW521" s="15"/>
      <c r="JSX521" s="6"/>
      <c r="JSY521" s="174"/>
      <c r="JSZ521" s="11"/>
      <c r="JTA521" s="15"/>
      <c r="JTB521" s="6"/>
      <c r="JTC521" s="174"/>
      <c r="JTD521" s="11"/>
      <c r="JTE521" s="15"/>
      <c r="JTF521" s="6"/>
      <c r="JTG521" s="174"/>
      <c r="JTH521" s="11"/>
      <c r="JTI521" s="15"/>
      <c r="JTJ521" s="6"/>
      <c r="JTK521" s="174"/>
      <c r="JTL521" s="11"/>
      <c r="JTM521" s="15"/>
      <c r="JTN521" s="6"/>
      <c r="JTO521" s="174"/>
      <c r="JTP521" s="11"/>
      <c r="JTQ521" s="15"/>
      <c r="JTR521" s="6"/>
      <c r="JTS521" s="174"/>
      <c r="JTT521" s="11"/>
      <c r="JTU521" s="15"/>
      <c r="JTV521" s="6"/>
      <c r="JTW521" s="174"/>
      <c r="JTX521" s="11"/>
      <c r="JTY521" s="15"/>
      <c r="JTZ521" s="6"/>
      <c r="JUA521" s="174"/>
      <c r="JUB521" s="11"/>
      <c r="JUC521" s="15"/>
      <c r="JUD521" s="6"/>
      <c r="JUE521" s="174"/>
      <c r="JUF521" s="11"/>
      <c r="JUG521" s="15"/>
      <c r="JUH521" s="6"/>
      <c r="JUI521" s="174"/>
      <c r="JUJ521" s="11"/>
      <c r="JUK521" s="15"/>
      <c r="JUL521" s="6"/>
      <c r="JUM521" s="174"/>
      <c r="JUN521" s="11"/>
      <c r="JUO521" s="15"/>
      <c r="JUP521" s="6"/>
      <c r="JUQ521" s="174"/>
      <c r="JUR521" s="11"/>
      <c r="JUS521" s="15"/>
      <c r="JUT521" s="6"/>
      <c r="JUU521" s="174"/>
      <c r="JUV521" s="11"/>
      <c r="JUW521" s="15"/>
      <c r="JUX521" s="6"/>
      <c r="JUY521" s="174"/>
      <c r="JUZ521" s="11"/>
      <c r="JVA521" s="15"/>
      <c r="JVB521" s="6"/>
      <c r="JVC521" s="174"/>
      <c r="JVD521" s="11"/>
      <c r="JVE521" s="15"/>
      <c r="JVF521" s="6"/>
      <c r="JVG521" s="174"/>
      <c r="JVH521" s="11"/>
      <c r="JVI521" s="15"/>
      <c r="JVJ521" s="6"/>
      <c r="JVK521" s="174"/>
      <c r="JVL521" s="11"/>
      <c r="JVM521" s="15"/>
      <c r="JVN521" s="6"/>
      <c r="JVO521" s="174"/>
      <c r="JVP521" s="11"/>
      <c r="JVQ521" s="15"/>
      <c r="JVR521" s="6"/>
      <c r="JVS521" s="174"/>
      <c r="JVT521" s="11"/>
      <c r="JVU521" s="15"/>
      <c r="JVV521" s="6"/>
      <c r="JVW521" s="174"/>
      <c r="JVX521" s="11"/>
      <c r="JVY521" s="15"/>
      <c r="JVZ521" s="6"/>
      <c r="JWA521" s="174"/>
      <c r="JWB521" s="11"/>
      <c r="JWC521" s="15"/>
      <c r="JWD521" s="6"/>
      <c r="JWE521" s="174"/>
      <c r="JWF521" s="11"/>
      <c r="JWG521" s="15"/>
      <c r="JWH521" s="6"/>
      <c r="JWI521" s="174"/>
      <c r="JWJ521" s="11"/>
      <c r="JWK521" s="15"/>
      <c r="JWL521" s="6"/>
      <c r="JWM521" s="174"/>
      <c r="JWN521" s="11"/>
      <c r="JWO521" s="15"/>
      <c r="JWP521" s="6"/>
      <c r="JWQ521" s="174"/>
      <c r="JWR521" s="11"/>
      <c r="JWS521" s="15"/>
      <c r="JWT521" s="6"/>
      <c r="JWU521" s="174"/>
      <c r="JWV521" s="11"/>
      <c r="JWW521" s="15"/>
      <c r="JWX521" s="6"/>
      <c r="JWY521" s="174"/>
      <c r="JWZ521" s="11"/>
      <c r="JXA521" s="15"/>
      <c r="JXB521" s="6"/>
      <c r="JXC521" s="174"/>
      <c r="JXD521" s="11"/>
      <c r="JXE521" s="15"/>
      <c r="JXF521" s="6"/>
      <c r="JXG521" s="174"/>
      <c r="JXH521" s="11"/>
      <c r="JXI521" s="15"/>
      <c r="JXJ521" s="6"/>
      <c r="JXK521" s="174"/>
      <c r="JXL521" s="11"/>
      <c r="JXM521" s="15"/>
      <c r="JXN521" s="6"/>
      <c r="JXO521" s="174"/>
      <c r="JXP521" s="11"/>
      <c r="JXQ521" s="15"/>
      <c r="JXR521" s="6"/>
      <c r="JXS521" s="174"/>
      <c r="JXT521" s="11"/>
      <c r="JXU521" s="15"/>
      <c r="JXV521" s="6"/>
      <c r="JXW521" s="174"/>
      <c r="JXX521" s="11"/>
      <c r="JXY521" s="15"/>
      <c r="JXZ521" s="6"/>
      <c r="JYA521" s="174"/>
      <c r="JYB521" s="11"/>
      <c r="JYC521" s="15"/>
      <c r="JYD521" s="6"/>
      <c r="JYE521" s="174"/>
      <c r="JYF521" s="11"/>
      <c r="JYG521" s="15"/>
      <c r="JYH521" s="6"/>
      <c r="JYI521" s="174"/>
      <c r="JYJ521" s="11"/>
      <c r="JYK521" s="15"/>
      <c r="JYL521" s="6"/>
      <c r="JYM521" s="174"/>
      <c r="JYN521" s="11"/>
      <c r="JYO521" s="15"/>
      <c r="JYP521" s="6"/>
      <c r="JYQ521" s="174"/>
      <c r="JYR521" s="11"/>
      <c r="JYS521" s="15"/>
      <c r="JYT521" s="6"/>
      <c r="JYU521" s="174"/>
      <c r="JYV521" s="11"/>
      <c r="JYW521" s="15"/>
      <c r="JYX521" s="6"/>
      <c r="JYY521" s="174"/>
      <c r="JYZ521" s="11"/>
      <c r="JZA521" s="15"/>
      <c r="JZB521" s="6"/>
      <c r="JZC521" s="174"/>
      <c r="JZD521" s="11"/>
      <c r="JZE521" s="15"/>
      <c r="JZF521" s="6"/>
      <c r="JZG521" s="174"/>
      <c r="JZH521" s="11"/>
      <c r="JZI521" s="15"/>
      <c r="JZJ521" s="6"/>
      <c r="JZK521" s="174"/>
      <c r="JZL521" s="11"/>
      <c r="JZM521" s="15"/>
      <c r="JZN521" s="6"/>
      <c r="JZO521" s="174"/>
      <c r="JZP521" s="11"/>
      <c r="JZQ521" s="15"/>
      <c r="JZR521" s="6"/>
      <c r="JZS521" s="174"/>
      <c r="JZT521" s="11"/>
      <c r="JZU521" s="15"/>
      <c r="JZV521" s="6"/>
      <c r="JZW521" s="174"/>
      <c r="JZX521" s="11"/>
      <c r="JZY521" s="15"/>
      <c r="JZZ521" s="6"/>
      <c r="KAA521" s="174"/>
      <c r="KAB521" s="11"/>
      <c r="KAC521" s="15"/>
      <c r="KAD521" s="6"/>
      <c r="KAE521" s="174"/>
      <c r="KAF521" s="11"/>
      <c r="KAG521" s="15"/>
      <c r="KAH521" s="6"/>
      <c r="KAI521" s="174"/>
      <c r="KAJ521" s="11"/>
      <c r="KAK521" s="15"/>
      <c r="KAL521" s="6"/>
      <c r="KAM521" s="174"/>
      <c r="KAN521" s="11"/>
      <c r="KAO521" s="15"/>
      <c r="KAP521" s="6"/>
      <c r="KAQ521" s="174"/>
      <c r="KAR521" s="11"/>
      <c r="KAS521" s="15"/>
      <c r="KAT521" s="6"/>
      <c r="KAU521" s="174"/>
      <c r="KAV521" s="11"/>
      <c r="KAW521" s="15"/>
      <c r="KAX521" s="6"/>
      <c r="KAY521" s="174"/>
      <c r="KAZ521" s="11"/>
      <c r="KBA521" s="15"/>
      <c r="KBB521" s="6"/>
      <c r="KBC521" s="174"/>
      <c r="KBD521" s="11"/>
      <c r="KBE521" s="15"/>
      <c r="KBF521" s="6"/>
      <c r="KBG521" s="174"/>
      <c r="KBH521" s="11"/>
      <c r="KBI521" s="15"/>
      <c r="KBJ521" s="6"/>
      <c r="KBK521" s="174"/>
      <c r="KBL521" s="11"/>
      <c r="KBM521" s="15"/>
      <c r="KBN521" s="6"/>
      <c r="KBO521" s="174"/>
      <c r="KBP521" s="11"/>
      <c r="KBQ521" s="15"/>
      <c r="KBR521" s="6"/>
      <c r="KBS521" s="174"/>
      <c r="KBT521" s="11"/>
      <c r="KBU521" s="15"/>
      <c r="KBV521" s="6"/>
      <c r="KBW521" s="174"/>
      <c r="KBX521" s="11"/>
      <c r="KBY521" s="15"/>
      <c r="KBZ521" s="6"/>
      <c r="KCA521" s="174"/>
      <c r="KCB521" s="11"/>
      <c r="KCC521" s="15"/>
      <c r="KCD521" s="6"/>
      <c r="KCE521" s="174"/>
      <c r="KCF521" s="11"/>
      <c r="KCG521" s="15"/>
      <c r="KCH521" s="6"/>
      <c r="KCI521" s="174"/>
      <c r="KCJ521" s="11"/>
      <c r="KCK521" s="15"/>
      <c r="KCL521" s="6"/>
      <c r="KCM521" s="174"/>
      <c r="KCN521" s="11"/>
      <c r="KCO521" s="15"/>
      <c r="KCP521" s="6"/>
      <c r="KCQ521" s="174"/>
      <c r="KCR521" s="11"/>
      <c r="KCS521" s="15"/>
      <c r="KCT521" s="6"/>
      <c r="KCU521" s="174"/>
      <c r="KCV521" s="11"/>
      <c r="KCW521" s="15"/>
      <c r="KCX521" s="6"/>
      <c r="KCY521" s="174"/>
      <c r="KCZ521" s="11"/>
      <c r="KDA521" s="15"/>
      <c r="KDB521" s="6"/>
      <c r="KDC521" s="174"/>
      <c r="KDD521" s="11"/>
      <c r="KDE521" s="15"/>
      <c r="KDF521" s="6"/>
      <c r="KDG521" s="174"/>
      <c r="KDH521" s="11"/>
      <c r="KDI521" s="15"/>
      <c r="KDJ521" s="6"/>
      <c r="KDK521" s="174"/>
      <c r="KDL521" s="11"/>
      <c r="KDM521" s="15"/>
      <c r="KDN521" s="6"/>
      <c r="KDO521" s="174"/>
      <c r="KDP521" s="11"/>
      <c r="KDQ521" s="15"/>
      <c r="KDR521" s="6"/>
      <c r="KDS521" s="174"/>
      <c r="KDT521" s="11"/>
      <c r="KDU521" s="15"/>
      <c r="KDV521" s="6"/>
      <c r="KDW521" s="174"/>
      <c r="KDX521" s="11"/>
      <c r="KDY521" s="15"/>
      <c r="KDZ521" s="6"/>
      <c r="KEA521" s="174"/>
      <c r="KEB521" s="11"/>
      <c r="KEC521" s="15"/>
      <c r="KED521" s="6"/>
      <c r="KEE521" s="174"/>
      <c r="KEF521" s="11"/>
      <c r="KEG521" s="15"/>
      <c r="KEH521" s="6"/>
      <c r="KEI521" s="174"/>
      <c r="KEJ521" s="11"/>
      <c r="KEK521" s="15"/>
      <c r="KEL521" s="6"/>
      <c r="KEM521" s="174"/>
      <c r="KEN521" s="11"/>
      <c r="KEO521" s="15"/>
      <c r="KEP521" s="6"/>
      <c r="KEQ521" s="174"/>
      <c r="KER521" s="11"/>
      <c r="KES521" s="15"/>
      <c r="KET521" s="6"/>
      <c r="KEU521" s="174"/>
      <c r="KEV521" s="11"/>
      <c r="KEW521" s="15"/>
      <c r="KEX521" s="6"/>
      <c r="KEY521" s="174"/>
      <c r="KEZ521" s="11"/>
      <c r="KFA521" s="15"/>
      <c r="KFB521" s="6"/>
      <c r="KFC521" s="174"/>
      <c r="KFD521" s="11"/>
      <c r="KFE521" s="15"/>
      <c r="KFF521" s="6"/>
      <c r="KFG521" s="174"/>
      <c r="KFH521" s="11"/>
      <c r="KFI521" s="15"/>
      <c r="KFJ521" s="6"/>
      <c r="KFK521" s="174"/>
      <c r="KFL521" s="11"/>
      <c r="KFM521" s="15"/>
      <c r="KFN521" s="6"/>
      <c r="KFO521" s="174"/>
      <c r="KFP521" s="11"/>
      <c r="KFQ521" s="15"/>
      <c r="KFR521" s="6"/>
      <c r="KFS521" s="174"/>
      <c r="KFT521" s="11"/>
      <c r="KFU521" s="15"/>
      <c r="KFV521" s="6"/>
      <c r="KFW521" s="174"/>
      <c r="KFX521" s="11"/>
      <c r="KFY521" s="15"/>
      <c r="KFZ521" s="6"/>
      <c r="KGA521" s="174"/>
      <c r="KGB521" s="11"/>
      <c r="KGC521" s="15"/>
      <c r="KGD521" s="6"/>
      <c r="KGE521" s="174"/>
      <c r="KGF521" s="11"/>
      <c r="KGG521" s="15"/>
      <c r="KGH521" s="6"/>
      <c r="KGI521" s="174"/>
      <c r="KGJ521" s="11"/>
      <c r="KGK521" s="15"/>
      <c r="KGL521" s="6"/>
      <c r="KGM521" s="174"/>
      <c r="KGN521" s="11"/>
      <c r="KGO521" s="15"/>
      <c r="KGP521" s="6"/>
      <c r="KGQ521" s="174"/>
      <c r="KGR521" s="11"/>
      <c r="KGS521" s="15"/>
      <c r="KGT521" s="6"/>
      <c r="KGU521" s="174"/>
      <c r="KGV521" s="11"/>
      <c r="KGW521" s="15"/>
      <c r="KGX521" s="6"/>
      <c r="KGY521" s="174"/>
      <c r="KGZ521" s="11"/>
      <c r="KHA521" s="15"/>
      <c r="KHB521" s="6"/>
      <c r="KHC521" s="174"/>
      <c r="KHD521" s="11"/>
      <c r="KHE521" s="15"/>
      <c r="KHF521" s="6"/>
      <c r="KHG521" s="174"/>
      <c r="KHH521" s="11"/>
      <c r="KHI521" s="15"/>
      <c r="KHJ521" s="6"/>
      <c r="KHK521" s="174"/>
      <c r="KHL521" s="11"/>
      <c r="KHM521" s="15"/>
      <c r="KHN521" s="6"/>
      <c r="KHO521" s="174"/>
      <c r="KHP521" s="11"/>
      <c r="KHQ521" s="15"/>
      <c r="KHR521" s="6"/>
      <c r="KHS521" s="174"/>
      <c r="KHT521" s="11"/>
      <c r="KHU521" s="15"/>
      <c r="KHV521" s="6"/>
      <c r="KHW521" s="174"/>
      <c r="KHX521" s="11"/>
      <c r="KHY521" s="15"/>
      <c r="KHZ521" s="6"/>
      <c r="KIA521" s="174"/>
      <c r="KIB521" s="11"/>
      <c r="KIC521" s="15"/>
      <c r="KID521" s="6"/>
      <c r="KIE521" s="174"/>
      <c r="KIF521" s="11"/>
      <c r="KIG521" s="15"/>
      <c r="KIH521" s="6"/>
      <c r="KII521" s="174"/>
      <c r="KIJ521" s="11"/>
      <c r="KIK521" s="15"/>
      <c r="KIL521" s="6"/>
      <c r="KIM521" s="174"/>
      <c r="KIN521" s="11"/>
      <c r="KIO521" s="15"/>
      <c r="KIP521" s="6"/>
      <c r="KIQ521" s="174"/>
      <c r="KIR521" s="11"/>
      <c r="KIS521" s="15"/>
      <c r="KIT521" s="6"/>
      <c r="KIU521" s="174"/>
      <c r="KIV521" s="11"/>
      <c r="KIW521" s="15"/>
      <c r="KIX521" s="6"/>
      <c r="KIY521" s="174"/>
      <c r="KIZ521" s="11"/>
      <c r="KJA521" s="15"/>
      <c r="KJB521" s="6"/>
      <c r="KJC521" s="174"/>
      <c r="KJD521" s="11"/>
      <c r="KJE521" s="15"/>
      <c r="KJF521" s="6"/>
      <c r="KJG521" s="174"/>
      <c r="KJH521" s="11"/>
      <c r="KJI521" s="15"/>
      <c r="KJJ521" s="6"/>
      <c r="KJK521" s="174"/>
      <c r="KJL521" s="11"/>
      <c r="KJM521" s="15"/>
      <c r="KJN521" s="6"/>
      <c r="KJO521" s="174"/>
      <c r="KJP521" s="11"/>
      <c r="KJQ521" s="15"/>
      <c r="KJR521" s="6"/>
      <c r="KJS521" s="174"/>
      <c r="KJT521" s="11"/>
      <c r="KJU521" s="15"/>
      <c r="KJV521" s="6"/>
      <c r="KJW521" s="174"/>
      <c r="KJX521" s="11"/>
      <c r="KJY521" s="15"/>
      <c r="KJZ521" s="6"/>
      <c r="KKA521" s="174"/>
      <c r="KKB521" s="11"/>
      <c r="KKC521" s="15"/>
      <c r="KKD521" s="6"/>
      <c r="KKE521" s="174"/>
      <c r="KKF521" s="11"/>
      <c r="KKG521" s="15"/>
      <c r="KKH521" s="6"/>
      <c r="KKI521" s="174"/>
      <c r="KKJ521" s="11"/>
      <c r="KKK521" s="15"/>
      <c r="KKL521" s="6"/>
      <c r="KKM521" s="174"/>
      <c r="KKN521" s="11"/>
      <c r="KKO521" s="15"/>
      <c r="KKP521" s="6"/>
      <c r="KKQ521" s="174"/>
      <c r="KKR521" s="11"/>
      <c r="KKS521" s="15"/>
      <c r="KKT521" s="6"/>
      <c r="KKU521" s="174"/>
      <c r="KKV521" s="11"/>
      <c r="KKW521" s="15"/>
      <c r="KKX521" s="6"/>
      <c r="KKY521" s="174"/>
      <c r="KKZ521" s="11"/>
      <c r="KLA521" s="15"/>
      <c r="KLB521" s="6"/>
      <c r="KLC521" s="174"/>
      <c r="KLD521" s="11"/>
      <c r="KLE521" s="15"/>
      <c r="KLF521" s="6"/>
      <c r="KLG521" s="174"/>
      <c r="KLH521" s="11"/>
      <c r="KLI521" s="15"/>
      <c r="KLJ521" s="6"/>
      <c r="KLK521" s="174"/>
      <c r="KLL521" s="11"/>
      <c r="KLM521" s="15"/>
      <c r="KLN521" s="6"/>
      <c r="KLO521" s="174"/>
      <c r="KLP521" s="11"/>
      <c r="KLQ521" s="15"/>
      <c r="KLR521" s="6"/>
      <c r="KLS521" s="174"/>
      <c r="KLT521" s="11"/>
      <c r="KLU521" s="15"/>
      <c r="KLV521" s="6"/>
      <c r="KLW521" s="174"/>
      <c r="KLX521" s="11"/>
      <c r="KLY521" s="15"/>
      <c r="KLZ521" s="6"/>
      <c r="KMA521" s="174"/>
      <c r="KMB521" s="11"/>
      <c r="KMC521" s="15"/>
      <c r="KMD521" s="6"/>
      <c r="KME521" s="174"/>
      <c r="KMF521" s="11"/>
      <c r="KMG521" s="15"/>
      <c r="KMH521" s="6"/>
      <c r="KMI521" s="174"/>
      <c r="KMJ521" s="11"/>
      <c r="KMK521" s="15"/>
      <c r="KML521" s="6"/>
      <c r="KMM521" s="174"/>
      <c r="KMN521" s="11"/>
      <c r="KMO521" s="15"/>
      <c r="KMP521" s="6"/>
      <c r="KMQ521" s="174"/>
      <c r="KMR521" s="11"/>
      <c r="KMS521" s="15"/>
      <c r="KMT521" s="6"/>
      <c r="KMU521" s="174"/>
      <c r="KMV521" s="11"/>
      <c r="KMW521" s="15"/>
      <c r="KMX521" s="6"/>
      <c r="KMY521" s="174"/>
      <c r="KMZ521" s="11"/>
      <c r="KNA521" s="15"/>
      <c r="KNB521" s="6"/>
      <c r="KNC521" s="174"/>
      <c r="KND521" s="11"/>
      <c r="KNE521" s="15"/>
      <c r="KNF521" s="6"/>
      <c r="KNG521" s="174"/>
      <c r="KNH521" s="11"/>
      <c r="KNI521" s="15"/>
      <c r="KNJ521" s="6"/>
      <c r="KNK521" s="174"/>
      <c r="KNL521" s="11"/>
      <c r="KNM521" s="15"/>
      <c r="KNN521" s="6"/>
      <c r="KNO521" s="174"/>
      <c r="KNP521" s="11"/>
      <c r="KNQ521" s="15"/>
      <c r="KNR521" s="6"/>
      <c r="KNS521" s="174"/>
      <c r="KNT521" s="11"/>
      <c r="KNU521" s="15"/>
      <c r="KNV521" s="6"/>
      <c r="KNW521" s="174"/>
      <c r="KNX521" s="11"/>
      <c r="KNY521" s="15"/>
      <c r="KNZ521" s="6"/>
      <c r="KOA521" s="174"/>
      <c r="KOB521" s="11"/>
      <c r="KOC521" s="15"/>
      <c r="KOD521" s="6"/>
      <c r="KOE521" s="174"/>
      <c r="KOF521" s="11"/>
      <c r="KOG521" s="15"/>
      <c r="KOH521" s="6"/>
      <c r="KOI521" s="174"/>
      <c r="KOJ521" s="11"/>
      <c r="KOK521" s="15"/>
      <c r="KOL521" s="6"/>
      <c r="KOM521" s="174"/>
      <c r="KON521" s="11"/>
      <c r="KOO521" s="15"/>
      <c r="KOP521" s="6"/>
      <c r="KOQ521" s="174"/>
      <c r="KOR521" s="11"/>
      <c r="KOS521" s="15"/>
      <c r="KOT521" s="6"/>
      <c r="KOU521" s="174"/>
      <c r="KOV521" s="11"/>
      <c r="KOW521" s="15"/>
      <c r="KOX521" s="6"/>
      <c r="KOY521" s="174"/>
      <c r="KOZ521" s="11"/>
      <c r="KPA521" s="15"/>
      <c r="KPB521" s="6"/>
      <c r="KPC521" s="174"/>
      <c r="KPD521" s="11"/>
      <c r="KPE521" s="15"/>
      <c r="KPF521" s="6"/>
      <c r="KPG521" s="174"/>
      <c r="KPH521" s="11"/>
      <c r="KPI521" s="15"/>
      <c r="KPJ521" s="6"/>
      <c r="KPK521" s="174"/>
      <c r="KPL521" s="11"/>
      <c r="KPM521" s="15"/>
      <c r="KPN521" s="6"/>
      <c r="KPO521" s="174"/>
      <c r="KPP521" s="11"/>
      <c r="KPQ521" s="15"/>
      <c r="KPR521" s="6"/>
      <c r="KPS521" s="174"/>
      <c r="KPT521" s="11"/>
      <c r="KPU521" s="15"/>
      <c r="KPV521" s="6"/>
      <c r="KPW521" s="174"/>
      <c r="KPX521" s="11"/>
      <c r="KPY521" s="15"/>
      <c r="KPZ521" s="6"/>
      <c r="KQA521" s="174"/>
      <c r="KQB521" s="11"/>
      <c r="KQC521" s="15"/>
      <c r="KQD521" s="6"/>
      <c r="KQE521" s="174"/>
      <c r="KQF521" s="11"/>
      <c r="KQG521" s="15"/>
      <c r="KQH521" s="6"/>
      <c r="KQI521" s="174"/>
      <c r="KQJ521" s="11"/>
      <c r="KQK521" s="15"/>
      <c r="KQL521" s="6"/>
      <c r="KQM521" s="174"/>
      <c r="KQN521" s="11"/>
      <c r="KQO521" s="15"/>
      <c r="KQP521" s="6"/>
      <c r="KQQ521" s="174"/>
      <c r="KQR521" s="11"/>
      <c r="KQS521" s="15"/>
      <c r="KQT521" s="6"/>
      <c r="KQU521" s="174"/>
      <c r="KQV521" s="11"/>
      <c r="KQW521" s="15"/>
      <c r="KQX521" s="6"/>
      <c r="KQY521" s="174"/>
      <c r="KQZ521" s="11"/>
      <c r="KRA521" s="15"/>
      <c r="KRB521" s="6"/>
      <c r="KRC521" s="174"/>
      <c r="KRD521" s="11"/>
      <c r="KRE521" s="15"/>
      <c r="KRF521" s="6"/>
      <c r="KRG521" s="174"/>
      <c r="KRH521" s="11"/>
      <c r="KRI521" s="15"/>
      <c r="KRJ521" s="6"/>
      <c r="KRK521" s="174"/>
      <c r="KRL521" s="11"/>
      <c r="KRM521" s="15"/>
      <c r="KRN521" s="6"/>
      <c r="KRO521" s="174"/>
      <c r="KRP521" s="11"/>
      <c r="KRQ521" s="15"/>
      <c r="KRR521" s="6"/>
      <c r="KRS521" s="174"/>
      <c r="KRT521" s="11"/>
      <c r="KRU521" s="15"/>
      <c r="KRV521" s="6"/>
      <c r="KRW521" s="174"/>
      <c r="KRX521" s="11"/>
      <c r="KRY521" s="15"/>
      <c r="KRZ521" s="6"/>
      <c r="KSA521" s="174"/>
      <c r="KSB521" s="11"/>
      <c r="KSC521" s="15"/>
      <c r="KSD521" s="6"/>
      <c r="KSE521" s="174"/>
      <c r="KSF521" s="11"/>
      <c r="KSG521" s="15"/>
      <c r="KSH521" s="6"/>
      <c r="KSI521" s="174"/>
      <c r="KSJ521" s="11"/>
      <c r="KSK521" s="15"/>
      <c r="KSL521" s="6"/>
      <c r="KSM521" s="174"/>
      <c r="KSN521" s="11"/>
      <c r="KSO521" s="15"/>
      <c r="KSP521" s="6"/>
      <c r="KSQ521" s="174"/>
      <c r="KSR521" s="11"/>
      <c r="KSS521" s="15"/>
      <c r="KST521" s="6"/>
      <c r="KSU521" s="174"/>
      <c r="KSV521" s="11"/>
      <c r="KSW521" s="15"/>
      <c r="KSX521" s="6"/>
      <c r="KSY521" s="174"/>
      <c r="KSZ521" s="11"/>
      <c r="KTA521" s="15"/>
      <c r="KTB521" s="6"/>
      <c r="KTC521" s="174"/>
      <c r="KTD521" s="11"/>
      <c r="KTE521" s="15"/>
      <c r="KTF521" s="6"/>
      <c r="KTG521" s="174"/>
      <c r="KTH521" s="11"/>
      <c r="KTI521" s="15"/>
      <c r="KTJ521" s="6"/>
      <c r="KTK521" s="174"/>
      <c r="KTL521" s="11"/>
      <c r="KTM521" s="15"/>
      <c r="KTN521" s="6"/>
      <c r="KTO521" s="174"/>
      <c r="KTP521" s="11"/>
      <c r="KTQ521" s="15"/>
      <c r="KTR521" s="6"/>
      <c r="KTS521" s="174"/>
      <c r="KTT521" s="11"/>
      <c r="KTU521" s="15"/>
      <c r="KTV521" s="6"/>
      <c r="KTW521" s="174"/>
      <c r="KTX521" s="11"/>
      <c r="KTY521" s="15"/>
      <c r="KTZ521" s="6"/>
      <c r="KUA521" s="174"/>
      <c r="KUB521" s="11"/>
      <c r="KUC521" s="15"/>
      <c r="KUD521" s="6"/>
      <c r="KUE521" s="174"/>
      <c r="KUF521" s="11"/>
      <c r="KUG521" s="15"/>
      <c r="KUH521" s="6"/>
      <c r="KUI521" s="174"/>
      <c r="KUJ521" s="11"/>
      <c r="KUK521" s="15"/>
      <c r="KUL521" s="6"/>
      <c r="KUM521" s="174"/>
      <c r="KUN521" s="11"/>
      <c r="KUO521" s="15"/>
      <c r="KUP521" s="6"/>
      <c r="KUQ521" s="174"/>
      <c r="KUR521" s="11"/>
      <c r="KUS521" s="15"/>
      <c r="KUT521" s="6"/>
      <c r="KUU521" s="174"/>
      <c r="KUV521" s="11"/>
      <c r="KUW521" s="15"/>
      <c r="KUX521" s="6"/>
      <c r="KUY521" s="174"/>
      <c r="KUZ521" s="11"/>
      <c r="KVA521" s="15"/>
      <c r="KVB521" s="6"/>
      <c r="KVC521" s="174"/>
      <c r="KVD521" s="11"/>
      <c r="KVE521" s="15"/>
      <c r="KVF521" s="6"/>
      <c r="KVG521" s="174"/>
      <c r="KVH521" s="11"/>
      <c r="KVI521" s="15"/>
      <c r="KVJ521" s="6"/>
      <c r="KVK521" s="174"/>
      <c r="KVL521" s="11"/>
      <c r="KVM521" s="15"/>
      <c r="KVN521" s="6"/>
      <c r="KVO521" s="174"/>
      <c r="KVP521" s="11"/>
      <c r="KVQ521" s="15"/>
      <c r="KVR521" s="6"/>
      <c r="KVS521" s="174"/>
      <c r="KVT521" s="11"/>
      <c r="KVU521" s="15"/>
      <c r="KVV521" s="6"/>
      <c r="KVW521" s="174"/>
      <c r="KVX521" s="11"/>
      <c r="KVY521" s="15"/>
      <c r="KVZ521" s="6"/>
      <c r="KWA521" s="174"/>
      <c r="KWB521" s="11"/>
      <c r="KWC521" s="15"/>
      <c r="KWD521" s="6"/>
      <c r="KWE521" s="174"/>
      <c r="KWF521" s="11"/>
      <c r="KWG521" s="15"/>
      <c r="KWH521" s="6"/>
      <c r="KWI521" s="174"/>
      <c r="KWJ521" s="11"/>
      <c r="KWK521" s="15"/>
      <c r="KWL521" s="6"/>
      <c r="KWM521" s="174"/>
      <c r="KWN521" s="11"/>
      <c r="KWO521" s="15"/>
      <c r="KWP521" s="6"/>
      <c r="KWQ521" s="174"/>
      <c r="KWR521" s="11"/>
      <c r="KWS521" s="15"/>
      <c r="KWT521" s="6"/>
      <c r="KWU521" s="174"/>
      <c r="KWV521" s="11"/>
      <c r="KWW521" s="15"/>
      <c r="KWX521" s="6"/>
      <c r="KWY521" s="174"/>
      <c r="KWZ521" s="11"/>
      <c r="KXA521" s="15"/>
      <c r="KXB521" s="6"/>
      <c r="KXC521" s="174"/>
      <c r="KXD521" s="11"/>
      <c r="KXE521" s="15"/>
      <c r="KXF521" s="6"/>
      <c r="KXG521" s="174"/>
      <c r="KXH521" s="11"/>
      <c r="KXI521" s="15"/>
      <c r="KXJ521" s="6"/>
      <c r="KXK521" s="174"/>
      <c r="KXL521" s="11"/>
      <c r="KXM521" s="15"/>
      <c r="KXN521" s="6"/>
      <c r="KXO521" s="174"/>
      <c r="KXP521" s="11"/>
      <c r="KXQ521" s="15"/>
      <c r="KXR521" s="6"/>
      <c r="KXS521" s="174"/>
      <c r="KXT521" s="11"/>
      <c r="KXU521" s="15"/>
      <c r="KXV521" s="6"/>
      <c r="KXW521" s="174"/>
      <c r="KXX521" s="11"/>
      <c r="KXY521" s="15"/>
      <c r="KXZ521" s="6"/>
      <c r="KYA521" s="174"/>
      <c r="KYB521" s="11"/>
      <c r="KYC521" s="15"/>
      <c r="KYD521" s="6"/>
      <c r="KYE521" s="174"/>
      <c r="KYF521" s="11"/>
      <c r="KYG521" s="15"/>
      <c r="KYH521" s="6"/>
      <c r="KYI521" s="174"/>
      <c r="KYJ521" s="11"/>
      <c r="KYK521" s="15"/>
      <c r="KYL521" s="6"/>
      <c r="KYM521" s="174"/>
      <c r="KYN521" s="11"/>
      <c r="KYO521" s="15"/>
      <c r="KYP521" s="6"/>
      <c r="KYQ521" s="174"/>
      <c r="KYR521" s="11"/>
      <c r="KYS521" s="15"/>
      <c r="KYT521" s="6"/>
      <c r="KYU521" s="174"/>
      <c r="KYV521" s="11"/>
      <c r="KYW521" s="15"/>
      <c r="KYX521" s="6"/>
      <c r="KYY521" s="174"/>
      <c r="KYZ521" s="11"/>
      <c r="KZA521" s="15"/>
      <c r="KZB521" s="6"/>
      <c r="KZC521" s="174"/>
      <c r="KZD521" s="11"/>
      <c r="KZE521" s="15"/>
      <c r="KZF521" s="6"/>
      <c r="KZG521" s="174"/>
      <c r="KZH521" s="11"/>
      <c r="KZI521" s="15"/>
      <c r="KZJ521" s="6"/>
      <c r="KZK521" s="174"/>
      <c r="KZL521" s="11"/>
      <c r="KZM521" s="15"/>
      <c r="KZN521" s="6"/>
      <c r="KZO521" s="174"/>
      <c r="KZP521" s="11"/>
      <c r="KZQ521" s="15"/>
      <c r="KZR521" s="6"/>
      <c r="KZS521" s="174"/>
      <c r="KZT521" s="11"/>
      <c r="KZU521" s="15"/>
      <c r="KZV521" s="6"/>
      <c r="KZW521" s="174"/>
      <c r="KZX521" s="11"/>
      <c r="KZY521" s="15"/>
      <c r="KZZ521" s="6"/>
      <c r="LAA521" s="174"/>
      <c r="LAB521" s="11"/>
      <c r="LAC521" s="15"/>
      <c r="LAD521" s="6"/>
      <c r="LAE521" s="174"/>
      <c r="LAF521" s="11"/>
      <c r="LAG521" s="15"/>
      <c r="LAH521" s="6"/>
      <c r="LAI521" s="174"/>
      <c r="LAJ521" s="11"/>
      <c r="LAK521" s="15"/>
      <c r="LAL521" s="6"/>
      <c r="LAM521" s="174"/>
      <c r="LAN521" s="11"/>
      <c r="LAO521" s="15"/>
      <c r="LAP521" s="6"/>
      <c r="LAQ521" s="174"/>
      <c r="LAR521" s="11"/>
      <c r="LAS521" s="15"/>
      <c r="LAT521" s="6"/>
      <c r="LAU521" s="174"/>
      <c r="LAV521" s="11"/>
      <c r="LAW521" s="15"/>
      <c r="LAX521" s="6"/>
      <c r="LAY521" s="174"/>
      <c r="LAZ521" s="11"/>
      <c r="LBA521" s="15"/>
      <c r="LBB521" s="6"/>
      <c r="LBC521" s="174"/>
      <c r="LBD521" s="11"/>
      <c r="LBE521" s="15"/>
      <c r="LBF521" s="6"/>
      <c r="LBG521" s="174"/>
      <c r="LBH521" s="11"/>
      <c r="LBI521" s="15"/>
      <c r="LBJ521" s="6"/>
      <c r="LBK521" s="174"/>
      <c r="LBL521" s="11"/>
      <c r="LBM521" s="15"/>
      <c r="LBN521" s="6"/>
      <c r="LBO521" s="174"/>
      <c r="LBP521" s="11"/>
      <c r="LBQ521" s="15"/>
      <c r="LBR521" s="6"/>
      <c r="LBS521" s="174"/>
      <c r="LBT521" s="11"/>
      <c r="LBU521" s="15"/>
      <c r="LBV521" s="6"/>
      <c r="LBW521" s="174"/>
      <c r="LBX521" s="11"/>
      <c r="LBY521" s="15"/>
      <c r="LBZ521" s="6"/>
      <c r="LCA521" s="174"/>
      <c r="LCB521" s="11"/>
      <c r="LCC521" s="15"/>
      <c r="LCD521" s="6"/>
      <c r="LCE521" s="174"/>
      <c r="LCF521" s="11"/>
      <c r="LCG521" s="15"/>
      <c r="LCH521" s="6"/>
      <c r="LCI521" s="174"/>
      <c r="LCJ521" s="11"/>
      <c r="LCK521" s="15"/>
      <c r="LCL521" s="6"/>
      <c r="LCM521" s="174"/>
      <c r="LCN521" s="11"/>
      <c r="LCO521" s="15"/>
      <c r="LCP521" s="6"/>
      <c r="LCQ521" s="174"/>
      <c r="LCR521" s="11"/>
      <c r="LCS521" s="15"/>
      <c r="LCT521" s="6"/>
      <c r="LCU521" s="174"/>
      <c r="LCV521" s="11"/>
      <c r="LCW521" s="15"/>
      <c r="LCX521" s="6"/>
      <c r="LCY521" s="174"/>
      <c r="LCZ521" s="11"/>
      <c r="LDA521" s="15"/>
      <c r="LDB521" s="6"/>
      <c r="LDC521" s="174"/>
      <c r="LDD521" s="11"/>
      <c r="LDE521" s="15"/>
      <c r="LDF521" s="6"/>
      <c r="LDG521" s="174"/>
      <c r="LDH521" s="11"/>
      <c r="LDI521" s="15"/>
      <c r="LDJ521" s="6"/>
      <c r="LDK521" s="174"/>
      <c r="LDL521" s="11"/>
      <c r="LDM521" s="15"/>
      <c r="LDN521" s="6"/>
      <c r="LDO521" s="174"/>
      <c r="LDP521" s="11"/>
      <c r="LDQ521" s="15"/>
      <c r="LDR521" s="6"/>
      <c r="LDS521" s="174"/>
      <c r="LDT521" s="11"/>
      <c r="LDU521" s="15"/>
      <c r="LDV521" s="6"/>
      <c r="LDW521" s="174"/>
      <c r="LDX521" s="11"/>
      <c r="LDY521" s="15"/>
      <c r="LDZ521" s="6"/>
      <c r="LEA521" s="174"/>
      <c r="LEB521" s="11"/>
      <c r="LEC521" s="15"/>
      <c r="LED521" s="6"/>
      <c r="LEE521" s="174"/>
      <c r="LEF521" s="11"/>
      <c r="LEG521" s="15"/>
      <c r="LEH521" s="6"/>
      <c r="LEI521" s="174"/>
      <c r="LEJ521" s="11"/>
      <c r="LEK521" s="15"/>
      <c r="LEL521" s="6"/>
      <c r="LEM521" s="174"/>
      <c r="LEN521" s="11"/>
      <c r="LEO521" s="15"/>
      <c r="LEP521" s="6"/>
      <c r="LEQ521" s="174"/>
      <c r="LER521" s="11"/>
      <c r="LES521" s="15"/>
      <c r="LET521" s="6"/>
      <c r="LEU521" s="174"/>
      <c r="LEV521" s="11"/>
      <c r="LEW521" s="15"/>
      <c r="LEX521" s="6"/>
      <c r="LEY521" s="174"/>
      <c r="LEZ521" s="11"/>
      <c r="LFA521" s="15"/>
      <c r="LFB521" s="6"/>
      <c r="LFC521" s="174"/>
      <c r="LFD521" s="11"/>
      <c r="LFE521" s="15"/>
      <c r="LFF521" s="6"/>
      <c r="LFG521" s="174"/>
      <c r="LFH521" s="11"/>
      <c r="LFI521" s="15"/>
      <c r="LFJ521" s="6"/>
      <c r="LFK521" s="174"/>
      <c r="LFL521" s="11"/>
      <c r="LFM521" s="15"/>
      <c r="LFN521" s="6"/>
      <c r="LFO521" s="174"/>
      <c r="LFP521" s="11"/>
      <c r="LFQ521" s="15"/>
      <c r="LFR521" s="6"/>
      <c r="LFS521" s="174"/>
      <c r="LFT521" s="11"/>
      <c r="LFU521" s="15"/>
      <c r="LFV521" s="6"/>
      <c r="LFW521" s="174"/>
      <c r="LFX521" s="11"/>
      <c r="LFY521" s="15"/>
      <c r="LFZ521" s="6"/>
      <c r="LGA521" s="174"/>
      <c r="LGB521" s="11"/>
      <c r="LGC521" s="15"/>
      <c r="LGD521" s="6"/>
      <c r="LGE521" s="174"/>
      <c r="LGF521" s="11"/>
      <c r="LGG521" s="15"/>
      <c r="LGH521" s="6"/>
      <c r="LGI521" s="174"/>
      <c r="LGJ521" s="11"/>
      <c r="LGK521" s="15"/>
      <c r="LGL521" s="6"/>
      <c r="LGM521" s="174"/>
      <c r="LGN521" s="11"/>
      <c r="LGO521" s="15"/>
      <c r="LGP521" s="6"/>
      <c r="LGQ521" s="174"/>
      <c r="LGR521" s="11"/>
      <c r="LGS521" s="15"/>
      <c r="LGT521" s="6"/>
      <c r="LGU521" s="174"/>
      <c r="LGV521" s="11"/>
      <c r="LGW521" s="15"/>
      <c r="LGX521" s="6"/>
      <c r="LGY521" s="174"/>
      <c r="LGZ521" s="11"/>
      <c r="LHA521" s="15"/>
      <c r="LHB521" s="6"/>
      <c r="LHC521" s="174"/>
      <c r="LHD521" s="11"/>
      <c r="LHE521" s="15"/>
      <c r="LHF521" s="6"/>
      <c r="LHG521" s="174"/>
      <c r="LHH521" s="11"/>
      <c r="LHI521" s="15"/>
      <c r="LHJ521" s="6"/>
      <c r="LHK521" s="174"/>
      <c r="LHL521" s="11"/>
      <c r="LHM521" s="15"/>
      <c r="LHN521" s="6"/>
      <c r="LHO521" s="174"/>
      <c r="LHP521" s="11"/>
      <c r="LHQ521" s="15"/>
      <c r="LHR521" s="6"/>
      <c r="LHS521" s="174"/>
      <c r="LHT521" s="11"/>
      <c r="LHU521" s="15"/>
      <c r="LHV521" s="6"/>
      <c r="LHW521" s="174"/>
      <c r="LHX521" s="11"/>
      <c r="LHY521" s="15"/>
      <c r="LHZ521" s="6"/>
      <c r="LIA521" s="174"/>
      <c r="LIB521" s="11"/>
      <c r="LIC521" s="15"/>
      <c r="LID521" s="6"/>
      <c r="LIE521" s="174"/>
      <c r="LIF521" s="11"/>
      <c r="LIG521" s="15"/>
      <c r="LIH521" s="6"/>
      <c r="LII521" s="174"/>
      <c r="LIJ521" s="11"/>
      <c r="LIK521" s="15"/>
      <c r="LIL521" s="6"/>
      <c r="LIM521" s="174"/>
      <c r="LIN521" s="11"/>
      <c r="LIO521" s="15"/>
      <c r="LIP521" s="6"/>
      <c r="LIQ521" s="174"/>
      <c r="LIR521" s="11"/>
      <c r="LIS521" s="15"/>
      <c r="LIT521" s="6"/>
      <c r="LIU521" s="174"/>
      <c r="LIV521" s="11"/>
      <c r="LIW521" s="15"/>
      <c r="LIX521" s="6"/>
      <c r="LIY521" s="174"/>
      <c r="LIZ521" s="11"/>
      <c r="LJA521" s="15"/>
      <c r="LJB521" s="6"/>
      <c r="LJC521" s="174"/>
      <c r="LJD521" s="11"/>
      <c r="LJE521" s="15"/>
      <c r="LJF521" s="6"/>
      <c r="LJG521" s="174"/>
      <c r="LJH521" s="11"/>
      <c r="LJI521" s="15"/>
      <c r="LJJ521" s="6"/>
      <c r="LJK521" s="174"/>
      <c r="LJL521" s="11"/>
      <c r="LJM521" s="15"/>
      <c r="LJN521" s="6"/>
      <c r="LJO521" s="174"/>
      <c r="LJP521" s="11"/>
      <c r="LJQ521" s="15"/>
      <c r="LJR521" s="6"/>
      <c r="LJS521" s="174"/>
      <c r="LJT521" s="11"/>
      <c r="LJU521" s="15"/>
      <c r="LJV521" s="6"/>
      <c r="LJW521" s="174"/>
      <c r="LJX521" s="11"/>
      <c r="LJY521" s="15"/>
      <c r="LJZ521" s="6"/>
      <c r="LKA521" s="174"/>
      <c r="LKB521" s="11"/>
      <c r="LKC521" s="15"/>
      <c r="LKD521" s="6"/>
      <c r="LKE521" s="174"/>
      <c r="LKF521" s="11"/>
      <c r="LKG521" s="15"/>
      <c r="LKH521" s="6"/>
      <c r="LKI521" s="174"/>
      <c r="LKJ521" s="11"/>
      <c r="LKK521" s="15"/>
      <c r="LKL521" s="6"/>
      <c r="LKM521" s="174"/>
      <c r="LKN521" s="11"/>
      <c r="LKO521" s="15"/>
      <c r="LKP521" s="6"/>
      <c r="LKQ521" s="174"/>
      <c r="LKR521" s="11"/>
      <c r="LKS521" s="15"/>
      <c r="LKT521" s="6"/>
      <c r="LKU521" s="174"/>
      <c r="LKV521" s="11"/>
      <c r="LKW521" s="15"/>
      <c r="LKX521" s="6"/>
      <c r="LKY521" s="174"/>
      <c r="LKZ521" s="11"/>
      <c r="LLA521" s="15"/>
      <c r="LLB521" s="6"/>
      <c r="LLC521" s="174"/>
      <c r="LLD521" s="11"/>
      <c r="LLE521" s="15"/>
      <c r="LLF521" s="6"/>
      <c r="LLG521" s="174"/>
      <c r="LLH521" s="11"/>
      <c r="LLI521" s="15"/>
      <c r="LLJ521" s="6"/>
      <c r="LLK521" s="174"/>
      <c r="LLL521" s="11"/>
      <c r="LLM521" s="15"/>
      <c r="LLN521" s="6"/>
      <c r="LLO521" s="174"/>
      <c r="LLP521" s="11"/>
      <c r="LLQ521" s="15"/>
      <c r="LLR521" s="6"/>
      <c r="LLS521" s="174"/>
      <c r="LLT521" s="11"/>
      <c r="LLU521" s="15"/>
      <c r="LLV521" s="6"/>
      <c r="LLW521" s="174"/>
      <c r="LLX521" s="11"/>
      <c r="LLY521" s="15"/>
      <c r="LLZ521" s="6"/>
      <c r="LMA521" s="174"/>
      <c r="LMB521" s="11"/>
      <c r="LMC521" s="15"/>
      <c r="LMD521" s="6"/>
      <c r="LME521" s="174"/>
      <c r="LMF521" s="11"/>
      <c r="LMG521" s="15"/>
      <c r="LMH521" s="6"/>
      <c r="LMI521" s="174"/>
      <c r="LMJ521" s="11"/>
      <c r="LMK521" s="15"/>
      <c r="LML521" s="6"/>
      <c r="LMM521" s="174"/>
      <c r="LMN521" s="11"/>
      <c r="LMO521" s="15"/>
      <c r="LMP521" s="6"/>
      <c r="LMQ521" s="174"/>
      <c r="LMR521" s="11"/>
      <c r="LMS521" s="15"/>
      <c r="LMT521" s="6"/>
      <c r="LMU521" s="174"/>
      <c r="LMV521" s="11"/>
      <c r="LMW521" s="15"/>
      <c r="LMX521" s="6"/>
      <c r="LMY521" s="174"/>
      <c r="LMZ521" s="11"/>
      <c r="LNA521" s="15"/>
      <c r="LNB521" s="6"/>
      <c r="LNC521" s="174"/>
      <c r="LND521" s="11"/>
      <c r="LNE521" s="15"/>
      <c r="LNF521" s="6"/>
      <c r="LNG521" s="174"/>
      <c r="LNH521" s="11"/>
      <c r="LNI521" s="15"/>
      <c r="LNJ521" s="6"/>
      <c r="LNK521" s="174"/>
      <c r="LNL521" s="11"/>
      <c r="LNM521" s="15"/>
      <c r="LNN521" s="6"/>
      <c r="LNO521" s="174"/>
      <c r="LNP521" s="11"/>
      <c r="LNQ521" s="15"/>
      <c r="LNR521" s="6"/>
      <c r="LNS521" s="174"/>
      <c r="LNT521" s="11"/>
      <c r="LNU521" s="15"/>
      <c r="LNV521" s="6"/>
      <c r="LNW521" s="174"/>
      <c r="LNX521" s="11"/>
      <c r="LNY521" s="15"/>
      <c r="LNZ521" s="6"/>
      <c r="LOA521" s="174"/>
      <c r="LOB521" s="11"/>
      <c r="LOC521" s="15"/>
      <c r="LOD521" s="6"/>
      <c r="LOE521" s="174"/>
      <c r="LOF521" s="11"/>
      <c r="LOG521" s="15"/>
      <c r="LOH521" s="6"/>
      <c r="LOI521" s="174"/>
      <c r="LOJ521" s="11"/>
      <c r="LOK521" s="15"/>
      <c r="LOL521" s="6"/>
      <c r="LOM521" s="174"/>
      <c r="LON521" s="11"/>
      <c r="LOO521" s="15"/>
      <c r="LOP521" s="6"/>
      <c r="LOQ521" s="174"/>
      <c r="LOR521" s="11"/>
      <c r="LOS521" s="15"/>
      <c r="LOT521" s="6"/>
      <c r="LOU521" s="174"/>
      <c r="LOV521" s="11"/>
      <c r="LOW521" s="15"/>
      <c r="LOX521" s="6"/>
      <c r="LOY521" s="174"/>
      <c r="LOZ521" s="11"/>
      <c r="LPA521" s="15"/>
      <c r="LPB521" s="6"/>
      <c r="LPC521" s="174"/>
      <c r="LPD521" s="11"/>
      <c r="LPE521" s="15"/>
      <c r="LPF521" s="6"/>
      <c r="LPG521" s="174"/>
      <c r="LPH521" s="11"/>
      <c r="LPI521" s="15"/>
      <c r="LPJ521" s="6"/>
      <c r="LPK521" s="174"/>
      <c r="LPL521" s="11"/>
      <c r="LPM521" s="15"/>
      <c r="LPN521" s="6"/>
      <c r="LPO521" s="174"/>
      <c r="LPP521" s="11"/>
      <c r="LPQ521" s="15"/>
      <c r="LPR521" s="6"/>
      <c r="LPS521" s="174"/>
      <c r="LPT521" s="11"/>
      <c r="LPU521" s="15"/>
      <c r="LPV521" s="6"/>
      <c r="LPW521" s="174"/>
      <c r="LPX521" s="11"/>
      <c r="LPY521" s="15"/>
      <c r="LPZ521" s="6"/>
      <c r="LQA521" s="174"/>
      <c r="LQB521" s="11"/>
      <c r="LQC521" s="15"/>
      <c r="LQD521" s="6"/>
      <c r="LQE521" s="174"/>
      <c r="LQF521" s="11"/>
      <c r="LQG521" s="15"/>
      <c r="LQH521" s="6"/>
      <c r="LQI521" s="174"/>
      <c r="LQJ521" s="11"/>
      <c r="LQK521" s="15"/>
      <c r="LQL521" s="6"/>
      <c r="LQM521" s="174"/>
      <c r="LQN521" s="11"/>
      <c r="LQO521" s="15"/>
      <c r="LQP521" s="6"/>
      <c r="LQQ521" s="174"/>
      <c r="LQR521" s="11"/>
      <c r="LQS521" s="15"/>
      <c r="LQT521" s="6"/>
      <c r="LQU521" s="174"/>
      <c r="LQV521" s="11"/>
      <c r="LQW521" s="15"/>
      <c r="LQX521" s="6"/>
      <c r="LQY521" s="174"/>
      <c r="LQZ521" s="11"/>
      <c r="LRA521" s="15"/>
      <c r="LRB521" s="6"/>
      <c r="LRC521" s="174"/>
      <c r="LRD521" s="11"/>
      <c r="LRE521" s="15"/>
      <c r="LRF521" s="6"/>
      <c r="LRG521" s="174"/>
      <c r="LRH521" s="11"/>
      <c r="LRI521" s="15"/>
      <c r="LRJ521" s="6"/>
      <c r="LRK521" s="174"/>
      <c r="LRL521" s="11"/>
      <c r="LRM521" s="15"/>
      <c r="LRN521" s="6"/>
      <c r="LRO521" s="174"/>
      <c r="LRP521" s="11"/>
      <c r="LRQ521" s="15"/>
      <c r="LRR521" s="6"/>
      <c r="LRS521" s="174"/>
      <c r="LRT521" s="11"/>
      <c r="LRU521" s="15"/>
      <c r="LRV521" s="6"/>
      <c r="LRW521" s="174"/>
      <c r="LRX521" s="11"/>
      <c r="LRY521" s="15"/>
      <c r="LRZ521" s="6"/>
      <c r="LSA521" s="174"/>
      <c r="LSB521" s="11"/>
      <c r="LSC521" s="15"/>
      <c r="LSD521" s="6"/>
      <c r="LSE521" s="174"/>
      <c r="LSF521" s="11"/>
      <c r="LSG521" s="15"/>
      <c r="LSH521" s="6"/>
      <c r="LSI521" s="174"/>
      <c r="LSJ521" s="11"/>
      <c r="LSK521" s="15"/>
      <c r="LSL521" s="6"/>
      <c r="LSM521" s="174"/>
      <c r="LSN521" s="11"/>
      <c r="LSO521" s="15"/>
      <c r="LSP521" s="6"/>
      <c r="LSQ521" s="174"/>
      <c r="LSR521" s="11"/>
      <c r="LSS521" s="15"/>
      <c r="LST521" s="6"/>
      <c r="LSU521" s="174"/>
      <c r="LSV521" s="11"/>
      <c r="LSW521" s="15"/>
      <c r="LSX521" s="6"/>
      <c r="LSY521" s="174"/>
      <c r="LSZ521" s="11"/>
      <c r="LTA521" s="15"/>
      <c r="LTB521" s="6"/>
      <c r="LTC521" s="174"/>
      <c r="LTD521" s="11"/>
      <c r="LTE521" s="15"/>
      <c r="LTF521" s="6"/>
      <c r="LTG521" s="174"/>
      <c r="LTH521" s="11"/>
      <c r="LTI521" s="15"/>
      <c r="LTJ521" s="6"/>
      <c r="LTK521" s="174"/>
      <c r="LTL521" s="11"/>
      <c r="LTM521" s="15"/>
      <c r="LTN521" s="6"/>
      <c r="LTO521" s="174"/>
      <c r="LTP521" s="11"/>
      <c r="LTQ521" s="15"/>
      <c r="LTR521" s="6"/>
      <c r="LTS521" s="174"/>
      <c r="LTT521" s="11"/>
      <c r="LTU521" s="15"/>
      <c r="LTV521" s="6"/>
      <c r="LTW521" s="174"/>
      <c r="LTX521" s="11"/>
      <c r="LTY521" s="15"/>
      <c r="LTZ521" s="6"/>
      <c r="LUA521" s="174"/>
      <c r="LUB521" s="11"/>
      <c r="LUC521" s="15"/>
      <c r="LUD521" s="6"/>
      <c r="LUE521" s="174"/>
      <c r="LUF521" s="11"/>
      <c r="LUG521" s="15"/>
      <c r="LUH521" s="6"/>
      <c r="LUI521" s="174"/>
      <c r="LUJ521" s="11"/>
      <c r="LUK521" s="15"/>
      <c r="LUL521" s="6"/>
      <c r="LUM521" s="174"/>
      <c r="LUN521" s="11"/>
      <c r="LUO521" s="15"/>
      <c r="LUP521" s="6"/>
      <c r="LUQ521" s="174"/>
      <c r="LUR521" s="11"/>
      <c r="LUS521" s="15"/>
      <c r="LUT521" s="6"/>
      <c r="LUU521" s="174"/>
      <c r="LUV521" s="11"/>
      <c r="LUW521" s="15"/>
      <c r="LUX521" s="6"/>
      <c r="LUY521" s="174"/>
      <c r="LUZ521" s="11"/>
      <c r="LVA521" s="15"/>
      <c r="LVB521" s="6"/>
      <c r="LVC521" s="174"/>
      <c r="LVD521" s="11"/>
      <c r="LVE521" s="15"/>
      <c r="LVF521" s="6"/>
      <c r="LVG521" s="174"/>
      <c r="LVH521" s="11"/>
      <c r="LVI521" s="15"/>
      <c r="LVJ521" s="6"/>
      <c r="LVK521" s="174"/>
      <c r="LVL521" s="11"/>
      <c r="LVM521" s="15"/>
      <c r="LVN521" s="6"/>
      <c r="LVO521" s="174"/>
      <c r="LVP521" s="11"/>
      <c r="LVQ521" s="15"/>
      <c r="LVR521" s="6"/>
      <c r="LVS521" s="174"/>
      <c r="LVT521" s="11"/>
      <c r="LVU521" s="15"/>
      <c r="LVV521" s="6"/>
      <c r="LVW521" s="174"/>
      <c r="LVX521" s="11"/>
      <c r="LVY521" s="15"/>
      <c r="LVZ521" s="6"/>
      <c r="LWA521" s="174"/>
      <c r="LWB521" s="11"/>
      <c r="LWC521" s="15"/>
      <c r="LWD521" s="6"/>
      <c r="LWE521" s="174"/>
      <c r="LWF521" s="11"/>
      <c r="LWG521" s="15"/>
      <c r="LWH521" s="6"/>
      <c r="LWI521" s="174"/>
      <c r="LWJ521" s="11"/>
      <c r="LWK521" s="15"/>
      <c r="LWL521" s="6"/>
      <c r="LWM521" s="174"/>
      <c r="LWN521" s="11"/>
      <c r="LWO521" s="15"/>
      <c r="LWP521" s="6"/>
      <c r="LWQ521" s="174"/>
      <c r="LWR521" s="11"/>
      <c r="LWS521" s="15"/>
      <c r="LWT521" s="6"/>
      <c r="LWU521" s="174"/>
      <c r="LWV521" s="11"/>
      <c r="LWW521" s="15"/>
      <c r="LWX521" s="6"/>
      <c r="LWY521" s="174"/>
      <c r="LWZ521" s="11"/>
      <c r="LXA521" s="15"/>
      <c r="LXB521" s="6"/>
      <c r="LXC521" s="174"/>
      <c r="LXD521" s="11"/>
      <c r="LXE521" s="15"/>
      <c r="LXF521" s="6"/>
      <c r="LXG521" s="174"/>
      <c r="LXH521" s="11"/>
      <c r="LXI521" s="15"/>
      <c r="LXJ521" s="6"/>
      <c r="LXK521" s="174"/>
      <c r="LXL521" s="11"/>
      <c r="LXM521" s="15"/>
      <c r="LXN521" s="6"/>
      <c r="LXO521" s="174"/>
      <c r="LXP521" s="11"/>
      <c r="LXQ521" s="15"/>
      <c r="LXR521" s="6"/>
      <c r="LXS521" s="174"/>
      <c r="LXT521" s="11"/>
      <c r="LXU521" s="15"/>
      <c r="LXV521" s="6"/>
      <c r="LXW521" s="174"/>
      <c r="LXX521" s="11"/>
      <c r="LXY521" s="15"/>
      <c r="LXZ521" s="6"/>
      <c r="LYA521" s="174"/>
      <c r="LYB521" s="11"/>
      <c r="LYC521" s="15"/>
      <c r="LYD521" s="6"/>
      <c r="LYE521" s="174"/>
      <c r="LYF521" s="11"/>
      <c r="LYG521" s="15"/>
      <c r="LYH521" s="6"/>
      <c r="LYI521" s="174"/>
      <c r="LYJ521" s="11"/>
      <c r="LYK521" s="15"/>
      <c r="LYL521" s="6"/>
      <c r="LYM521" s="174"/>
      <c r="LYN521" s="11"/>
      <c r="LYO521" s="15"/>
      <c r="LYP521" s="6"/>
      <c r="LYQ521" s="174"/>
      <c r="LYR521" s="11"/>
      <c r="LYS521" s="15"/>
      <c r="LYT521" s="6"/>
      <c r="LYU521" s="174"/>
      <c r="LYV521" s="11"/>
      <c r="LYW521" s="15"/>
      <c r="LYX521" s="6"/>
      <c r="LYY521" s="174"/>
      <c r="LYZ521" s="11"/>
      <c r="LZA521" s="15"/>
      <c r="LZB521" s="6"/>
      <c r="LZC521" s="174"/>
      <c r="LZD521" s="11"/>
      <c r="LZE521" s="15"/>
      <c r="LZF521" s="6"/>
      <c r="LZG521" s="174"/>
      <c r="LZH521" s="11"/>
      <c r="LZI521" s="15"/>
      <c r="LZJ521" s="6"/>
      <c r="LZK521" s="174"/>
      <c r="LZL521" s="11"/>
      <c r="LZM521" s="15"/>
      <c r="LZN521" s="6"/>
      <c r="LZO521" s="174"/>
      <c r="LZP521" s="11"/>
      <c r="LZQ521" s="15"/>
      <c r="LZR521" s="6"/>
      <c r="LZS521" s="174"/>
      <c r="LZT521" s="11"/>
      <c r="LZU521" s="15"/>
      <c r="LZV521" s="6"/>
      <c r="LZW521" s="174"/>
      <c r="LZX521" s="11"/>
      <c r="LZY521" s="15"/>
      <c r="LZZ521" s="6"/>
      <c r="MAA521" s="174"/>
      <c r="MAB521" s="11"/>
      <c r="MAC521" s="15"/>
      <c r="MAD521" s="6"/>
      <c r="MAE521" s="174"/>
      <c r="MAF521" s="11"/>
      <c r="MAG521" s="15"/>
      <c r="MAH521" s="6"/>
      <c r="MAI521" s="174"/>
      <c r="MAJ521" s="11"/>
      <c r="MAK521" s="15"/>
      <c r="MAL521" s="6"/>
      <c r="MAM521" s="174"/>
      <c r="MAN521" s="11"/>
      <c r="MAO521" s="15"/>
      <c r="MAP521" s="6"/>
      <c r="MAQ521" s="174"/>
      <c r="MAR521" s="11"/>
      <c r="MAS521" s="15"/>
      <c r="MAT521" s="6"/>
      <c r="MAU521" s="174"/>
      <c r="MAV521" s="11"/>
      <c r="MAW521" s="15"/>
      <c r="MAX521" s="6"/>
      <c r="MAY521" s="174"/>
      <c r="MAZ521" s="11"/>
      <c r="MBA521" s="15"/>
      <c r="MBB521" s="6"/>
      <c r="MBC521" s="174"/>
      <c r="MBD521" s="11"/>
      <c r="MBE521" s="15"/>
      <c r="MBF521" s="6"/>
      <c r="MBG521" s="174"/>
      <c r="MBH521" s="11"/>
      <c r="MBI521" s="15"/>
      <c r="MBJ521" s="6"/>
      <c r="MBK521" s="174"/>
      <c r="MBL521" s="11"/>
      <c r="MBM521" s="15"/>
      <c r="MBN521" s="6"/>
      <c r="MBO521" s="174"/>
      <c r="MBP521" s="11"/>
      <c r="MBQ521" s="15"/>
      <c r="MBR521" s="6"/>
      <c r="MBS521" s="174"/>
      <c r="MBT521" s="11"/>
      <c r="MBU521" s="15"/>
      <c r="MBV521" s="6"/>
      <c r="MBW521" s="174"/>
      <c r="MBX521" s="11"/>
      <c r="MBY521" s="15"/>
      <c r="MBZ521" s="6"/>
      <c r="MCA521" s="174"/>
      <c r="MCB521" s="11"/>
      <c r="MCC521" s="15"/>
      <c r="MCD521" s="6"/>
      <c r="MCE521" s="174"/>
      <c r="MCF521" s="11"/>
      <c r="MCG521" s="15"/>
      <c r="MCH521" s="6"/>
      <c r="MCI521" s="174"/>
      <c r="MCJ521" s="11"/>
      <c r="MCK521" s="15"/>
      <c r="MCL521" s="6"/>
      <c r="MCM521" s="174"/>
      <c r="MCN521" s="11"/>
      <c r="MCO521" s="15"/>
      <c r="MCP521" s="6"/>
      <c r="MCQ521" s="174"/>
      <c r="MCR521" s="11"/>
      <c r="MCS521" s="15"/>
      <c r="MCT521" s="6"/>
      <c r="MCU521" s="174"/>
      <c r="MCV521" s="11"/>
      <c r="MCW521" s="15"/>
      <c r="MCX521" s="6"/>
      <c r="MCY521" s="174"/>
      <c r="MCZ521" s="11"/>
      <c r="MDA521" s="15"/>
      <c r="MDB521" s="6"/>
      <c r="MDC521" s="174"/>
      <c r="MDD521" s="11"/>
      <c r="MDE521" s="15"/>
      <c r="MDF521" s="6"/>
      <c r="MDG521" s="174"/>
      <c r="MDH521" s="11"/>
      <c r="MDI521" s="15"/>
      <c r="MDJ521" s="6"/>
      <c r="MDK521" s="174"/>
      <c r="MDL521" s="11"/>
      <c r="MDM521" s="15"/>
      <c r="MDN521" s="6"/>
      <c r="MDO521" s="174"/>
      <c r="MDP521" s="11"/>
      <c r="MDQ521" s="15"/>
      <c r="MDR521" s="6"/>
      <c r="MDS521" s="174"/>
      <c r="MDT521" s="11"/>
      <c r="MDU521" s="15"/>
      <c r="MDV521" s="6"/>
      <c r="MDW521" s="174"/>
      <c r="MDX521" s="11"/>
      <c r="MDY521" s="15"/>
      <c r="MDZ521" s="6"/>
      <c r="MEA521" s="174"/>
      <c r="MEB521" s="11"/>
      <c r="MEC521" s="15"/>
      <c r="MED521" s="6"/>
      <c r="MEE521" s="174"/>
      <c r="MEF521" s="11"/>
      <c r="MEG521" s="15"/>
      <c r="MEH521" s="6"/>
      <c r="MEI521" s="174"/>
      <c r="MEJ521" s="11"/>
      <c r="MEK521" s="15"/>
      <c r="MEL521" s="6"/>
      <c r="MEM521" s="174"/>
      <c r="MEN521" s="11"/>
      <c r="MEO521" s="15"/>
      <c r="MEP521" s="6"/>
      <c r="MEQ521" s="174"/>
      <c r="MER521" s="11"/>
      <c r="MES521" s="15"/>
      <c r="MET521" s="6"/>
      <c r="MEU521" s="174"/>
      <c r="MEV521" s="11"/>
      <c r="MEW521" s="15"/>
      <c r="MEX521" s="6"/>
      <c r="MEY521" s="174"/>
      <c r="MEZ521" s="11"/>
      <c r="MFA521" s="15"/>
      <c r="MFB521" s="6"/>
      <c r="MFC521" s="174"/>
      <c r="MFD521" s="11"/>
      <c r="MFE521" s="15"/>
      <c r="MFF521" s="6"/>
      <c r="MFG521" s="174"/>
      <c r="MFH521" s="11"/>
      <c r="MFI521" s="15"/>
      <c r="MFJ521" s="6"/>
      <c r="MFK521" s="174"/>
      <c r="MFL521" s="11"/>
      <c r="MFM521" s="15"/>
      <c r="MFN521" s="6"/>
      <c r="MFO521" s="174"/>
      <c r="MFP521" s="11"/>
      <c r="MFQ521" s="15"/>
      <c r="MFR521" s="6"/>
      <c r="MFS521" s="174"/>
      <c r="MFT521" s="11"/>
      <c r="MFU521" s="15"/>
      <c r="MFV521" s="6"/>
      <c r="MFW521" s="174"/>
      <c r="MFX521" s="11"/>
      <c r="MFY521" s="15"/>
      <c r="MFZ521" s="6"/>
      <c r="MGA521" s="174"/>
      <c r="MGB521" s="11"/>
      <c r="MGC521" s="15"/>
      <c r="MGD521" s="6"/>
      <c r="MGE521" s="174"/>
      <c r="MGF521" s="11"/>
      <c r="MGG521" s="15"/>
      <c r="MGH521" s="6"/>
      <c r="MGI521" s="174"/>
      <c r="MGJ521" s="11"/>
      <c r="MGK521" s="15"/>
      <c r="MGL521" s="6"/>
      <c r="MGM521" s="174"/>
      <c r="MGN521" s="11"/>
      <c r="MGO521" s="15"/>
      <c r="MGP521" s="6"/>
      <c r="MGQ521" s="174"/>
      <c r="MGR521" s="11"/>
      <c r="MGS521" s="15"/>
      <c r="MGT521" s="6"/>
      <c r="MGU521" s="174"/>
      <c r="MGV521" s="11"/>
      <c r="MGW521" s="15"/>
      <c r="MGX521" s="6"/>
      <c r="MGY521" s="174"/>
      <c r="MGZ521" s="11"/>
      <c r="MHA521" s="15"/>
      <c r="MHB521" s="6"/>
      <c r="MHC521" s="174"/>
      <c r="MHD521" s="11"/>
      <c r="MHE521" s="15"/>
      <c r="MHF521" s="6"/>
      <c r="MHG521" s="174"/>
      <c r="MHH521" s="11"/>
      <c r="MHI521" s="15"/>
      <c r="MHJ521" s="6"/>
      <c r="MHK521" s="174"/>
      <c r="MHL521" s="11"/>
      <c r="MHM521" s="15"/>
      <c r="MHN521" s="6"/>
      <c r="MHO521" s="174"/>
      <c r="MHP521" s="11"/>
      <c r="MHQ521" s="15"/>
      <c r="MHR521" s="6"/>
      <c r="MHS521" s="174"/>
      <c r="MHT521" s="11"/>
      <c r="MHU521" s="15"/>
      <c r="MHV521" s="6"/>
      <c r="MHW521" s="174"/>
      <c r="MHX521" s="11"/>
      <c r="MHY521" s="15"/>
      <c r="MHZ521" s="6"/>
      <c r="MIA521" s="174"/>
      <c r="MIB521" s="11"/>
      <c r="MIC521" s="15"/>
      <c r="MID521" s="6"/>
      <c r="MIE521" s="174"/>
      <c r="MIF521" s="11"/>
      <c r="MIG521" s="15"/>
      <c r="MIH521" s="6"/>
      <c r="MII521" s="174"/>
      <c r="MIJ521" s="11"/>
      <c r="MIK521" s="15"/>
      <c r="MIL521" s="6"/>
      <c r="MIM521" s="174"/>
      <c r="MIN521" s="11"/>
      <c r="MIO521" s="15"/>
      <c r="MIP521" s="6"/>
      <c r="MIQ521" s="174"/>
      <c r="MIR521" s="11"/>
      <c r="MIS521" s="15"/>
      <c r="MIT521" s="6"/>
      <c r="MIU521" s="174"/>
      <c r="MIV521" s="11"/>
      <c r="MIW521" s="15"/>
      <c r="MIX521" s="6"/>
      <c r="MIY521" s="174"/>
      <c r="MIZ521" s="11"/>
      <c r="MJA521" s="15"/>
      <c r="MJB521" s="6"/>
      <c r="MJC521" s="174"/>
      <c r="MJD521" s="11"/>
      <c r="MJE521" s="15"/>
      <c r="MJF521" s="6"/>
      <c r="MJG521" s="174"/>
      <c r="MJH521" s="11"/>
      <c r="MJI521" s="15"/>
      <c r="MJJ521" s="6"/>
      <c r="MJK521" s="174"/>
      <c r="MJL521" s="11"/>
      <c r="MJM521" s="15"/>
      <c r="MJN521" s="6"/>
      <c r="MJO521" s="174"/>
      <c r="MJP521" s="11"/>
      <c r="MJQ521" s="15"/>
      <c r="MJR521" s="6"/>
      <c r="MJS521" s="174"/>
      <c r="MJT521" s="11"/>
      <c r="MJU521" s="15"/>
      <c r="MJV521" s="6"/>
      <c r="MJW521" s="174"/>
      <c r="MJX521" s="11"/>
      <c r="MJY521" s="15"/>
      <c r="MJZ521" s="6"/>
      <c r="MKA521" s="174"/>
      <c r="MKB521" s="11"/>
      <c r="MKC521" s="15"/>
      <c r="MKD521" s="6"/>
      <c r="MKE521" s="174"/>
      <c r="MKF521" s="11"/>
      <c r="MKG521" s="15"/>
      <c r="MKH521" s="6"/>
      <c r="MKI521" s="174"/>
      <c r="MKJ521" s="11"/>
      <c r="MKK521" s="15"/>
      <c r="MKL521" s="6"/>
      <c r="MKM521" s="174"/>
      <c r="MKN521" s="11"/>
      <c r="MKO521" s="15"/>
      <c r="MKP521" s="6"/>
      <c r="MKQ521" s="174"/>
      <c r="MKR521" s="11"/>
      <c r="MKS521" s="15"/>
      <c r="MKT521" s="6"/>
      <c r="MKU521" s="174"/>
      <c r="MKV521" s="11"/>
      <c r="MKW521" s="15"/>
      <c r="MKX521" s="6"/>
      <c r="MKY521" s="174"/>
      <c r="MKZ521" s="11"/>
      <c r="MLA521" s="15"/>
      <c r="MLB521" s="6"/>
      <c r="MLC521" s="174"/>
      <c r="MLD521" s="11"/>
      <c r="MLE521" s="15"/>
      <c r="MLF521" s="6"/>
      <c r="MLG521" s="174"/>
      <c r="MLH521" s="11"/>
      <c r="MLI521" s="15"/>
      <c r="MLJ521" s="6"/>
      <c r="MLK521" s="174"/>
      <c r="MLL521" s="11"/>
      <c r="MLM521" s="15"/>
      <c r="MLN521" s="6"/>
      <c r="MLO521" s="174"/>
      <c r="MLP521" s="11"/>
      <c r="MLQ521" s="15"/>
      <c r="MLR521" s="6"/>
      <c r="MLS521" s="174"/>
      <c r="MLT521" s="11"/>
      <c r="MLU521" s="15"/>
      <c r="MLV521" s="6"/>
      <c r="MLW521" s="174"/>
      <c r="MLX521" s="11"/>
      <c r="MLY521" s="15"/>
      <c r="MLZ521" s="6"/>
      <c r="MMA521" s="174"/>
      <c r="MMB521" s="11"/>
      <c r="MMC521" s="15"/>
      <c r="MMD521" s="6"/>
      <c r="MME521" s="174"/>
      <c r="MMF521" s="11"/>
      <c r="MMG521" s="15"/>
      <c r="MMH521" s="6"/>
      <c r="MMI521" s="174"/>
      <c r="MMJ521" s="11"/>
      <c r="MMK521" s="15"/>
      <c r="MML521" s="6"/>
      <c r="MMM521" s="174"/>
      <c r="MMN521" s="11"/>
      <c r="MMO521" s="15"/>
      <c r="MMP521" s="6"/>
      <c r="MMQ521" s="174"/>
      <c r="MMR521" s="11"/>
      <c r="MMS521" s="15"/>
      <c r="MMT521" s="6"/>
      <c r="MMU521" s="174"/>
      <c r="MMV521" s="11"/>
      <c r="MMW521" s="15"/>
      <c r="MMX521" s="6"/>
      <c r="MMY521" s="174"/>
      <c r="MMZ521" s="11"/>
      <c r="MNA521" s="15"/>
      <c r="MNB521" s="6"/>
      <c r="MNC521" s="174"/>
      <c r="MND521" s="11"/>
      <c r="MNE521" s="15"/>
      <c r="MNF521" s="6"/>
      <c r="MNG521" s="174"/>
      <c r="MNH521" s="11"/>
      <c r="MNI521" s="15"/>
      <c r="MNJ521" s="6"/>
      <c r="MNK521" s="174"/>
      <c r="MNL521" s="11"/>
      <c r="MNM521" s="15"/>
      <c r="MNN521" s="6"/>
      <c r="MNO521" s="174"/>
      <c r="MNP521" s="11"/>
      <c r="MNQ521" s="15"/>
      <c r="MNR521" s="6"/>
      <c r="MNS521" s="174"/>
      <c r="MNT521" s="11"/>
      <c r="MNU521" s="15"/>
      <c r="MNV521" s="6"/>
      <c r="MNW521" s="174"/>
      <c r="MNX521" s="11"/>
      <c r="MNY521" s="15"/>
      <c r="MNZ521" s="6"/>
      <c r="MOA521" s="174"/>
      <c r="MOB521" s="11"/>
      <c r="MOC521" s="15"/>
      <c r="MOD521" s="6"/>
      <c r="MOE521" s="174"/>
      <c r="MOF521" s="11"/>
      <c r="MOG521" s="15"/>
      <c r="MOH521" s="6"/>
      <c r="MOI521" s="174"/>
      <c r="MOJ521" s="11"/>
      <c r="MOK521" s="15"/>
      <c r="MOL521" s="6"/>
      <c r="MOM521" s="174"/>
      <c r="MON521" s="11"/>
      <c r="MOO521" s="15"/>
      <c r="MOP521" s="6"/>
      <c r="MOQ521" s="174"/>
      <c r="MOR521" s="11"/>
      <c r="MOS521" s="15"/>
      <c r="MOT521" s="6"/>
      <c r="MOU521" s="174"/>
      <c r="MOV521" s="11"/>
      <c r="MOW521" s="15"/>
      <c r="MOX521" s="6"/>
      <c r="MOY521" s="174"/>
      <c r="MOZ521" s="11"/>
      <c r="MPA521" s="15"/>
      <c r="MPB521" s="6"/>
      <c r="MPC521" s="174"/>
      <c r="MPD521" s="11"/>
      <c r="MPE521" s="15"/>
      <c r="MPF521" s="6"/>
      <c r="MPG521" s="174"/>
      <c r="MPH521" s="11"/>
      <c r="MPI521" s="15"/>
      <c r="MPJ521" s="6"/>
      <c r="MPK521" s="174"/>
      <c r="MPL521" s="11"/>
      <c r="MPM521" s="15"/>
      <c r="MPN521" s="6"/>
      <c r="MPO521" s="174"/>
      <c r="MPP521" s="11"/>
      <c r="MPQ521" s="15"/>
      <c r="MPR521" s="6"/>
      <c r="MPS521" s="174"/>
      <c r="MPT521" s="11"/>
      <c r="MPU521" s="15"/>
      <c r="MPV521" s="6"/>
      <c r="MPW521" s="174"/>
      <c r="MPX521" s="11"/>
      <c r="MPY521" s="15"/>
      <c r="MPZ521" s="6"/>
      <c r="MQA521" s="174"/>
      <c r="MQB521" s="11"/>
      <c r="MQC521" s="15"/>
      <c r="MQD521" s="6"/>
      <c r="MQE521" s="174"/>
      <c r="MQF521" s="11"/>
      <c r="MQG521" s="15"/>
      <c r="MQH521" s="6"/>
      <c r="MQI521" s="174"/>
      <c r="MQJ521" s="11"/>
      <c r="MQK521" s="15"/>
      <c r="MQL521" s="6"/>
      <c r="MQM521" s="174"/>
      <c r="MQN521" s="11"/>
      <c r="MQO521" s="15"/>
      <c r="MQP521" s="6"/>
      <c r="MQQ521" s="174"/>
      <c r="MQR521" s="11"/>
      <c r="MQS521" s="15"/>
      <c r="MQT521" s="6"/>
      <c r="MQU521" s="174"/>
      <c r="MQV521" s="11"/>
      <c r="MQW521" s="15"/>
      <c r="MQX521" s="6"/>
      <c r="MQY521" s="174"/>
      <c r="MQZ521" s="11"/>
      <c r="MRA521" s="15"/>
      <c r="MRB521" s="6"/>
      <c r="MRC521" s="174"/>
      <c r="MRD521" s="11"/>
      <c r="MRE521" s="15"/>
      <c r="MRF521" s="6"/>
      <c r="MRG521" s="174"/>
      <c r="MRH521" s="11"/>
      <c r="MRI521" s="15"/>
      <c r="MRJ521" s="6"/>
      <c r="MRK521" s="174"/>
      <c r="MRL521" s="11"/>
      <c r="MRM521" s="15"/>
      <c r="MRN521" s="6"/>
      <c r="MRO521" s="174"/>
      <c r="MRP521" s="11"/>
      <c r="MRQ521" s="15"/>
      <c r="MRR521" s="6"/>
      <c r="MRS521" s="174"/>
      <c r="MRT521" s="11"/>
      <c r="MRU521" s="15"/>
      <c r="MRV521" s="6"/>
      <c r="MRW521" s="174"/>
      <c r="MRX521" s="11"/>
      <c r="MRY521" s="15"/>
      <c r="MRZ521" s="6"/>
      <c r="MSA521" s="174"/>
      <c r="MSB521" s="11"/>
      <c r="MSC521" s="15"/>
      <c r="MSD521" s="6"/>
      <c r="MSE521" s="174"/>
      <c r="MSF521" s="11"/>
      <c r="MSG521" s="15"/>
      <c r="MSH521" s="6"/>
      <c r="MSI521" s="174"/>
      <c r="MSJ521" s="11"/>
      <c r="MSK521" s="15"/>
      <c r="MSL521" s="6"/>
      <c r="MSM521" s="174"/>
      <c r="MSN521" s="11"/>
      <c r="MSO521" s="15"/>
      <c r="MSP521" s="6"/>
      <c r="MSQ521" s="174"/>
      <c r="MSR521" s="11"/>
      <c r="MSS521" s="15"/>
      <c r="MST521" s="6"/>
      <c r="MSU521" s="174"/>
      <c r="MSV521" s="11"/>
      <c r="MSW521" s="15"/>
      <c r="MSX521" s="6"/>
      <c r="MSY521" s="174"/>
      <c r="MSZ521" s="11"/>
      <c r="MTA521" s="15"/>
      <c r="MTB521" s="6"/>
      <c r="MTC521" s="174"/>
      <c r="MTD521" s="11"/>
      <c r="MTE521" s="15"/>
      <c r="MTF521" s="6"/>
      <c r="MTG521" s="174"/>
      <c r="MTH521" s="11"/>
      <c r="MTI521" s="15"/>
      <c r="MTJ521" s="6"/>
      <c r="MTK521" s="174"/>
      <c r="MTL521" s="11"/>
      <c r="MTM521" s="15"/>
      <c r="MTN521" s="6"/>
      <c r="MTO521" s="174"/>
      <c r="MTP521" s="11"/>
      <c r="MTQ521" s="15"/>
      <c r="MTR521" s="6"/>
      <c r="MTS521" s="174"/>
      <c r="MTT521" s="11"/>
      <c r="MTU521" s="15"/>
      <c r="MTV521" s="6"/>
      <c r="MTW521" s="174"/>
      <c r="MTX521" s="11"/>
      <c r="MTY521" s="15"/>
      <c r="MTZ521" s="6"/>
      <c r="MUA521" s="174"/>
      <c r="MUB521" s="11"/>
      <c r="MUC521" s="15"/>
      <c r="MUD521" s="6"/>
      <c r="MUE521" s="174"/>
      <c r="MUF521" s="11"/>
      <c r="MUG521" s="15"/>
      <c r="MUH521" s="6"/>
      <c r="MUI521" s="174"/>
      <c r="MUJ521" s="11"/>
      <c r="MUK521" s="15"/>
      <c r="MUL521" s="6"/>
      <c r="MUM521" s="174"/>
      <c r="MUN521" s="11"/>
      <c r="MUO521" s="15"/>
      <c r="MUP521" s="6"/>
      <c r="MUQ521" s="174"/>
      <c r="MUR521" s="11"/>
      <c r="MUS521" s="15"/>
      <c r="MUT521" s="6"/>
      <c r="MUU521" s="174"/>
      <c r="MUV521" s="11"/>
      <c r="MUW521" s="15"/>
      <c r="MUX521" s="6"/>
      <c r="MUY521" s="174"/>
      <c r="MUZ521" s="11"/>
      <c r="MVA521" s="15"/>
      <c r="MVB521" s="6"/>
      <c r="MVC521" s="174"/>
      <c r="MVD521" s="11"/>
      <c r="MVE521" s="15"/>
      <c r="MVF521" s="6"/>
      <c r="MVG521" s="174"/>
      <c r="MVH521" s="11"/>
      <c r="MVI521" s="15"/>
      <c r="MVJ521" s="6"/>
      <c r="MVK521" s="174"/>
      <c r="MVL521" s="11"/>
      <c r="MVM521" s="15"/>
      <c r="MVN521" s="6"/>
      <c r="MVO521" s="174"/>
      <c r="MVP521" s="11"/>
      <c r="MVQ521" s="15"/>
      <c r="MVR521" s="6"/>
      <c r="MVS521" s="174"/>
      <c r="MVT521" s="11"/>
      <c r="MVU521" s="15"/>
      <c r="MVV521" s="6"/>
      <c r="MVW521" s="174"/>
      <c r="MVX521" s="11"/>
      <c r="MVY521" s="15"/>
      <c r="MVZ521" s="6"/>
      <c r="MWA521" s="174"/>
      <c r="MWB521" s="11"/>
      <c r="MWC521" s="15"/>
      <c r="MWD521" s="6"/>
      <c r="MWE521" s="174"/>
      <c r="MWF521" s="11"/>
      <c r="MWG521" s="15"/>
      <c r="MWH521" s="6"/>
      <c r="MWI521" s="174"/>
      <c r="MWJ521" s="11"/>
      <c r="MWK521" s="15"/>
      <c r="MWL521" s="6"/>
      <c r="MWM521" s="174"/>
      <c r="MWN521" s="11"/>
      <c r="MWO521" s="15"/>
      <c r="MWP521" s="6"/>
      <c r="MWQ521" s="174"/>
      <c r="MWR521" s="11"/>
      <c r="MWS521" s="15"/>
      <c r="MWT521" s="6"/>
      <c r="MWU521" s="174"/>
      <c r="MWV521" s="11"/>
      <c r="MWW521" s="15"/>
      <c r="MWX521" s="6"/>
      <c r="MWY521" s="174"/>
      <c r="MWZ521" s="11"/>
      <c r="MXA521" s="15"/>
      <c r="MXB521" s="6"/>
      <c r="MXC521" s="174"/>
      <c r="MXD521" s="11"/>
      <c r="MXE521" s="15"/>
      <c r="MXF521" s="6"/>
      <c r="MXG521" s="174"/>
      <c r="MXH521" s="11"/>
      <c r="MXI521" s="15"/>
      <c r="MXJ521" s="6"/>
      <c r="MXK521" s="174"/>
      <c r="MXL521" s="11"/>
      <c r="MXM521" s="15"/>
      <c r="MXN521" s="6"/>
      <c r="MXO521" s="174"/>
      <c r="MXP521" s="11"/>
      <c r="MXQ521" s="15"/>
      <c r="MXR521" s="6"/>
      <c r="MXS521" s="174"/>
      <c r="MXT521" s="11"/>
      <c r="MXU521" s="15"/>
      <c r="MXV521" s="6"/>
      <c r="MXW521" s="174"/>
      <c r="MXX521" s="11"/>
      <c r="MXY521" s="15"/>
      <c r="MXZ521" s="6"/>
      <c r="MYA521" s="174"/>
      <c r="MYB521" s="11"/>
      <c r="MYC521" s="15"/>
      <c r="MYD521" s="6"/>
      <c r="MYE521" s="174"/>
      <c r="MYF521" s="11"/>
      <c r="MYG521" s="15"/>
      <c r="MYH521" s="6"/>
      <c r="MYI521" s="174"/>
      <c r="MYJ521" s="11"/>
      <c r="MYK521" s="15"/>
      <c r="MYL521" s="6"/>
      <c r="MYM521" s="174"/>
      <c r="MYN521" s="11"/>
      <c r="MYO521" s="15"/>
      <c r="MYP521" s="6"/>
      <c r="MYQ521" s="174"/>
      <c r="MYR521" s="11"/>
      <c r="MYS521" s="15"/>
      <c r="MYT521" s="6"/>
      <c r="MYU521" s="174"/>
      <c r="MYV521" s="11"/>
      <c r="MYW521" s="15"/>
      <c r="MYX521" s="6"/>
      <c r="MYY521" s="174"/>
      <c r="MYZ521" s="11"/>
      <c r="MZA521" s="15"/>
      <c r="MZB521" s="6"/>
      <c r="MZC521" s="174"/>
      <c r="MZD521" s="11"/>
      <c r="MZE521" s="15"/>
      <c r="MZF521" s="6"/>
      <c r="MZG521" s="174"/>
      <c r="MZH521" s="11"/>
      <c r="MZI521" s="15"/>
      <c r="MZJ521" s="6"/>
      <c r="MZK521" s="174"/>
      <c r="MZL521" s="11"/>
      <c r="MZM521" s="15"/>
      <c r="MZN521" s="6"/>
      <c r="MZO521" s="174"/>
      <c r="MZP521" s="11"/>
      <c r="MZQ521" s="15"/>
      <c r="MZR521" s="6"/>
      <c r="MZS521" s="174"/>
      <c r="MZT521" s="11"/>
      <c r="MZU521" s="15"/>
      <c r="MZV521" s="6"/>
      <c r="MZW521" s="174"/>
      <c r="MZX521" s="11"/>
      <c r="MZY521" s="15"/>
      <c r="MZZ521" s="6"/>
      <c r="NAA521" s="174"/>
      <c r="NAB521" s="11"/>
      <c r="NAC521" s="15"/>
      <c r="NAD521" s="6"/>
      <c r="NAE521" s="174"/>
      <c r="NAF521" s="11"/>
      <c r="NAG521" s="15"/>
      <c r="NAH521" s="6"/>
      <c r="NAI521" s="174"/>
      <c r="NAJ521" s="11"/>
      <c r="NAK521" s="15"/>
      <c r="NAL521" s="6"/>
      <c r="NAM521" s="174"/>
      <c r="NAN521" s="11"/>
      <c r="NAO521" s="15"/>
      <c r="NAP521" s="6"/>
      <c r="NAQ521" s="174"/>
      <c r="NAR521" s="11"/>
      <c r="NAS521" s="15"/>
      <c r="NAT521" s="6"/>
      <c r="NAU521" s="174"/>
      <c r="NAV521" s="11"/>
      <c r="NAW521" s="15"/>
      <c r="NAX521" s="6"/>
      <c r="NAY521" s="174"/>
      <c r="NAZ521" s="11"/>
      <c r="NBA521" s="15"/>
      <c r="NBB521" s="6"/>
      <c r="NBC521" s="174"/>
      <c r="NBD521" s="11"/>
      <c r="NBE521" s="15"/>
      <c r="NBF521" s="6"/>
      <c r="NBG521" s="174"/>
      <c r="NBH521" s="11"/>
      <c r="NBI521" s="15"/>
      <c r="NBJ521" s="6"/>
      <c r="NBK521" s="174"/>
      <c r="NBL521" s="11"/>
      <c r="NBM521" s="15"/>
      <c r="NBN521" s="6"/>
      <c r="NBO521" s="174"/>
      <c r="NBP521" s="11"/>
      <c r="NBQ521" s="15"/>
      <c r="NBR521" s="6"/>
      <c r="NBS521" s="174"/>
      <c r="NBT521" s="11"/>
      <c r="NBU521" s="15"/>
      <c r="NBV521" s="6"/>
      <c r="NBW521" s="174"/>
      <c r="NBX521" s="11"/>
      <c r="NBY521" s="15"/>
      <c r="NBZ521" s="6"/>
      <c r="NCA521" s="174"/>
      <c r="NCB521" s="11"/>
      <c r="NCC521" s="15"/>
      <c r="NCD521" s="6"/>
      <c r="NCE521" s="174"/>
      <c r="NCF521" s="11"/>
      <c r="NCG521" s="15"/>
      <c r="NCH521" s="6"/>
      <c r="NCI521" s="174"/>
      <c r="NCJ521" s="11"/>
      <c r="NCK521" s="15"/>
      <c r="NCL521" s="6"/>
      <c r="NCM521" s="174"/>
      <c r="NCN521" s="11"/>
      <c r="NCO521" s="15"/>
      <c r="NCP521" s="6"/>
      <c r="NCQ521" s="174"/>
      <c r="NCR521" s="11"/>
      <c r="NCS521" s="15"/>
      <c r="NCT521" s="6"/>
      <c r="NCU521" s="174"/>
      <c r="NCV521" s="11"/>
      <c r="NCW521" s="15"/>
      <c r="NCX521" s="6"/>
      <c r="NCY521" s="174"/>
      <c r="NCZ521" s="11"/>
      <c r="NDA521" s="15"/>
      <c r="NDB521" s="6"/>
      <c r="NDC521" s="174"/>
      <c r="NDD521" s="11"/>
      <c r="NDE521" s="15"/>
      <c r="NDF521" s="6"/>
      <c r="NDG521" s="174"/>
      <c r="NDH521" s="11"/>
      <c r="NDI521" s="15"/>
      <c r="NDJ521" s="6"/>
      <c r="NDK521" s="174"/>
      <c r="NDL521" s="11"/>
      <c r="NDM521" s="15"/>
      <c r="NDN521" s="6"/>
      <c r="NDO521" s="174"/>
      <c r="NDP521" s="11"/>
      <c r="NDQ521" s="15"/>
      <c r="NDR521" s="6"/>
      <c r="NDS521" s="174"/>
      <c r="NDT521" s="11"/>
      <c r="NDU521" s="15"/>
      <c r="NDV521" s="6"/>
      <c r="NDW521" s="174"/>
      <c r="NDX521" s="11"/>
      <c r="NDY521" s="15"/>
      <c r="NDZ521" s="6"/>
      <c r="NEA521" s="174"/>
      <c r="NEB521" s="11"/>
      <c r="NEC521" s="15"/>
      <c r="NED521" s="6"/>
      <c r="NEE521" s="174"/>
      <c r="NEF521" s="11"/>
      <c r="NEG521" s="15"/>
      <c r="NEH521" s="6"/>
      <c r="NEI521" s="174"/>
      <c r="NEJ521" s="11"/>
      <c r="NEK521" s="15"/>
      <c r="NEL521" s="6"/>
      <c r="NEM521" s="174"/>
      <c r="NEN521" s="11"/>
      <c r="NEO521" s="15"/>
      <c r="NEP521" s="6"/>
      <c r="NEQ521" s="174"/>
      <c r="NER521" s="11"/>
      <c r="NES521" s="15"/>
      <c r="NET521" s="6"/>
      <c r="NEU521" s="174"/>
      <c r="NEV521" s="11"/>
      <c r="NEW521" s="15"/>
      <c r="NEX521" s="6"/>
      <c r="NEY521" s="174"/>
      <c r="NEZ521" s="11"/>
      <c r="NFA521" s="15"/>
      <c r="NFB521" s="6"/>
      <c r="NFC521" s="174"/>
      <c r="NFD521" s="11"/>
      <c r="NFE521" s="15"/>
      <c r="NFF521" s="6"/>
      <c r="NFG521" s="174"/>
      <c r="NFH521" s="11"/>
      <c r="NFI521" s="15"/>
      <c r="NFJ521" s="6"/>
      <c r="NFK521" s="174"/>
      <c r="NFL521" s="11"/>
      <c r="NFM521" s="15"/>
      <c r="NFN521" s="6"/>
      <c r="NFO521" s="174"/>
      <c r="NFP521" s="11"/>
      <c r="NFQ521" s="15"/>
      <c r="NFR521" s="6"/>
      <c r="NFS521" s="174"/>
      <c r="NFT521" s="11"/>
      <c r="NFU521" s="15"/>
      <c r="NFV521" s="6"/>
      <c r="NFW521" s="174"/>
      <c r="NFX521" s="11"/>
      <c r="NFY521" s="15"/>
      <c r="NFZ521" s="6"/>
      <c r="NGA521" s="174"/>
      <c r="NGB521" s="11"/>
      <c r="NGC521" s="15"/>
      <c r="NGD521" s="6"/>
      <c r="NGE521" s="174"/>
      <c r="NGF521" s="11"/>
      <c r="NGG521" s="15"/>
      <c r="NGH521" s="6"/>
      <c r="NGI521" s="174"/>
      <c r="NGJ521" s="11"/>
      <c r="NGK521" s="15"/>
      <c r="NGL521" s="6"/>
      <c r="NGM521" s="174"/>
      <c r="NGN521" s="11"/>
      <c r="NGO521" s="15"/>
      <c r="NGP521" s="6"/>
      <c r="NGQ521" s="174"/>
      <c r="NGR521" s="11"/>
      <c r="NGS521" s="15"/>
      <c r="NGT521" s="6"/>
      <c r="NGU521" s="174"/>
      <c r="NGV521" s="11"/>
      <c r="NGW521" s="15"/>
      <c r="NGX521" s="6"/>
      <c r="NGY521" s="174"/>
      <c r="NGZ521" s="11"/>
      <c r="NHA521" s="15"/>
      <c r="NHB521" s="6"/>
      <c r="NHC521" s="174"/>
      <c r="NHD521" s="11"/>
      <c r="NHE521" s="15"/>
      <c r="NHF521" s="6"/>
      <c r="NHG521" s="174"/>
      <c r="NHH521" s="11"/>
      <c r="NHI521" s="15"/>
      <c r="NHJ521" s="6"/>
      <c r="NHK521" s="174"/>
      <c r="NHL521" s="11"/>
      <c r="NHM521" s="15"/>
      <c r="NHN521" s="6"/>
      <c r="NHO521" s="174"/>
      <c r="NHP521" s="11"/>
      <c r="NHQ521" s="15"/>
      <c r="NHR521" s="6"/>
      <c r="NHS521" s="174"/>
      <c r="NHT521" s="11"/>
      <c r="NHU521" s="15"/>
      <c r="NHV521" s="6"/>
      <c r="NHW521" s="174"/>
      <c r="NHX521" s="11"/>
      <c r="NHY521" s="15"/>
      <c r="NHZ521" s="6"/>
      <c r="NIA521" s="174"/>
      <c r="NIB521" s="11"/>
      <c r="NIC521" s="15"/>
      <c r="NID521" s="6"/>
      <c r="NIE521" s="174"/>
      <c r="NIF521" s="11"/>
      <c r="NIG521" s="15"/>
      <c r="NIH521" s="6"/>
      <c r="NII521" s="174"/>
      <c r="NIJ521" s="11"/>
      <c r="NIK521" s="15"/>
      <c r="NIL521" s="6"/>
      <c r="NIM521" s="174"/>
      <c r="NIN521" s="11"/>
      <c r="NIO521" s="15"/>
      <c r="NIP521" s="6"/>
      <c r="NIQ521" s="174"/>
      <c r="NIR521" s="11"/>
      <c r="NIS521" s="15"/>
      <c r="NIT521" s="6"/>
      <c r="NIU521" s="174"/>
      <c r="NIV521" s="11"/>
      <c r="NIW521" s="15"/>
      <c r="NIX521" s="6"/>
      <c r="NIY521" s="174"/>
      <c r="NIZ521" s="11"/>
      <c r="NJA521" s="15"/>
      <c r="NJB521" s="6"/>
      <c r="NJC521" s="174"/>
      <c r="NJD521" s="11"/>
      <c r="NJE521" s="15"/>
      <c r="NJF521" s="6"/>
      <c r="NJG521" s="174"/>
      <c r="NJH521" s="11"/>
      <c r="NJI521" s="15"/>
      <c r="NJJ521" s="6"/>
      <c r="NJK521" s="174"/>
      <c r="NJL521" s="11"/>
      <c r="NJM521" s="15"/>
      <c r="NJN521" s="6"/>
      <c r="NJO521" s="174"/>
      <c r="NJP521" s="11"/>
      <c r="NJQ521" s="15"/>
      <c r="NJR521" s="6"/>
      <c r="NJS521" s="174"/>
      <c r="NJT521" s="11"/>
      <c r="NJU521" s="15"/>
      <c r="NJV521" s="6"/>
      <c r="NJW521" s="174"/>
      <c r="NJX521" s="11"/>
      <c r="NJY521" s="15"/>
      <c r="NJZ521" s="6"/>
      <c r="NKA521" s="174"/>
      <c r="NKB521" s="11"/>
      <c r="NKC521" s="15"/>
      <c r="NKD521" s="6"/>
      <c r="NKE521" s="174"/>
      <c r="NKF521" s="11"/>
      <c r="NKG521" s="15"/>
      <c r="NKH521" s="6"/>
      <c r="NKI521" s="174"/>
      <c r="NKJ521" s="11"/>
      <c r="NKK521" s="15"/>
      <c r="NKL521" s="6"/>
      <c r="NKM521" s="174"/>
      <c r="NKN521" s="11"/>
      <c r="NKO521" s="15"/>
      <c r="NKP521" s="6"/>
      <c r="NKQ521" s="174"/>
      <c r="NKR521" s="11"/>
      <c r="NKS521" s="15"/>
      <c r="NKT521" s="6"/>
      <c r="NKU521" s="174"/>
      <c r="NKV521" s="11"/>
      <c r="NKW521" s="15"/>
      <c r="NKX521" s="6"/>
      <c r="NKY521" s="174"/>
      <c r="NKZ521" s="11"/>
      <c r="NLA521" s="15"/>
      <c r="NLB521" s="6"/>
      <c r="NLC521" s="174"/>
      <c r="NLD521" s="11"/>
      <c r="NLE521" s="15"/>
      <c r="NLF521" s="6"/>
      <c r="NLG521" s="174"/>
      <c r="NLH521" s="11"/>
      <c r="NLI521" s="15"/>
      <c r="NLJ521" s="6"/>
      <c r="NLK521" s="174"/>
      <c r="NLL521" s="11"/>
      <c r="NLM521" s="15"/>
      <c r="NLN521" s="6"/>
      <c r="NLO521" s="174"/>
      <c r="NLP521" s="11"/>
      <c r="NLQ521" s="15"/>
      <c r="NLR521" s="6"/>
      <c r="NLS521" s="174"/>
      <c r="NLT521" s="11"/>
      <c r="NLU521" s="15"/>
      <c r="NLV521" s="6"/>
      <c r="NLW521" s="174"/>
      <c r="NLX521" s="11"/>
      <c r="NLY521" s="15"/>
      <c r="NLZ521" s="6"/>
      <c r="NMA521" s="174"/>
      <c r="NMB521" s="11"/>
      <c r="NMC521" s="15"/>
      <c r="NMD521" s="6"/>
      <c r="NME521" s="174"/>
      <c r="NMF521" s="11"/>
      <c r="NMG521" s="15"/>
      <c r="NMH521" s="6"/>
      <c r="NMI521" s="174"/>
      <c r="NMJ521" s="11"/>
      <c r="NMK521" s="15"/>
      <c r="NML521" s="6"/>
      <c r="NMM521" s="174"/>
      <c r="NMN521" s="11"/>
      <c r="NMO521" s="15"/>
      <c r="NMP521" s="6"/>
      <c r="NMQ521" s="174"/>
      <c r="NMR521" s="11"/>
      <c r="NMS521" s="15"/>
      <c r="NMT521" s="6"/>
      <c r="NMU521" s="174"/>
      <c r="NMV521" s="11"/>
      <c r="NMW521" s="15"/>
      <c r="NMX521" s="6"/>
      <c r="NMY521" s="174"/>
      <c r="NMZ521" s="11"/>
      <c r="NNA521" s="15"/>
      <c r="NNB521" s="6"/>
      <c r="NNC521" s="174"/>
      <c r="NND521" s="11"/>
      <c r="NNE521" s="15"/>
      <c r="NNF521" s="6"/>
      <c r="NNG521" s="174"/>
      <c r="NNH521" s="11"/>
      <c r="NNI521" s="15"/>
      <c r="NNJ521" s="6"/>
      <c r="NNK521" s="174"/>
      <c r="NNL521" s="11"/>
      <c r="NNM521" s="15"/>
      <c r="NNN521" s="6"/>
      <c r="NNO521" s="174"/>
      <c r="NNP521" s="11"/>
      <c r="NNQ521" s="15"/>
      <c r="NNR521" s="6"/>
      <c r="NNS521" s="174"/>
      <c r="NNT521" s="11"/>
      <c r="NNU521" s="15"/>
      <c r="NNV521" s="6"/>
      <c r="NNW521" s="174"/>
      <c r="NNX521" s="11"/>
      <c r="NNY521" s="15"/>
      <c r="NNZ521" s="6"/>
      <c r="NOA521" s="174"/>
      <c r="NOB521" s="11"/>
      <c r="NOC521" s="15"/>
      <c r="NOD521" s="6"/>
      <c r="NOE521" s="174"/>
      <c r="NOF521" s="11"/>
      <c r="NOG521" s="15"/>
      <c r="NOH521" s="6"/>
      <c r="NOI521" s="174"/>
      <c r="NOJ521" s="11"/>
      <c r="NOK521" s="15"/>
      <c r="NOL521" s="6"/>
      <c r="NOM521" s="174"/>
      <c r="NON521" s="11"/>
      <c r="NOO521" s="15"/>
      <c r="NOP521" s="6"/>
      <c r="NOQ521" s="174"/>
      <c r="NOR521" s="11"/>
      <c r="NOS521" s="15"/>
      <c r="NOT521" s="6"/>
      <c r="NOU521" s="174"/>
      <c r="NOV521" s="11"/>
      <c r="NOW521" s="15"/>
      <c r="NOX521" s="6"/>
      <c r="NOY521" s="174"/>
      <c r="NOZ521" s="11"/>
      <c r="NPA521" s="15"/>
      <c r="NPB521" s="6"/>
      <c r="NPC521" s="174"/>
      <c r="NPD521" s="11"/>
      <c r="NPE521" s="15"/>
      <c r="NPF521" s="6"/>
      <c r="NPG521" s="174"/>
      <c r="NPH521" s="11"/>
      <c r="NPI521" s="15"/>
      <c r="NPJ521" s="6"/>
      <c r="NPK521" s="174"/>
      <c r="NPL521" s="11"/>
      <c r="NPM521" s="15"/>
      <c r="NPN521" s="6"/>
      <c r="NPO521" s="174"/>
      <c r="NPP521" s="11"/>
      <c r="NPQ521" s="15"/>
      <c r="NPR521" s="6"/>
      <c r="NPS521" s="174"/>
      <c r="NPT521" s="11"/>
      <c r="NPU521" s="15"/>
      <c r="NPV521" s="6"/>
      <c r="NPW521" s="174"/>
      <c r="NPX521" s="11"/>
      <c r="NPY521" s="15"/>
      <c r="NPZ521" s="6"/>
      <c r="NQA521" s="174"/>
      <c r="NQB521" s="11"/>
      <c r="NQC521" s="15"/>
      <c r="NQD521" s="6"/>
      <c r="NQE521" s="174"/>
      <c r="NQF521" s="11"/>
      <c r="NQG521" s="15"/>
      <c r="NQH521" s="6"/>
      <c r="NQI521" s="174"/>
      <c r="NQJ521" s="11"/>
      <c r="NQK521" s="15"/>
      <c r="NQL521" s="6"/>
      <c r="NQM521" s="174"/>
      <c r="NQN521" s="11"/>
      <c r="NQO521" s="15"/>
      <c r="NQP521" s="6"/>
      <c r="NQQ521" s="174"/>
      <c r="NQR521" s="11"/>
      <c r="NQS521" s="15"/>
      <c r="NQT521" s="6"/>
      <c r="NQU521" s="174"/>
      <c r="NQV521" s="11"/>
      <c r="NQW521" s="15"/>
      <c r="NQX521" s="6"/>
      <c r="NQY521" s="174"/>
      <c r="NQZ521" s="11"/>
      <c r="NRA521" s="15"/>
      <c r="NRB521" s="6"/>
      <c r="NRC521" s="174"/>
      <c r="NRD521" s="11"/>
      <c r="NRE521" s="15"/>
      <c r="NRF521" s="6"/>
      <c r="NRG521" s="174"/>
      <c r="NRH521" s="11"/>
      <c r="NRI521" s="15"/>
      <c r="NRJ521" s="6"/>
      <c r="NRK521" s="174"/>
      <c r="NRL521" s="11"/>
      <c r="NRM521" s="15"/>
      <c r="NRN521" s="6"/>
      <c r="NRO521" s="174"/>
      <c r="NRP521" s="11"/>
      <c r="NRQ521" s="15"/>
      <c r="NRR521" s="6"/>
      <c r="NRS521" s="174"/>
      <c r="NRT521" s="11"/>
      <c r="NRU521" s="15"/>
      <c r="NRV521" s="6"/>
      <c r="NRW521" s="174"/>
      <c r="NRX521" s="11"/>
      <c r="NRY521" s="15"/>
      <c r="NRZ521" s="6"/>
      <c r="NSA521" s="174"/>
      <c r="NSB521" s="11"/>
      <c r="NSC521" s="15"/>
      <c r="NSD521" s="6"/>
      <c r="NSE521" s="174"/>
      <c r="NSF521" s="11"/>
      <c r="NSG521" s="15"/>
      <c r="NSH521" s="6"/>
      <c r="NSI521" s="174"/>
      <c r="NSJ521" s="11"/>
      <c r="NSK521" s="15"/>
      <c r="NSL521" s="6"/>
      <c r="NSM521" s="174"/>
      <c r="NSN521" s="11"/>
      <c r="NSO521" s="15"/>
      <c r="NSP521" s="6"/>
      <c r="NSQ521" s="174"/>
      <c r="NSR521" s="11"/>
      <c r="NSS521" s="15"/>
      <c r="NST521" s="6"/>
      <c r="NSU521" s="174"/>
      <c r="NSV521" s="11"/>
      <c r="NSW521" s="15"/>
      <c r="NSX521" s="6"/>
      <c r="NSY521" s="174"/>
      <c r="NSZ521" s="11"/>
      <c r="NTA521" s="15"/>
      <c r="NTB521" s="6"/>
      <c r="NTC521" s="174"/>
      <c r="NTD521" s="11"/>
      <c r="NTE521" s="15"/>
      <c r="NTF521" s="6"/>
      <c r="NTG521" s="174"/>
      <c r="NTH521" s="11"/>
      <c r="NTI521" s="15"/>
      <c r="NTJ521" s="6"/>
      <c r="NTK521" s="174"/>
      <c r="NTL521" s="11"/>
      <c r="NTM521" s="15"/>
      <c r="NTN521" s="6"/>
      <c r="NTO521" s="174"/>
      <c r="NTP521" s="11"/>
      <c r="NTQ521" s="15"/>
      <c r="NTR521" s="6"/>
      <c r="NTS521" s="174"/>
      <c r="NTT521" s="11"/>
      <c r="NTU521" s="15"/>
      <c r="NTV521" s="6"/>
      <c r="NTW521" s="174"/>
      <c r="NTX521" s="11"/>
      <c r="NTY521" s="15"/>
      <c r="NTZ521" s="6"/>
      <c r="NUA521" s="174"/>
      <c r="NUB521" s="11"/>
      <c r="NUC521" s="15"/>
      <c r="NUD521" s="6"/>
      <c r="NUE521" s="174"/>
      <c r="NUF521" s="11"/>
      <c r="NUG521" s="15"/>
      <c r="NUH521" s="6"/>
      <c r="NUI521" s="174"/>
      <c r="NUJ521" s="11"/>
      <c r="NUK521" s="15"/>
      <c r="NUL521" s="6"/>
      <c r="NUM521" s="174"/>
      <c r="NUN521" s="11"/>
      <c r="NUO521" s="15"/>
      <c r="NUP521" s="6"/>
      <c r="NUQ521" s="174"/>
      <c r="NUR521" s="11"/>
      <c r="NUS521" s="15"/>
      <c r="NUT521" s="6"/>
      <c r="NUU521" s="174"/>
      <c r="NUV521" s="11"/>
      <c r="NUW521" s="15"/>
      <c r="NUX521" s="6"/>
      <c r="NUY521" s="174"/>
      <c r="NUZ521" s="11"/>
      <c r="NVA521" s="15"/>
      <c r="NVB521" s="6"/>
      <c r="NVC521" s="174"/>
      <c r="NVD521" s="11"/>
      <c r="NVE521" s="15"/>
      <c r="NVF521" s="6"/>
      <c r="NVG521" s="174"/>
      <c r="NVH521" s="11"/>
      <c r="NVI521" s="15"/>
      <c r="NVJ521" s="6"/>
      <c r="NVK521" s="174"/>
      <c r="NVL521" s="11"/>
      <c r="NVM521" s="15"/>
      <c r="NVN521" s="6"/>
      <c r="NVO521" s="174"/>
      <c r="NVP521" s="11"/>
      <c r="NVQ521" s="15"/>
      <c r="NVR521" s="6"/>
      <c r="NVS521" s="174"/>
      <c r="NVT521" s="11"/>
      <c r="NVU521" s="15"/>
      <c r="NVV521" s="6"/>
      <c r="NVW521" s="174"/>
      <c r="NVX521" s="11"/>
      <c r="NVY521" s="15"/>
      <c r="NVZ521" s="6"/>
      <c r="NWA521" s="174"/>
      <c r="NWB521" s="11"/>
      <c r="NWC521" s="15"/>
      <c r="NWD521" s="6"/>
      <c r="NWE521" s="174"/>
      <c r="NWF521" s="11"/>
      <c r="NWG521" s="15"/>
      <c r="NWH521" s="6"/>
      <c r="NWI521" s="174"/>
      <c r="NWJ521" s="11"/>
      <c r="NWK521" s="15"/>
      <c r="NWL521" s="6"/>
      <c r="NWM521" s="174"/>
      <c r="NWN521" s="11"/>
      <c r="NWO521" s="15"/>
      <c r="NWP521" s="6"/>
      <c r="NWQ521" s="174"/>
      <c r="NWR521" s="11"/>
      <c r="NWS521" s="15"/>
      <c r="NWT521" s="6"/>
      <c r="NWU521" s="174"/>
      <c r="NWV521" s="11"/>
      <c r="NWW521" s="15"/>
      <c r="NWX521" s="6"/>
      <c r="NWY521" s="174"/>
      <c r="NWZ521" s="11"/>
      <c r="NXA521" s="15"/>
      <c r="NXB521" s="6"/>
      <c r="NXC521" s="174"/>
      <c r="NXD521" s="11"/>
      <c r="NXE521" s="15"/>
      <c r="NXF521" s="6"/>
      <c r="NXG521" s="174"/>
      <c r="NXH521" s="11"/>
      <c r="NXI521" s="15"/>
      <c r="NXJ521" s="6"/>
      <c r="NXK521" s="174"/>
      <c r="NXL521" s="11"/>
      <c r="NXM521" s="15"/>
      <c r="NXN521" s="6"/>
      <c r="NXO521" s="174"/>
      <c r="NXP521" s="11"/>
      <c r="NXQ521" s="15"/>
      <c r="NXR521" s="6"/>
      <c r="NXS521" s="174"/>
      <c r="NXT521" s="11"/>
      <c r="NXU521" s="15"/>
      <c r="NXV521" s="6"/>
      <c r="NXW521" s="174"/>
      <c r="NXX521" s="11"/>
      <c r="NXY521" s="15"/>
      <c r="NXZ521" s="6"/>
      <c r="NYA521" s="174"/>
      <c r="NYB521" s="11"/>
      <c r="NYC521" s="15"/>
      <c r="NYD521" s="6"/>
      <c r="NYE521" s="174"/>
      <c r="NYF521" s="11"/>
      <c r="NYG521" s="15"/>
      <c r="NYH521" s="6"/>
      <c r="NYI521" s="174"/>
      <c r="NYJ521" s="11"/>
      <c r="NYK521" s="15"/>
      <c r="NYL521" s="6"/>
      <c r="NYM521" s="174"/>
      <c r="NYN521" s="11"/>
      <c r="NYO521" s="15"/>
      <c r="NYP521" s="6"/>
      <c r="NYQ521" s="174"/>
      <c r="NYR521" s="11"/>
      <c r="NYS521" s="15"/>
      <c r="NYT521" s="6"/>
      <c r="NYU521" s="174"/>
      <c r="NYV521" s="11"/>
      <c r="NYW521" s="15"/>
      <c r="NYX521" s="6"/>
      <c r="NYY521" s="174"/>
      <c r="NYZ521" s="11"/>
      <c r="NZA521" s="15"/>
      <c r="NZB521" s="6"/>
      <c r="NZC521" s="174"/>
      <c r="NZD521" s="11"/>
      <c r="NZE521" s="15"/>
      <c r="NZF521" s="6"/>
      <c r="NZG521" s="174"/>
      <c r="NZH521" s="11"/>
      <c r="NZI521" s="15"/>
      <c r="NZJ521" s="6"/>
      <c r="NZK521" s="174"/>
      <c r="NZL521" s="11"/>
      <c r="NZM521" s="15"/>
      <c r="NZN521" s="6"/>
      <c r="NZO521" s="174"/>
      <c r="NZP521" s="11"/>
      <c r="NZQ521" s="15"/>
      <c r="NZR521" s="6"/>
      <c r="NZS521" s="174"/>
      <c r="NZT521" s="11"/>
      <c r="NZU521" s="15"/>
      <c r="NZV521" s="6"/>
      <c r="NZW521" s="174"/>
      <c r="NZX521" s="11"/>
      <c r="NZY521" s="15"/>
      <c r="NZZ521" s="6"/>
      <c r="OAA521" s="174"/>
      <c r="OAB521" s="11"/>
      <c r="OAC521" s="15"/>
      <c r="OAD521" s="6"/>
      <c r="OAE521" s="174"/>
      <c r="OAF521" s="11"/>
      <c r="OAG521" s="15"/>
      <c r="OAH521" s="6"/>
      <c r="OAI521" s="174"/>
      <c r="OAJ521" s="11"/>
      <c r="OAK521" s="15"/>
      <c r="OAL521" s="6"/>
      <c r="OAM521" s="174"/>
      <c r="OAN521" s="11"/>
      <c r="OAO521" s="15"/>
      <c r="OAP521" s="6"/>
      <c r="OAQ521" s="174"/>
      <c r="OAR521" s="11"/>
      <c r="OAS521" s="15"/>
      <c r="OAT521" s="6"/>
      <c r="OAU521" s="174"/>
      <c r="OAV521" s="11"/>
      <c r="OAW521" s="15"/>
      <c r="OAX521" s="6"/>
      <c r="OAY521" s="174"/>
      <c r="OAZ521" s="11"/>
      <c r="OBA521" s="15"/>
      <c r="OBB521" s="6"/>
      <c r="OBC521" s="174"/>
      <c r="OBD521" s="11"/>
      <c r="OBE521" s="15"/>
      <c r="OBF521" s="6"/>
      <c r="OBG521" s="174"/>
      <c r="OBH521" s="11"/>
      <c r="OBI521" s="15"/>
      <c r="OBJ521" s="6"/>
      <c r="OBK521" s="174"/>
      <c r="OBL521" s="11"/>
      <c r="OBM521" s="15"/>
      <c r="OBN521" s="6"/>
      <c r="OBO521" s="174"/>
      <c r="OBP521" s="11"/>
      <c r="OBQ521" s="15"/>
      <c r="OBR521" s="6"/>
      <c r="OBS521" s="174"/>
      <c r="OBT521" s="11"/>
      <c r="OBU521" s="15"/>
      <c r="OBV521" s="6"/>
      <c r="OBW521" s="174"/>
      <c r="OBX521" s="11"/>
      <c r="OBY521" s="15"/>
      <c r="OBZ521" s="6"/>
      <c r="OCA521" s="174"/>
      <c r="OCB521" s="11"/>
      <c r="OCC521" s="15"/>
      <c r="OCD521" s="6"/>
      <c r="OCE521" s="174"/>
      <c r="OCF521" s="11"/>
      <c r="OCG521" s="15"/>
      <c r="OCH521" s="6"/>
      <c r="OCI521" s="174"/>
      <c r="OCJ521" s="11"/>
      <c r="OCK521" s="15"/>
      <c r="OCL521" s="6"/>
      <c r="OCM521" s="174"/>
      <c r="OCN521" s="11"/>
      <c r="OCO521" s="15"/>
      <c r="OCP521" s="6"/>
      <c r="OCQ521" s="174"/>
      <c r="OCR521" s="11"/>
      <c r="OCS521" s="15"/>
      <c r="OCT521" s="6"/>
      <c r="OCU521" s="174"/>
      <c r="OCV521" s="11"/>
      <c r="OCW521" s="15"/>
      <c r="OCX521" s="6"/>
      <c r="OCY521" s="174"/>
      <c r="OCZ521" s="11"/>
      <c r="ODA521" s="15"/>
      <c r="ODB521" s="6"/>
      <c r="ODC521" s="174"/>
      <c r="ODD521" s="11"/>
      <c r="ODE521" s="15"/>
      <c r="ODF521" s="6"/>
      <c r="ODG521" s="174"/>
      <c r="ODH521" s="11"/>
      <c r="ODI521" s="15"/>
      <c r="ODJ521" s="6"/>
      <c r="ODK521" s="174"/>
      <c r="ODL521" s="11"/>
      <c r="ODM521" s="15"/>
      <c r="ODN521" s="6"/>
      <c r="ODO521" s="174"/>
      <c r="ODP521" s="11"/>
      <c r="ODQ521" s="15"/>
      <c r="ODR521" s="6"/>
      <c r="ODS521" s="174"/>
      <c r="ODT521" s="11"/>
      <c r="ODU521" s="15"/>
      <c r="ODV521" s="6"/>
      <c r="ODW521" s="174"/>
      <c r="ODX521" s="11"/>
      <c r="ODY521" s="15"/>
      <c r="ODZ521" s="6"/>
      <c r="OEA521" s="174"/>
      <c r="OEB521" s="11"/>
      <c r="OEC521" s="15"/>
      <c r="OED521" s="6"/>
      <c r="OEE521" s="174"/>
      <c r="OEF521" s="11"/>
      <c r="OEG521" s="15"/>
      <c r="OEH521" s="6"/>
      <c r="OEI521" s="174"/>
      <c r="OEJ521" s="11"/>
      <c r="OEK521" s="15"/>
      <c r="OEL521" s="6"/>
      <c r="OEM521" s="174"/>
      <c r="OEN521" s="11"/>
      <c r="OEO521" s="15"/>
      <c r="OEP521" s="6"/>
      <c r="OEQ521" s="174"/>
      <c r="OER521" s="11"/>
      <c r="OES521" s="15"/>
      <c r="OET521" s="6"/>
      <c r="OEU521" s="174"/>
      <c r="OEV521" s="11"/>
      <c r="OEW521" s="15"/>
      <c r="OEX521" s="6"/>
      <c r="OEY521" s="174"/>
      <c r="OEZ521" s="11"/>
      <c r="OFA521" s="15"/>
      <c r="OFB521" s="6"/>
      <c r="OFC521" s="174"/>
      <c r="OFD521" s="11"/>
      <c r="OFE521" s="15"/>
      <c r="OFF521" s="6"/>
      <c r="OFG521" s="174"/>
      <c r="OFH521" s="11"/>
      <c r="OFI521" s="15"/>
      <c r="OFJ521" s="6"/>
      <c r="OFK521" s="174"/>
      <c r="OFL521" s="11"/>
      <c r="OFM521" s="15"/>
      <c r="OFN521" s="6"/>
      <c r="OFO521" s="174"/>
      <c r="OFP521" s="11"/>
      <c r="OFQ521" s="15"/>
      <c r="OFR521" s="6"/>
      <c r="OFS521" s="174"/>
      <c r="OFT521" s="11"/>
      <c r="OFU521" s="15"/>
      <c r="OFV521" s="6"/>
      <c r="OFW521" s="174"/>
      <c r="OFX521" s="11"/>
      <c r="OFY521" s="15"/>
      <c r="OFZ521" s="6"/>
      <c r="OGA521" s="174"/>
      <c r="OGB521" s="11"/>
      <c r="OGC521" s="15"/>
      <c r="OGD521" s="6"/>
      <c r="OGE521" s="174"/>
      <c r="OGF521" s="11"/>
      <c r="OGG521" s="15"/>
      <c r="OGH521" s="6"/>
      <c r="OGI521" s="174"/>
      <c r="OGJ521" s="11"/>
      <c r="OGK521" s="15"/>
      <c r="OGL521" s="6"/>
      <c r="OGM521" s="174"/>
      <c r="OGN521" s="11"/>
      <c r="OGO521" s="15"/>
      <c r="OGP521" s="6"/>
      <c r="OGQ521" s="174"/>
      <c r="OGR521" s="11"/>
      <c r="OGS521" s="15"/>
      <c r="OGT521" s="6"/>
      <c r="OGU521" s="174"/>
      <c r="OGV521" s="11"/>
      <c r="OGW521" s="15"/>
      <c r="OGX521" s="6"/>
      <c r="OGY521" s="174"/>
      <c r="OGZ521" s="11"/>
      <c r="OHA521" s="15"/>
      <c r="OHB521" s="6"/>
      <c r="OHC521" s="174"/>
      <c r="OHD521" s="11"/>
      <c r="OHE521" s="15"/>
      <c r="OHF521" s="6"/>
      <c r="OHG521" s="174"/>
      <c r="OHH521" s="11"/>
      <c r="OHI521" s="15"/>
      <c r="OHJ521" s="6"/>
      <c r="OHK521" s="174"/>
      <c r="OHL521" s="11"/>
      <c r="OHM521" s="15"/>
      <c r="OHN521" s="6"/>
      <c r="OHO521" s="174"/>
      <c r="OHP521" s="11"/>
      <c r="OHQ521" s="15"/>
      <c r="OHR521" s="6"/>
      <c r="OHS521" s="174"/>
      <c r="OHT521" s="11"/>
      <c r="OHU521" s="15"/>
      <c r="OHV521" s="6"/>
      <c r="OHW521" s="174"/>
      <c r="OHX521" s="11"/>
      <c r="OHY521" s="15"/>
      <c r="OHZ521" s="6"/>
      <c r="OIA521" s="174"/>
      <c r="OIB521" s="11"/>
      <c r="OIC521" s="15"/>
      <c r="OID521" s="6"/>
      <c r="OIE521" s="174"/>
      <c r="OIF521" s="11"/>
      <c r="OIG521" s="15"/>
      <c r="OIH521" s="6"/>
      <c r="OII521" s="174"/>
      <c r="OIJ521" s="11"/>
      <c r="OIK521" s="15"/>
      <c r="OIL521" s="6"/>
      <c r="OIM521" s="174"/>
      <c r="OIN521" s="11"/>
      <c r="OIO521" s="15"/>
      <c r="OIP521" s="6"/>
      <c r="OIQ521" s="174"/>
      <c r="OIR521" s="11"/>
      <c r="OIS521" s="15"/>
      <c r="OIT521" s="6"/>
      <c r="OIU521" s="174"/>
      <c r="OIV521" s="11"/>
      <c r="OIW521" s="15"/>
      <c r="OIX521" s="6"/>
      <c r="OIY521" s="174"/>
      <c r="OIZ521" s="11"/>
      <c r="OJA521" s="15"/>
      <c r="OJB521" s="6"/>
      <c r="OJC521" s="174"/>
      <c r="OJD521" s="11"/>
      <c r="OJE521" s="15"/>
      <c r="OJF521" s="6"/>
      <c r="OJG521" s="174"/>
      <c r="OJH521" s="11"/>
      <c r="OJI521" s="15"/>
      <c r="OJJ521" s="6"/>
      <c r="OJK521" s="174"/>
      <c r="OJL521" s="11"/>
      <c r="OJM521" s="15"/>
      <c r="OJN521" s="6"/>
      <c r="OJO521" s="174"/>
      <c r="OJP521" s="11"/>
      <c r="OJQ521" s="15"/>
      <c r="OJR521" s="6"/>
      <c r="OJS521" s="174"/>
      <c r="OJT521" s="11"/>
      <c r="OJU521" s="15"/>
      <c r="OJV521" s="6"/>
      <c r="OJW521" s="174"/>
      <c r="OJX521" s="11"/>
      <c r="OJY521" s="15"/>
      <c r="OJZ521" s="6"/>
      <c r="OKA521" s="174"/>
      <c r="OKB521" s="11"/>
      <c r="OKC521" s="15"/>
      <c r="OKD521" s="6"/>
      <c r="OKE521" s="174"/>
      <c r="OKF521" s="11"/>
      <c r="OKG521" s="15"/>
      <c r="OKH521" s="6"/>
      <c r="OKI521" s="174"/>
      <c r="OKJ521" s="11"/>
      <c r="OKK521" s="15"/>
      <c r="OKL521" s="6"/>
      <c r="OKM521" s="174"/>
      <c r="OKN521" s="11"/>
      <c r="OKO521" s="15"/>
      <c r="OKP521" s="6"/>
      <c r="OKQ521" s="174"/>
      <c r="OKR521" s="11"/>
      <c r="OKS521" s="15"/>
      <c r="OKT521" s="6"/>
      <c r="OKU521" s="174"/>
      <c r="OKV521" s="11"/>
      <c r="OKW521" s="15"/>
      <c r="OKX521" s="6"/>
      <c r="OKY521" s="174"/>
      <c r="OKZ521" s="11"/>
      <c r="OLA521" s="15"/>
      <c r="OLB521" s="6"/>
      <c r="OLC521" s="174"/>
      <c r="OLD521" s="11"/>
      <c r="OLE521" s="15"/>
      <c r="OLF521" s="6"/>
      <c r="OLG521" s="174"/>
      <c r="OLH521" s="11"/>
      <c r="OLI521" s="15"/>
      <c r="OLJ521" s="6"/>
      <c r="OLK521" s="174"/>
      <c r="OLL521" s="11"/>
      <c r="OLM521" s="15"/>
      <c r="OLN521" s="6"/>
      <c r="OLO521" s="174"/>
      <c r="OLP521" s="11"/>
      <c r="OLQ521" s="15"/>
      <c r="OLR521" s="6"/>
      <c r="OLS521" s="174"/>
      <c r="OLT521" s="11"/>
      <c r="OLU521" s="15"/>
      <c r="OLV521" s="6"/>
      <c r="OLW521" s="174"/>
      <c r="OLX521" s="11"/>
      <c r="OLY521" s="15"/>
      <c r="OLZ521" s="6"/>
      <c r="OMA521" s="174"/>
      <c r="OMB521" s="11"/>
      <c r="OMC521" s="15"/>
      <c r="OMD521" s="6"/>
      <c r="OME521" s="174"/>
      <c r="OMF521" s="11"/>
      <c r="OMG521" s="15"/>
      <c r="OMH521" s="6"/>
      <c r="OMI521" s="174"/>
      <c r="OMJ521" s="11"/>
      <c r="OMK521" s="15"/>
      <c r="OML521" s="6"/>
      <c r="OMM521" s="174"/>
      <c r="OMN521" s="11"/>
      <c r="OMO521" s="15"/>
      <c r="OMP521" s="6"/>
      <c r="OMQ521" s="174"/>
      <c r="OMR521" s="11"/>
      <c r="OMS521" s="15"/>
      <c r="OMT521" s="6"/>
      <c r="OMU521" s="174"/>
      <c r="OMV521" s="11"/>
      <c r="OMW521" s="15"/>
      <c r="OMX521" s="6"/>
      <c r="OMY521" s="174"/>
      <c r="OMZ521" s="11"/>
      <c r="ONA521" s="15"/>
      <c r="ONB521" s="6"/>
      <c r="ONC521" s="174"/>
      <c r="OND521" s="11"/>
      <c r="ONE521" s="15"/>
      <c r="ONF521" s="6"/>
      <c r="ONG521" s="174"/>
      <c r="ONH521" s="11"/>
      <c r="ONI521" s="15"/>
      <c r="ONJ521" s="6"/>
      <c r="ONK521" s="174"/>
      <c r="ONL521" s="11"/>
      <c r="ONM521" s="15"/>
      <c r="ONN521" s="6"/>
      <c r="ONO521" s="174"/>
      <c r="ONP521" s="11"/>
      <c r="ONQ521" s="15"/>
      <c r="ONR521" s="6"/>
      <c r="ONS521" s="174"/>
      <c r="ONT521" s="11"/>
      <c r="ONU521" s="15"/>
      <c r="ONV521" s="6"/>
      <c r="ONW521" s="174"/>
      <c r="ONX521" s="11"/>
      <c r="ONY521" s="15"/>
      <c r="ONZ521" s="6"/>
      <c r="OOA521" s="174"/>
      <c r="OOB521" s="11"/>
      <c r="OOC521" s="15"/>
      <c r="OOD521" s="6"/>
      <c r="OOE521" s="174"/>
      <c r="OOF521" s="11"/>
      <c r="OOG521" s="15"/>
      <c r="OOH521" s="6"/>
      <c r="OOI521" s="174"/>
      <c r="OOJ521" s="11"/>
      <c r="OOK521" s="15"/>
      <c r="OOL521" s="6"/>
      <c r="OOM521" s="174"/>
      <c r="OON521" s="11"/>
      <c r="OOO521" s="15"/>
      <c r="OOP521" s="6"/>
      <c r="OOQ521" s="174"/>
      <c r="OOR521" s="11"/>
      <c r="OOS521" s="15"/>
      <c r="OOT521" s="6"/>
      <c r="OOU521" s="174"/>
      <c r="OOV521" s="11"/>
      <c r="OOW521" s="15"/>
      <c r="OOX521" s="6"/>
      <c r="OOY521" s="174"/>
      <c r="OOZ521" s="11"/>
      <c r="OPA521" s="15"/>
      <c r="OPB521" s="6"/>
      <c r="OPC521" s="174"/>
      <c r="OPD521" s="11"/>
      <c r="OPE521" s="15"/>
      <c r="OPF521" s="6"/>
      <c r="OPG521" s="174"/>
      <c r="OPH521" s="11"/>
      <c r="OPI521" s="15"/>
      <c r="OPJ521" s="6"/>
      <c r="OPK521" s="174"/>
      <c r="OPL521" s="11"/>
      <c r="OPM521" s="15"/>
      <c r="OPN521" s="6"/>
      <c r="OPO521" s="174"/>
      <c r="OPP521" s="11"/>
      <c r="OPQ521" s="15"/>
      <c r="OPR521" s="6"/>
      <c r="OPS521" s="174"/>
      <c r="OPT521" s="11"/>
      <c r="OPU521" s="15"/>
      <c r="OPV521" s="6"/>
      <c r="OPW521" s="174"/>
      <c r="OPX521" s="11"/>
      <c r="OPY521" s="15"/>
      <c r="OPZ521" s="6"/>
      <c r="OQA521" s="174"/>
      <c r="OQB521" s="11"/>
      <c r="OQC521" s="15"/>
      <c r="OQD521" s="6"/>
      <c r="OQE521" s="174"/>
      <c r="OQF521" s="11"/>
      <c r="OQG521" s="15"/>
      <c r="OQH521" s="6"/>
      <c r="OQI521" s="174"/>
      <c r="OQJ521" s="11"/>
      <c r="OQK521" s="15"/>
      <c r="OQL521" s="6"/>
      <c r="OQM521" s="174"/>
      <c r="OQN521" s="11"/>
      <c r="OQO521" s="15"/>
      <c r="OQP521" s="6"/>
      <c r="OQQ521" s="174"/>
      <c r="OQR521" s="11"/>
      <c r="OQS521" s="15"/>
      <c r="OQT521" s="6"/>
      <c r="OQU521" s="174"/>
      <c r="OQV521" s="11"/>
      <c r="OQW521" s="15"/>
      <c r="OQX521" s="6"/>
      <c r="OQY521" s="174"/>
      <c r="OQZ521" s="11"/>
      <c r="ORA521" s="15"/>
      <c r="ORB521" s="6"/>
      <c r="ORC521" s="174"/>
      <c r="ORD521" s="11"/>
      <c r="ORE521" s="15"/>
      <c r="ORF521" s="6"/>
      <c r="ORG521" s="174"/>
      <c r="ORH521" s="11"/>
      <c r="ORI521" s="15"/>
      <c r="ORJ521" s="6"/>
      <c r="ORK521" s="174"/>
      <c r="ORL521" s="11"/>
      <c r="ORM521" s="15"/>
      <c r="ORN521" s="6"/>
      <c r="ORO521" s="174"/>
      <c r="ORP521" s="11"/>
      <c r="ORQ521" s="15"/>
      <c r="ORR521" s="6"/>
      <c r="ORS521" s="174"/>
      <c r="ORT521" s="11"/>
      <c r="ORU521" s="15"/>
      <c r="ORV521" s="6"/>
      <c r="ORW521" s="174"/>
      <c r="ORX521" s="11"/>
      <c r="ORY521" s="15"/>
      <c r="ORZ521" s="6"/>
      <c r="OSA521" s="174"/>
      <c r="OSB521" s="11"/>
      <c r="OSC521" s="15"/>
      <c r="OSD521" s="6"/>
      <c r="OSE521" s="174"/>
      <c r="OSF521" s="11"/>
      <c r="OSG521" s="15"/>
      <c r="OSH521" s="6"/>
      <c r="OSI521" s="174"/>
      <c r="OSJ521" s="11"/>
      <c r="OSK521" s="15"/>
      <c r="OSL521" s="6"/>
      <c r="OSM521" s="174"/>
      <c r="OSN521" s="11"/>
      <c r="OSO521" s="15"/>
      <c r="OSP521" s="6"/>
      <c r="OSQ521" s="174"/>
      <c r="OSR521" s="11"/>
      <c r="OSS521" s="15"/>
      <c r="OST521" s="6"/>
      <c r="OSU521" s="174"/>
      <c r="OSV521" s="11"/>
      <c r="OSW521" s="15"/>
      <c r="OSX521" s="6"/>
      <c r="OSY521" s="174"/>
      <c r="OSZ521" s="11"/>
      <c r="OTA521" s="15"/>
      <c r="OTB521" s="6"/>
      <c r="OTC521" s="174"/>
      <c r="OTD521" s="11"/>
      <c r="OTE521" s="15"/>
      <c r="OTF521" s="6"/>
      <c r="OTG521" s="174"/>
      <c r="OTH521" s="11"/>
      <c r="OTI521" s="15"/>
      <c r="OTJ521" s="6"/>
      <c r="OTK521" s="174"/>
      <c r="OTL521" s="11"/>
      <c r="OTM521" s="15"/>
      <c r="OTN521" s="6"/>
      <c r="OTO521" s="174"/>
      <c r="OTP521" s="11"/>
      <c r="OTQ521" s="15"/>
      <c r="OTR521" s="6"/>
      <c r="OTS521" s="174"/>
      <c r="OTT521" s="11"/>
      <c r="OTU521" s="15"/>
      <c r="OTV521" s="6"/>
      <c r="OTW521" s="174"/>
      <c r="OTX521" s="11"/>
      <c r="OTY521" s="15"/>
      <c r="OTZ521" s="6"/>
      <c r="OUA521" s="174"/>
      <c r="OUB521" s="11"/>
      <c r="OUC521" s="15"/>
      <c r="OUD521" s="6"/>
      <c r="OUE521" s="174"/>
      <c r="OUF521" s="11"/>
      <c r="OUG521" s="15"/>
      <c r="OUH521" s="6"/>
      <c r="OUI521" s="174"/>
      <c r="OUJ521" s="11"/>
      <c r="OUK521" s="15"/>
      <c r="OUL521" s="6"/>
      <c r="OUM521" s="174"/>
      <c r="OUN521" s="11"/>
      <c r="OUO521" s="15"/>
      <c r="OUP521" s="6"/>
      <c r="OUQ521" s="174"/>
      <c r="OUR521" s="11"/>
      <c r="OUS521" s="15"/>
      <c r="OUT521" s="6"/>
      <c r="OUU521" s="174"/>
      <c r="OUV521" s="11"/>
      <c r="OUW521" s="15"/>
      <c r="OUX521" s="6"/>
      <c r="OUY521" s="174"/>
      <c r="OUZ521" s="11"/>
      <c r="OVA521" s="15"/>
      <c r="OVB521" s="6"/>
      <c r="OVC521" s="174"/>
      <c r="OVD521" s="11"/>
      <c r="OVE521" s="15"/>
      <c r="OVF521" s="6"/>
      <c r="OVG521" s="174"/>
      <c r="OVH521" s="11"/>
      <c r="OVI521" s="15"/>
      <c r="OVJ521" s="6"/>
      <c r="OVK521" s="174"/>
      <c r="OVL521" s="11"/>
      <c r="OVM521" s="15"/>
      <c r="OVN521" s="6"/>
      <c r="OVO521" s="174"/>
      <c r="OVP521" s="11"/>
      <c r="OVQ521" s="15"/>
      <c r="OVR521" s="6"/>
      <c r="OVS521" s="174"/>
      <c r="OVT521" s="11"/>
      <c r="OVU521" s="15"/>
      <c r="OVV521" s="6"/>
      <c r="OVW521" s="174"/>
      <c r="OVX521" s="11"/>
      <c r="OVY521" s="15"/>
      <c r="OVZ521" s="6"/>
      <c r="OWA521" s="174"/>
      <c r="OWB521" s="11"/>
      <c r="OWC521" s="15"/>
      <c r="OWD521" s="6"/>
      <c r="OWE521" s="174"/>
      <c r="OWF521" s="11"/>
      <c r="OWG521" s="15"/>
      <c r="OWH521" s="6"/>
      <c r="OWI521" s="174"/>
      <c r="OWJ521" s="11"/>
      <c r="OWK521" s="15"/>
      <c r="OWL521" s="6"/>
      <c r="OWM521" s="174"/>
      <c r="OWN521" s="11"/>
      <c r="OWO521" s="15"/>
      <c r="OWP521" s="6"/>
      <c r="OWQ521" s="174"/>
      <c r="OWR521" s="11"/>
      <c r="OWS521" s="15"/>
      <c r="OWT521" s="6"/>
      <c r="OWU521" s="174"/>
      <c r="OWV521" s="11"/>
      <c r="OWW521" s="15"/>
      <c r="OWX521" s="6"/>
      <c r="OWY521" s="174"/>
      <c r="OWZ521" s="11"/>
      <c r="OXA521" s="15"/>
      <c r="OXB521" s="6"/>
      <c r="OXC521" s="174"/>
      <c r="OXD521" s="11"/>
      <c r="OXE521" s="15"/>
      <c r="OXF521" s="6"/>
      <c r="OXG521" s="174"/>
      <c r="OXH521" s="11"/>
      <c r="OXI521" s="15"/>
      <c r="OXJ521" s="6"/>
      <c r="OXK521" s="174"/>
      <c r="OXL521" s="11"/>
      <c r="OXM521" s="15"/>
      <c r="OXN521" s="6"/>
      <c r="OXO521" s="174"/>
      <c r="OXP521" s="11"/>
      <c r="OXQ521" s="15"/>
      <c r="OXR521" s="6"/>
      <c r="OXS521" s="174"/>
      <c r="OXT521" s="11"/>
      <c r="OXU521" s="15"/>
      <c r="OXV521" s="6"/>
      <c r="OXW521" s="174"/>
      <c r="OXX521" s="11"/>
      <c r="OXY521" s="15"/>
      <c r="OXZ521" s="6"/>
      <c r="OYA521" s="174"/>
      <c r="OYB521" s="11"/>
      <c r="OYC521" s="15"/>
      <c r="OYD521" s="6"/>
      <c r="OYE521" s="174"/>
      <c r="OYF521" s="11"/>
      <c r="OYG521" s="15"/>
      <c r="OYH521" s="6"/>
      <c r="OYI521" s="174"/>
      <c r="OYJ521" s="11"/>
      <c r="OYK521" s="15"/>
      <c r="OYL521" s="6"/>
      <c r="OYM521" s="174"/>
      <c r="OYN521" s="11"/>
      <c r="OYO521" s="15"/>
      <c r="OYP521" s="6"/>
      <c r="OYQ521" s="174"/>
      <c r="OYR521" s="11"/>
      <c r="OYS521" s="15"/>
      <c r="OYT521" s="6"/>
      <c r="OYU521" s="174"/>
      <c r="OYV521" s="11"/>
      <c r="OYW521" s="15"/>
      <c r="OYX521" s="6"/>
      <c r="OYY521" s="174"/>
      <c r="OYZ521" s="11"/>
      <c r="OZA521" s="15"/>
      <c r="OZB521" s="6"/>
      <c r="OZC521" s="174"/>
      <c r="OZD521" s="11"/>
      <c r="OZE521" s="15"/>
      <c r="OZF521" s="6"/>
      <c r="OZG521" s="174"/>
      <c r="OZH521" s="11"/>
      <c r="OZI521" s="15"/>
      <c r="OZJ521" s="6"/>
      <c r="OZK521" s="174"/>
      <c r="OZL521" s="11"/>
      <c r="OZM521" s="15"/>
      <c r="OZN521" s="6"/>
      <c r="OZO521" s="174"/>
      <c r="OZP521" s="11"/>
      <c r="OZQ521" s="15"/>
      <c r="OZR521" s="6"/>
      <c r="OZS521" s="174"/>
      <c r="OZT521" s="11"/>
      <c r="OZU521" s="15"/>
      <c r="OZV521" s="6"/>
      <c r="OZW521" s="174"/>
      <c r="OZX521" s="11"/>
      <c r="OZY521" s="15"/>
      <c r="OZZ521" s="6"/>
      <c r="PAA521" s="174"/>
      <c r="PAB521" s="11"/>
      <c r="PAC521" s="15"/>
      <c r="PAD521" s="6"/>
      <c r="PAE521" s="174"/>
      <c r="PAF521" s="11"/>
      <c r="PAG521" s="15"/>
      <c r="PAH521" s="6"/>
      <c r="PAI521" s="174"/>
      <c r="PAJ521" s="11"/>
      <c r="PAK521" s="15"/>
      <c r="PAL521" s="6"/>
      <c r="PAM521" s="174"/>
      <c r="PAN521" s="11"/>
      <c r="PAO521" s="15"/>
      <c r="PAP521" s="6"/>
      <c r="PAQ521" s="174"/>
      <c r="PAR521" s="11"/>
      <c r="PAS521" s="15"/>
      <c r="PAT521" s="6"/>
      <c r="PAU521" s="174"/>
      <c r="PAV521" s="11"/>
      <c r="PAW521" s="15"/>
      <c r="PAX521" s="6"/>
      <c r="PAY521" s="174"/>
      <c r="PAZ521" s="11"/>
      <c r="PBA521" s="15"/>
      <c r="PBB521" s="6"/>
      <c r="PBC521" s="174"/>
      <c r="PBD521" s="11"/>
      <c r="PBE521" s="15"/>
      <c r="PBF521" s="6"/>
      <c r="PBG521" s="174"/>
      <c r="PBH521" s="11"/>
      <c r="PBI521" s="15"/>
      <c r="PBJ521" s="6"/>
      <c r="PBK521" s="174"/>
      <c r="PBL521" s="11"/>
      <c r="PBM521" s="15"/>
      <c r="PBN521" s="6"/>
      <c r="PBO521" s="174"/>
      <c r="PBP521" s="11"/>
      <c r="PBQ521" s="15"/>
      <c r="PBR521" s="6"/>
      <c r="PBS521" s="174"/>
      <c r="PBT521" s="11"/>
      <c r="PBU521" s="15"/>
      <c r="PBV521" s="6"/>
      <c r="PBW521" s="174"/>
      <c r="PBX521" s="11"/>
      <c r="PBY521" s="15"/>
      <c r="PBZ521" s="6"/>
      <c r="PCA521" s="174"/>
      <c r="PCB521" s="11"/>
      <c r="PCC521" s="15"/>
      <c r="PCD521" s="6"/>
      <c r="PCE521" s="174"/>
      <c r="PCF521" s="11"/>
      <c r="PCG521" s="15"/>
      <c r="PCH521" s="6"/>
      <c r="PCI521" s="174"/>
      <c r="PCJ521" s="11"/>
      <c r="PCK521" s="15"/>
      <c r="PCL521" s="6"/>
      <c r="PCM521" s="174"/>
      <c r="PCN521" s="11"/>
      <c r="PCO521" s="15"/>
      <c r="PCP521" s="6"/>
      <c r="PCQ521" s="174"/>
      <c r="PCR521" s="11"/>
      <c r="PCS521" s="15"/>
      <c r="PCT521" s="6"/>
      <c r="PCU521" s="174"/>
      <c r="PCV521" s="11"/>
      <c r="PCW521" s="15"/>
      <c r="PCX521" s="6"/>
      <c r="PCY521" s="174"/>
      <c r="PCZ521" s="11"/>
      <c r="PDA521" s="15"/>
      <c r="PDB521" s="6"/>
      <c r="PDC521" s="174"/>
      <c r="PDD521" s="11"/>
      <c r="PDE521" s="15"/>
      <c r="PDF521" s="6"/>
      <c r="PDG521" s="174"/>
      <c r="PDH521" s="11"/>
      <c r="PDI521" s="15"/>
      <c r="PDJ521" s="6"/>
      <c r="PDK521" s="174"/>
      <c r="PDL521" s="11"/>
      <c r="PDM521" s="15"/>
      <c r="PDN521" s="6"/>
      <c r="PDO521" s="174"/>
      <c r="PDP521" s="11"/>
      <c r="PDQ521" s="15"/>
      <c r="PDR521" s="6"/>
      <c r="PDS521" s="174"/>
      <c r="PDT521" s="11"/>
      <c r="PDU521" s="15"/>
      <c r="PDV521" s="6"/>
      <c r="PDW521" s="174"/>
      <c r="PDX521" s="11"/>
      <c r="PDY521" s="15"/>
      <c r="PDZ521" s="6"/>
      <c r="PEA521" s="174"/>
      <c r="PEB521" s="11"/>
      <c r="PEC521" s="15"/>
      <c r="PED521" s="6"/>
      <c r="PEE521" s="174"/>
      <c r="PEF521" s="11"/>
      <c r="PEG521" s="15"/>
      <c r="PEH521" s="6"/>
      <c r="PEI521" s="174"/>
      <c r="PEJ521" s="11"/>
      <c r="PEK521" s="15"/>
      <c r="PEL521" s="6"/>
      <c r="PEM521" s="174"/>
      <c r="PEN521" s="11"/>
      <c r="PEO521" s="15"/>
      <c r="PEP521" s="6"/>
      <c r="PEQ521" s="174"/>
      <c r="PER521" s="11"/>
      <c r="PES521" s="15"/>
      <c r="PET521" s="6"/>
      <c r="PEU521" s="174"/>
      <c r="PEV521" s="11"/>
      <c r="PEW521" s="15"/>
      <c r="PEX521" s="6"/>
      <c r="PEY521" s="174"/>
      <c r="PEZ521" s="11"/>
      <c r="PFA521" s="15"/>
      <c r="PFB521" s="6"/>
      <c r="PFC521" s="174"/>
      <c r="PFD521" s="11"/>
      <c r="PFE521" s="15"/>
      <c r="PFF521" s="6"/>
      <c r="PFG521" s="174"/>
      <c r="PFH521" s="11"/>
      <c r="PFI521" s="15"/>
      <c r="PFJ521" s="6"/>
      <c r="PFK521" s="174"/>
      <c r="PFL521" s="11"/>
      <c r="PFM521" s="15"/>
      <c r="PFN521" s="6"/>
      <c r="PFO521" s="174"/>
      <c r="PFP521" s="11"/>
      <c r="PFQ521" s="15"/>
      <c r="PFR521" s="6"/>
      <c r="PFS521" s="174"/>
      <c r="PFT521" s="11"/>
      <c r="PFU521" s="15"/>
      <c r="PFV521" s="6"/>
      <c r="PFW521" s="174"/>
      <c r="PFX521" s="11"/>
      <c r="PFY521" s="15"/>
      <c r="PFZ521" s="6"/>
      <c r="PGA521" s="174"/>
      <c r="PGB521" s="11"/>
      <c r="PGC521" s="15"/>
      <c r="PGD521" s="6"/>
      <c r="PGE521" s="174"/>
      <c r="PGF521" s="11"/>
      <c r="PGG521" s="15"/>
      <c r="PGH521" s="6"/>
      <c r="PGI521" s="174"/>
      <c r="PGJ521" s="11"/>
      <c r="PGK521" s="15"/>
      <c r="PGL521" s="6"/>
      <c r="PGM521" s="174"/>
      <c r="PGN521" s="11"/>
      <c r="PGO521" s="15"/>
      <c r="PGP521" s="6"/>
      <c r="PGQ521" s="174"/>
      <c r="PGR521" s="11"/>
      <c r="PGS521" s="15"/>
      <c r="PGT521" s="6"/>
      <c r="PGU521" s="174"/>
      <c r="PGV521" s="11"/>
      <c r="PGW521" s="15"/>
      <c r="PGX521" s="6"/>
      <c r="PGY521" s="174"/>
      <c r="PGZ521" s="11"/>
      <c r="PHA521" s="15"/>
      <c r="PHB521" s="6"/>
      <c r="PHC521" s="174"/>
      <c r="PHD521" s="11"/>
      <c r="PHE521" s="15"/>
      <c r="PHF521" s="6"/>
      <c r="PHG521" s="174"/>
      <c r="PHH521" s="11"/>
      <c r="PHI521" s="15"/>
      <c r="PHJ521" s="6"/>
      <c r="PHK521" s="174"/>
      <c r="PHL521" s="11"/>
      <c r="PHM521" s="15"/>
      <c r="PHN521" s="6"/>
      <c r="PHO521" s="174"/>
      <c r="PHP521" s="11"/>
      <c r="PHQ521" s="15"/>
      <c r="PHR521" s="6"/>
      <c r="PHS521" s="174"/>
      <c r="PHT521" s="11"/>
      <c r="PHU521" s="15"/>
      <c r="PHV521" s="6"/>
      <c r="PHW521" s="174"/>
      <c r="PHX521" s="11"/>
      <c r="PHY521" s="15"/>
      <c r="PHZ521" s="6"/>
      <c r="PIA521" s="174"/>
      <c r="PIB521" s="11"/>
      <c r="PIC521" s="15"/>
      <c r="PID521" s="6"/>
      <c r="PIE521" s="174"/>
      <c r="PIF521" s="11"/>
      <c r="PIG521" s="15"/>
      <c r="PIH521" s="6"/>
      <c r="PII521" s="174"/>
      <c r="PIJ521" s="11"/>
      <c r="PIK521" s="15"/>
      <c r="PIL521" s="6"/>
      <c r="PIM521" s="174"/>
      <c r="PIN521" s="11"/>
      <c r="PIO521" s="15"/>
      <c r="PIP521" s="6"/>
      <c r="PIQ521" s="174"/>
      <c r="PIR521" s="11"/>
      <c r="PIS521" s="15"/>
      <c r="PIT521" s="6"/>
      <c r="PIU521" s="174"/>
      <c r="PIV521" s="11"/>
      <c r="PIW521" s="15"/>
      <c r="PIX521" s="6"/>
      <c r="PIY521" s="174"/>
      <c r="PIZ521" s="11"/>
      <c r="PJA521" s="15"/>
      <c r="PJB521" s="6"/>
      <c r="PJC521" s="174"/>
      <c r="PJD521" s="11"/>
      <c r="PJE521" s="15"/>
      <c r="PJF521" s="6"/>
      <c r="PJG521" s="174"/>
      <c r="PJH521" s="11"/>
      <c r="PJI521" s="15"/>
      <c r="PJJ521" s="6"/>
      <c r="PJK521" s="174"/>
      <c r="PJL521" s="11"/>
      <c r="PJM521" s="15"/>
      <c r="PJN521" s="6"/>
      <c r="PJO521" s="174"/>
      <c r="PJP521" s="11"/>
      <c r="PJQ521" s="15"/>
      <c r="PJR521" s="6"/>
      <c r="PJS521" s="174"/>
      <c r="PJT521" s="11"/>
      <c r="PJU521" s="15"/>
      <c r="PJV521" s="6"/>
      <c r="PJW521" s="174"/>
      <c r="PJX521" s="11"/>
      <c r="PJY521" s="15"/>
      <c r="PJZ521" s="6"/>
      <c r="PKA521" s="174"/>
      <c r="PKB521" s="11"/>
      <c r="PKC521" s="15"/>
      <c r="PKD521" s="6"/>
      <c r="PKE521" s="174"/>
      <c r="PKF521" s="11"/>
      <c r="PKG521" s="15"/>
      <c r="PKH521" s="6"/>
      <c r="PKI521" s="174"/>
      <c r="PKJ521" s="11"/>
      <c r="PKK521" s="15"/>
      <c r="PKL521" s="6"/>
      <c r="PKM521" s="174"/>
      <c r="PKN521" s="11"/>
      <c r="PKO521" s="15"/>
      <c r="PKP521" s="6"/>
      <c r="PKQ521" s="174"/>
      <c r="PKR521" s="11"/>
      <c r="PKS521" s="15"/>
      <c r="PKT521" s="6"/>
      <c r="PKU521" s="174"/>
      <c r="PKV521" s="11"/>
      <c r="PKW521" s="15"/>
      <c r="PKX521" s="6"/>
      <c r="PKY521" s="174"/>
      <c r="PKZ521" s="11"/>
      <c r="PLA521" s="15"/>
      <c r="PLB521" s="6"/>
      <c r="PLC521" s="174"/>
      <c r="PLD521" s="11"/>
      <c r="PLE521" s="15"/>
      <c r="PLF521" s="6"/>
      <c r="PLG521" s="174"/>
      <c r="PLH521" s="11"/>
      <c r="PLI521" s="15"/>
      <c r="PLJ521" s="6"/>
      <c r="PLK521" s="174"/>
      <c r="PLL521" s="11"/>
      <c r="PLM521" s="15"/>
      <c r="PLN521" s="6"/>
      <c r="PLO521" s="174"/>
      <c r="PLP521" s="11"/>
      <c r="PLQ521" s="15"/>
      <c r="PLR521" s="6"/>
      <c r="PLS521" s="174"/>
      <c r="PLT521" s="11"/>
      <c r="PLU521" s="15"/>
      <c r="PLV521" s="6"/>
      <c r="PLW521" s="174"/>
      <c r="PLX521" s="11"/>
      <c r="PLY521" s="15"/>
      <c r="PLZ521" s="6"/>
      <c r="PMA521" s="174"/>
      <c r="PMB521" s="11"/>
      <c r="PMC521" s="15"/>
      <c r="PMD521" s="6"/>
      <c r="PME521" s="174"/>
      <c r="PMF521" s="11"/>
      <c r="PMG521" s="15"/>
      <c r="PMH521" s="6"/>
      <c r="PMI521" s="174"/>
      <c r="PMJ521" s="11"/>
      <c r="PMK521" s="15"/>
      <c r="PML521" s="6"/>
      <c r="PMM521" s="174"/>
      <c r="PMN521" s="11"/>
      <c r="PMO521" s="15"/>
      <c r="PMP521" s="6"/>
      <c r="PMQ521" s="174"/>
      <c r="PMR521" s="11"/>
      <c r="PMS521" s="15"/>
      <c r="PMT521" s="6"/>
      <c r="PMU521" s="174"/>
      <c r="PMV521" s="11"/>
      <c r="PMW521" s="15"/>
      <c r="PMX521" s="6"/>
      <c r="PMY521" s="174"/>
      <c r="PMZ521" s="11"/>
      <c r="PNA521" s="15"/>
      <c r="PNB521" s="6"/>
      <c r="PNC521" s="174"/>
      <c r="PND521" s="11"/>
      <c r="PNE521" s="15"/>
      <c r="PNF521" s="6"/>
      <c r="PNG521" s="174"/>
      <c r="PNH521" s="11"/>
      <c r="PNI521" s="15"/>
      <c r="PNJ521" s="6"/>
      <c r="PNK521" s="174"/>
      <c r="PNL521" s="11"/>
      <c r="PNM521" s="15"/>
      <c r="PNN521" s="6"/>
      <c r="PNO521" s="174"/>
      <c r="PNP521" s="11"/>
      <c r="PNQ521" s="15"/>
      <c r="PNR521" s="6"/>
      <c r="PNS521" s="174"/>
      <c r="PNT521" s="11"/>
      <c r="PNU521" s="15"/>
      <c r="PNV521" s="6"/>
      <c r="PNW521" s="174"/>
      <c r="PNX521" s="11"/>
      <c r="PNY521" s="15"/>
      <c r="PNZ521" s="6"/>
      <c r="POA521" s="174"/>
      <c r="POB521" s="11"/>
      <c r="POC521" s="15"/>
      <c r="POD521" s="6"/>
      <c r="POE521" s="174"/>
      <c r="POF521" s="11"/>
      <c r="POG521" s="15"/>
      <c r="POH521" s="6"/>
      <c r="POI521" s="174"/>
      <c r="POJ521" s="11"/>
      <c r="POK521" s="15"/>
      <c r="POL521" s="6"/>
      <c r="POM521" s="174"/>
      <c r="PON521" s="11"/>
      <c r="POO521" s="15"/>
      <c r="POP521" s="6"/>
      <c r="POQ521" s="174"/>
      <c r="POR521" s="11"/>
      <c r="POS521" s="15"/>
      <c r="POT521" s="6"/>
      <c r="POU521" s="174"/>
      <c r="POV521" s="11"/>
      <c r="POW521" s="15"/>
      <c r="POX521" s="6"/>
      <c r="POY521" s="174"/>
      <c r="POZ521" s="11"/>
      <c r="PPA521" s="15"/>
      <c r="PPB521" s="6"/>
      <c r="PPC521" s="174"/>
      <c r="PPD521" s="11"/>
      <c r="PPE521" s="15"/>
      <c r="PPF521" s="6"/>
      <c r="PPG521" s="174"/>
      <c r="PPH521" s="11"/>
      <c r="PPI521" s="15"/>
      <c r="PPJ521" s="6"/>
      <c r="PPK521" s="174"/>
      <c r="PPL521" s="11"/>
      <c r="PPM521" s="15"/>
      <c r="PPN521" s="6"/>
      <c r="PPO521" s="174"/>
      <c r="PPP521" s="11"/>
      <c r="PPQ521" s="15"/>
      <c r="PPR521" s="6"/>
      <c r="PPS521" s="174"/>
      <c r="PPT521" s="11"/>
      <c r="PPU521" s="15"/>
      <c r="PPV521" s="6"/>
      <c r="PPW521" s="174"/>
      <c r="PPX521" s="11"/>
      <c r="PPY521" s="15"/>
      <c r="PPZ521" s="6"/>
      <c r="PQA521" s="174"/>
      <c r="PQB521" s="11"/>
      <c r="PQC521" s="15"/>
      <c r="PQD521" s="6"/>
      <c r="PQE521" s="174"/>
      <c r="PQF521" s="11"/>
      <c r="PQG521" s="15"/>
      <c r="PQH521" s="6"/>
      <c r="PQI521" s="174"/>
      <c r="PQJ521" s="11"/>
      <c r="PQK521" s="15"/>
      <c r="PQL521" s="6"/>
      <c r="PQM521" s="174"/>
      <c r="PQN521" s="11"/>
      <c r="PQO521" s="15"/>
      <c r="PQP521" s="6"/>
      <c r="PQQ521" s="174"/>
      <c r="PQR521" s="11"/>
      <c r="PQS521" s="15"/>
      <c r="PQT521" s="6"/>
      <c r="PQU521" s="174"/>
      <c r="PQV521" s="11"/>
      <c r="PQW521" s="15"/>
      <c r="PQX521" s="6"/>
      <c r="PQY521" s="174"/>
      <c r="PQZ521" s="11"/>
      <c r="PRA521" s="15"/>
      <c r="PRB521" s="6"/>
      <c r="PRC521" s="174"/>
      <c r="PRD521" s="11"/>
      <c r="PRE521" s="15"/>
      <c r="PRF521" s="6"/>
      <c r="PRG521" s="174"/>
      <c r="PRH521" s="11"/>
      <c r="PRI521" s="15"/>
      <c r="PRJ521" s="6"/>
      <c r="PRK521" s="174"/>
      <c r="PRL521" s="11"/>
      <c r="PRM521" s="15"/>
      <c r="PRN521" s="6"/>
      <c r="PRO521" s="174"/>
      <c r="PRP521" s="11"/>
      <c r="PRQ521" s="15"/>
      <c r="PRR521" s="6"/>
      <c r="PRS521" s="174"/>
      <c r="PRT521" s="11"/>
      <c r="PRU521" s="15"/>
      <c r="PRV521" s="6"/>
      <c r="PRW521" s="174"/>
      <c r="PRX521" s="11"/>
      <c r="PRY521" s="15"/>
      <c r="PRZ521" s="6"/>
      <c r="PSA521" s="174"/>
      <c r="PSB521" s="11"/>
      <c r="PSC521" s="15"/>
      <c r="PSD521" s="6"/>
      <c r="PSE521" s="174"/>
      <c r="PSF521" s="11"/>
      <c r="PSG521" s="15"/>
      <c r="PSH521" s="6"/>
      <c r="PSI521" s="174"/>
      <c r="PSJ521" s="11"/>
      <c r="PSK521" s="15"/>
      <c r="PSL521" s="6"/>
      <c r="PSM521" s="174"/>
      <c r="PSN521" s="11"/>
      <c r="PSO521" s="15"/>
      <c r="PSP521" s="6"/>
      <c r="PSQ521" s="174"/>
      <c r="PSR521" s="11"/>
      <c r="PSS521" s="15"/>
      <c r="PST521" s="6"/>
      <c r="PSU521" s="174"/>
      <c r="PSV521" s="11"/>
      <c r="PSW521" s="15"/>
      <c r="PSX521" s="6"/>
      <c r="PSY521" s="174"/>
      <c r="PSZ521" s="11"/>
      <c r="PTA521" s="15"/>
      <c r="PTB521" s="6"/>
      <c r="PTC521" s="174"/>
      <c r="PTD521" s="11"/>
      <c r="PTE521" s="15"/>
      <c r="PTF521" s="6"/>
      <c r="PTG521" s="174"/>
      <c r="PTH521" s="11"/>
      <c r="PTI521" s="15"/>
      <c r="PTJ521" s="6"/>
      <c r="PTK521" s="174"/>
      <c r="PTL521" s="11"/>
      <c r="PTM521" s="15"/>
      <c r="PTN521" s="6"/>
      <c r="PTO521" s="174"/>
      <c r="PTP521" s="11"/>
      <c r="PTQ521" s="15"/>
      <c r="PTR521" s="6"/>
      <c r="PTS521" s="174"/>
      <c r="PTT521" s="11"/>
      <c r="PTU521" s="15"/>
      <c r="PTV521" s="6"/>
      <c r="PTW521" s="174"/>
      <c r="PTX521" s="11"/>
      <c r="PTY521" s="15"/>
      <c r="PTZ521" s="6"/>
      <c r="PUA521" s="174"/>
      <c r="PUB521" s="11"/>
      <c r="PUC521" s="15"/>
      <c r="PUD521" s="6"/>
      <c r="PUE521" s="174"/>
      <c r="PUF521" s="11"/>
      <c r="PUG521" s="15"/>
      <c r="PUH521" s="6"/>
      <c r="PUI521" s="174"/>
      <c r="PUJ521" s="11"/>
      <c r="PUK521" s="15"/>
      <c r="PUL521" s="6"/>
      <c r="PUM521" s="174"/>
      <c r="PUN521" s="11"/>
      <c r="PUO521" s="15"/>
      <c r="PUP521" s="6"/>
      <c r="PUQ521" s="174"/>
      <c r="PUR521" s="11"/>
      <c r="PUS521" s="15"/>
      <c r="PUT521" s="6"/>
      <c r="PUU521" s="174"/>
      <c r="PUV521" s="11"/>
      <c r="PUW521" s="15"/>
      <c r="PUX521" s="6"/>
      <c r="PUY521" s="174"/>
      <c r="PUZ521" s="11"/>
      <c r="PVA521" s="15"/>
      <c r="PVB521" s="6"/>
      <c r="PVC521" s="174"/>
      <c r="PVD521" s="11"/>
      <c r="PVE521" s="15"/>
      <c r="PVF521" s="6"/>
      <c r="PVG521" s="174"/>
      <c r="PVH521" s="11"/>
      <c r="PVI521" s="15"/>
      <c r="PVJ521" s="6"/>
      <c r="PVK521" s="174"/>
      <c r="PVL521" s="11"/>
      <c r="PVM521" s="15"/>
      <c r="PVN521" s="6"/>
      <c r="PVO521" s="174"/>
      <c r="PVP521" s="11"/>
      <c r="PVQ521" s="15"/>
      <c r="PVR521" s="6"/>
      <c r="PVS521" s="174"/>
      <c r="PVT521" s="11"/>
      <c r="PVU521" s="15"/>
      <c r="PVV521" s="6"/>
      <c r="PVW521" s="174"/>
      <c r="PVX521" s="11"/>
      <c r="PVY521" s="15"/>
      <c r="PVZ521" s="6"/>
      <c r="PWA521" s="174"/>
      <c r="PWB521" s="11"/>
      <c r="PWC521" s="15"/>
      <c r="PWD521" s="6"/>
      <c r="PWE521" s="174"/>
      <c r="PWF521" s="11"/>
      <c r="PWG521" s="15"/>
      <c r="PWH521" s="6"/>
      <c r="PWI521" s="174"/>
      <c r="PWJ521" s="11"/>
      <c r="PWK521" s="15"/>
      <c r="PWL521" s="6"/>
      <c r="PWM521" s="174"/>
      <c r="PWN521" s="11"/>
      <c r="PWO521" s="15"/>
      <c r="PWP521" s="6"/>
      <c r="PWQ521" s="174"/>
      <c r="PWR521" s="11"/>
      <c r="PWS521" s="15"/>
      <c r="PWT521" s="6"/>
      <c r="PWU521" s="174"/>
      <c r="PWV521" s="11"/>
      <c r="PWW521" s="15"/>
      <c r="PWX521" s="6"/>
      <c r="PWY521" s="174"/>
      <c r="PWZ521" s="11"/>
      <c r="PXA521" s="15"/>
      <c r="PXB521" s="6"/>
      <c r="PXC521" s="174"/>
      <c r="PXD521" s="11"/>
      <c r="PXE521" s="15"/>
      <c r="PXF521" s="6"/>
      <c r="PXG521" s="174"/>
      <c r="PXH521" s="11"/>
      <c r="PXI521" s="15"/>
      <c r="PXJ521" s="6"/>
      <c r="PXK521" s="174"/>
      <c r="PXL521" s="11"/>
      <c r="PXM521" s="15"/>
      <c r="PXN521" s="6"/>
      <c r="PXO521" s="174"/>
      <c r="PXP521" s="11"/>
      <c r="PXQ521" s="15"/>
      <c r="PXR521" s="6"/>
      <c r="PXS521" s="174"/>
      <c r="PXT521" s="11"/>
      <c r="PXU521" s="15"/>
      <c r="PXV521" s="6"/>
      <c r="PXW521" s="174"/>
      <c r="PXX521" s="11"/>
      <c r="PXY521" s="15"/>
      <c r="PXZ521" s="6"/>
      <c r="PYA521" s="174"/>
      <c r="PYB521" s="11"/>
      <c r="PYC521" s="15"/>
      <c r="PYD521" s="6"/>
      <c r="PYE521" s="174"/>
      <c r="PYF521" s="11"/>
      <c r="PYG521" s="15"/>
      <c r="PYH521" s="6"/>
      <c r="PYI521" s="174"/>
      <c r="PYJ521" s="11"/>
      <c r="PYK521" s="15"/>
      <c r="PYL521" s="6"/>
      <c r="PYM521" s="174"/>
      <c r="PYN521" s="11"/>
      <c r="PYO521" s="15"/>
      <c r="PYP521" s="6"/>
      <c r="PYQ521" s="174"/>
      <c r="PYR521" s="11"/>
      <c r="PYS521" s="15"/>
      <c r="PYT521" s="6"/>
      <c r="PYU521" s="174"/>
      <c r="PYV521" s="11"/>
      <c r="PYW521" s="15"/>
      <c r="PYX521" s="6"/>
      <c r="PYY521" s="174"/>
      <c r="PYZ521" s="11"/>
      <c r="PZA521" s="15"/>
      <c r="PZB521" s="6"/>
      <c r="PZC521" s="174"/>
      <c r="PZD521" s="11"/>
      <c r="PZE521" s="15"/>
      <c r="PZF521" s="6"/>
      <c r="PZG521" s="174"/>
      <c r="PZH521" s="11"/>
      <c r="PZI521" s="15"/>
      <c r="PZJ521" s="6"/>
      <c r="PZK521" s="174"/>
      <c r="PZL521" s="11"/>
      <c r="PZM521" s="15"/>
      <c r="PZN521" s="6"/>
      <c r="PZO521" s="174"/>
      <c r="PZP521" s="11"/>
      <c r="PZQ521" s="15"/>
      <c r="PZR521" s="6"/>
      <c r="PZS521" s="174"/>
      <c r="PZT521" s="11"/>
      <c r="PZU521" s="15"/>
      <c r="PZV521" s="6"/>
      <c r="PZW521" s="174"/>
      <c r="PZX521" s="11"/>
      <c r="PZY521" s="15"/>
      <c r="PZZ521" s="6"/>
      <c r="QAA521" s="174"/>
      <c r="QAB521" s="11"/>
      <c r="QAC521" s="15"/>
      <c r="QAD521" s="6"/>
      <c r="QAE521" s="174"/>
      <c r="QAF521" s="11"/>
      <c r="QAG521" s="15"/>
      <c r="QAH521" s="6"/>
      <c r="QAI521" s="174"/>
      <c r="QAJ521" s="11"/>
      <c r="QAK521" s="15"/>
      <c r="QAL521" s="6"/>
      <c r="QAM521" s="174"/>
      <c r="QAN521" s="11"/>
      <c r="QAO521" s="15"/>
      <c r="QAP521" s="6"/>
      <c r="QAQ521" s="174"/>
      <c r="QAR521" s="11"/>
      <c r="QAS521" s="15"/>
      <c r="QAT521" s="6"/>
      <c r="QAU521" s="174"/>
      <c r="QAV521" s="11"/>
      <c r="QAW521" s="15"/>
      <c r="QAX521" s="6"/>
      <c r="QAY521" s="174"/>
      <c r="QAZ521" s="11"/>
      <c r="QBA521" s="15"/>
      <c r="QBB521" s="6"/>
      <c r="QBC521" s="174"/>
      <c r="QBD521" s="11"/>
      <c r="QBE521" s="15"/>
      <c r="QBF521" s="6"/>
      <c r="QBG521" s="174"/>
      <c r="QBH521" s="11"/>
      <c r="QBI521" s="15"/>
      <c r="QBJ521" s="6"/>
      <c r="QBK521" s="174"/>
      <c r="QBL521" s="11"/>
      <c r="QBM521" s="15"/>
      <c r="QBN521" s="6"/>
      <c r="QBO521" s="174"/>
      <c r="QBP521" s="11"/>
      <c r="QBQ521" s="15"/>
      <c r="QBR521" s="6"/>
      <c r="QBS521" s="174"/>
      <c r="QBT521" s="11"/>
      <c r="QBU521" s="15"/>
      <c r="QBV521" s="6"/>
      <c r="QBW521" s="174"/>
      <c r="QBX521" s="11"/>
      <c r="QBY521" s="15"/>
      <c r="QBZ521" s="6"/>
      <c r="QCA521" s="174"/>
      <c r="QCB521" s="11"/>
      <c r="QCC521" s="15"/>
      <c r="QCD521" s="6"/>
      <c r="QCE521" s="174"/>
      <c r="QCF521" s="11"/>
      <c r="QCG521" s="15"/>
      <c r="QCH521" s="6"/>
      <c r="QCI521" s="174"/>
      <c r="QCJ521" s="11"/>
      <c r="QCK521" s="15"/>
      <c r="QCL521" s="6"/>
      <c r="QCM521" s="174"/>
      <c r="QCN521" s="11"/>
      <c r="QCO521" s="15"/>
      <c r="QCP521" s="6"/>
      <c r="QCQ521" s="174"/>
      <c r="QCR521" s="11"/>
      <c r="QCS521" s="15"/>
      <c r="QCT521" s="6"/>
      <c r="QCU521" s="174"/>
      <c r="QCV521" s="11"/>
      <c r="QCW521" s="15"/>
      <c r="QCX521" s="6"/>
      <c r="QCY521" s="174"/>
      <c r="QCZ521" s="11"/>
      <c r="QDA521" s="15"/>
      <c r="QDB521" s="6"/>
      <c r="QDC521" s="174"/>
      <c r="QDD521" s="11"/>
      <c r="QDE521" s="15"/>
      <c r="QDF521" s="6"/>
      <c r="QDG521" s="174"/>
      <c r="QDH521" s="11"/>
      <c r="QDI521" s="15"/>
      <c r="QDJ521" s="6"/>
      <c r="QDK521" s="174"/>
      <c r="QDL521" s="11"/>
      <c r="QDM521" s="15"/>
      <c r="QDN521" s="6"/>
      <c r="QDO521" s="174"/>
      <c r="QDP521" s="11"/>
      <c r="QDQ521" s="15"/>
      <c r="QDR521" s="6"/>
      <c r="QDS521" s="174"/>
      <c r="QDT521" s="11"/>
      <c r="QDU521" s="15"/>
      <c r="QDV521" s="6"/>
      <c r="QDW521" s="174"/>
      <c r="QDX521" s="11"/>
      <c r="QDY521" s="15"/>
      <c r="QDZ521" s="6"/>
      <c r="QEA521" s="174"/>
      <c r="QEB521" s="11"/>
      <c r="QEC521" s="15"/>
      <c r="QED521" s="6"/>
      <c r="QEE521" s="174"/>
      <c r="QEF521" s="11"/>
      <c r="QEG521" s="15"/>
      <c r="QEH521" s="6"/>
      <c r="QEI521" s="174"/>
      <c r="QEJ521" s="11"/>
      <c r="QEK521" s="15"/>
      <c r="QEL521" s="6"/>
      <c r="QEM521" s="174"/>
      <c r="QEN521" s="11"/>
      <c r="QEO521" s="15"/>
      <c r="QEP521" s="6"/>
      <c r="QEQ521" s="174"/>
      <c r="QER521" s="11"/>
      <c r="QES521" s="15"/>
      <c r="QET521" s="6"/>
      <c r="QEU521" s="174"/>
      <c r="QEV521" s="11"/>
      <c r="QEW521" s="15"/>
      <c r="QEX521" s="6"/>
      <c r="QEY521" s="174"/>
      <c r="QEZ521" s="11"/>
      <c r="QFA521" s="15"/>
      <c r="QFB521" s="6"/>
      <c r="QFC521" s="174"/>
      <c r="QFD521" s="11"/>
      <c r="QFE521" s="15"/>
      <c r="QFF521" s="6"/>
      <c r="QFG521" s="174"/>
      <c r="QFH521" s="11"/>
      <c r="QFI521" s="15"/>
      <c r="QFJ521" s="6"/>
      <c r="QFK521" s="174"/>
      <c r="QFL521" s="11"/>
      <c r="QFM521" s="15"/>
      <c r="QFN521" s="6"/>
      <c r="QFO521" s="174"/>
      <c r="QFP521" s="11"/>
      <c r="QFQ521" s="15"/>
      <c r="QFR521" s="6"/>
      <c r="QFS521" s="174"/>
      <c r="QFT521" s="11"/>
      <c r="QFU521" s="15"/>
      <c r="QFV521" s="6"/>
      <c r="QFW521" s="174"/>
      <c r="QFX521" s="11"/>
      <c r="QFY521" s="15"/>
      <c r="QFZ521" s="6"/>
      <c r="QGA521" s="174"/>
      <c r="QGB521" s="11"/>
      <c r="QGC521" s="15"/>
      <c r="QGD521" s="6"/>
      <c r="QGE521" s="174"/>
      <c r="QGF521" s="11"/>
      <c r="QGG521" s="15"/>
      <c r="QGH521" s="6"/>
      <c r="QGI521" s="174"/>
      <c r="QGJ521" s="11"/>
      <c r="QGK521" s="15"/>
      <c r="QGL521" s="6"/>
      <c r="QGM521" s="174"/>
      <c r="QGN521" s="11"/>
      <c r="QGO521" s="15"/>
      <c r="QGP521" s="6"/>
      <c r="QGQ521" s="174"/>
      <c r="QGR521" s="11"/>
      <c r="QGS521" s="15"/>
      <c r="QGT521" s="6"/>
      <c r="QGU521" s="174"/>
      <c r="QGV521" s="11"/>
      <c r="QGW521" s="15"/>
      <c r="QGX521" s="6"/>
      <c r="QGY521" s="174"/>
      <c r="QGZ521" s="11"/>
      <c r="QHA521" s="15"/>
      <c r="QHB521" s="6"/>
      <c r="QHC521" s="174"/>
      <c r="QHD521" s="11"/>
      <c r="QHE521" s="15"/>
      <c r="QHF521" s="6"/>
      <c r="QHG521" s="174"/>
      <c r="QHH521" s="11"/>
      <c r="QHI521" s="15"/>
      <c r="QHJ521" s="6"/>
      <c r="QHK521" s="174"/>
      <c r="QHL521" s="11"/>
      <c r="QHM521" s="15"/>
      <c r="QHN521" s="6"/>
      <c r="QHO521" s="174"/>
      <c r="QHP521" s="11"/>
      <c r="QHQ521" s="15"/>
      <c r="QHR521" s="6"/>
      <c r="QHS521" s="174"/>
      <c r="QHT521" s="11"/>
      <c r="QHU521" s="15"/>
      <c r="QHV521" s="6"/>
      <c r="QHW521" s="174"/>
      <c r="QHX521" s="11"/>
      <c r="QHY521" s="15"/>
      <c r="QHZ521" s="6"/>
      <c r="QIA521" s="174"/>
      <c r="QIB521" s="11"/>
      <c r="QIC521" s="15"/>
      <c r="QID521" s="6"/>
      <c r="QIE521" s="174"/>
      <c r="QIF521" s="11"/>
      <c r="QIG521" s="15"/>
      <c r="QIH521" s="6"/>
      <c r="QII521" s="174"/>
      <c r="QIJ521" s="11"/>
      <c r="QIK521" s="15"/>
      <c r="QIL521" s="6"/>
      <c r="QIM521" s="174"/>
      <c r="QIN521" s="11"/>
      <c r="QIO521" s="15"/>
      <c r="QIP521" s="6"/>
      <c r="QIQ521" s="174"/>
      <c r="QIR521" s="11"/>
      <c r="QIS521" s="15"/>
      <c r="QIT521" s="6"/>
      <c r="QIU521" s="174"/>
      <c r="QIV521" s="11"/>
      <c r="QIW521" s="15"/>
      <c r="QIX521" s="6"/>
      <c r="QIY521" s="174"/>
      <c r="QIZ521" s="11"/>
      <c r="QJA521" s="15"/>
      <c r="QJB521" s="6"/>
      <c r="QJC521" s="174"/>
      <c r="QJD521" s="11"/>
      <c r="QJE521" s="15"/>
      <c r="QJF521" s="6"/>
      <c r="QJG521" s="174"/>
      <c r="QJH521" s="11"/>
      <c r="QJI521" s="15"/>
      <c r="QJJ521" s="6"/>
      <c r="QJK521" s="174"/>
      <c r="QJL521" s="11"/>
      <c r="QJM521" s="15"/>
      <c r="QJN521" s="6"/>
      <c r="QJO521" s="174"/>
      <c r="QJP521" s="11"/>
      <c r="QJQ521" s="15"/>
      <c r="QJR521" s="6"/>
      <c r="QJS521" s="174"/>
      <c r="QJT521" s="11"/>
      <c r="QJU521" s="15"/>
      <c r="QJV521" s="6"/>
      <c r="QJW521" s="174"/>
      <c r="QJX521" s="11"/>
      <c r="QJY521" s="15"/>
      <c r="QJZ521" s="6"/>
      <c r="QKA521" s="174"/>
      <c r="QKB521" s="11"/>
      <c r="QKC521" s="15"/>
      <c r="QKD521" s="6"/>
      <c r="QKE521" s="174"/>
      <c r="QKF521" s="11"/>
      <c r="QKG521" s="15"/>
      <c r="QKH521" s="6"/>
      <c r="QKI521" s="174"/>
      <c r="QKJ521" s="11"/>
      <c r="QKK521" s="15"/>
      <c r="QKL521" s="6"/>
      <c r="QKM521" s="174"/>
      <c r="QKN521" s="11"/>
      <c r="QKO521" s="15"/>
      <c r="QKP521" s="6"/>
      <c r="QKQ521" s="174"/>
      <c r="QKR521" s="11"/>
      <c r="QKS521" s="15"/>
      <c r="QKT521" s="6"/>
      <c r="QKU521" s="174"/>
      <c r="QKV521" s="11"/>
      <c r="QKW521" s="15"/>
      <c r="QKX521" s="6"/>
      <c r="QKY521" s="174"/>
      <c r="QKZ521" s="11"/>
      <c r="QLA521" s="15"/>
      <c r="QLB521" s="6"/>
      <c r="QLC521" s="174"/>
      <c r="QLD521" s="11"/>
      <c r="QLE521" s="15"/>
      <c r="QLF521" s="6"/>
      <c r="QLG521" s="174"/>
      <c r="QLH521" s="11"/>
      <c r="QLI521" s="15"/>
      <c r="QLJ521" s="6"/>
      <c r="QLK521" s="174"/>
      <c r="QLL521" s="11"/>
      <c r="QLM521" s="15"/>
      <c r="QLN521" s="6"/>
      <c r="QLO521" s="174"/>
      <c r="QLP521" s="11"/>
      <c r="QLQ521" s="15"/>
      <c r="QLR521" s="6"/>
      <c r="QLS521" s="174"/>
      <c r="QLT521" s="11"/>
      <c r="QLU521" s="15"/>
      <c r="QLV521" s="6"/>
      <c r="QLW521" s="174"/>
      <c r="QLX521" s="11"/>
      <c r="QLY521" s="15"/>
      <c r="QLZ521" s="6"/>
      <c r="QMA521" s="174"/>
      <c r="QMB521" s="11"/>
      <c r="QMC521" s="15"/>
      <c r="QMD521" s="6"/>
      <c r="QME521" s="174"/>
      <c r="QMF521" s="11"/>
      <c r="QMG521" s="15"/>
      <c r="QMH521" s="6"/>
      <c r="QMI521" s="174"/>
      <c r="QMJ521" s="11"/>
      <c r="QMK521" s="15"/>
      <c r="QML521" s="6"/>
      <c r="QMM521" s="174"/>
      <c r="QMN521" s="11"/>
      <c r="QMO521" s="15"/>
      <c r="QMP521" s="6"/>
      <c r="QMQ521" s="174"/>
      <c r="QMR521" s="11"/>
      <c r="QMS521" s="15"/>
      <c r="QMT521" s="6"/>
      <c r="QMU521" s="174"/>
      <c r="QMV521" s="11"/>
      <c r="QMW521" s="15"/>
      <c r="QMX521" s="6"/>
      <c r="QMY521" s="174"/>
      <c r="QMZ521" s="11"/>
      <c r="QNA521" s="15"/>
      <c r="QNB521" s="6"/>
      <c r="QNC521" s="174"/>
      <c r="QND521" s="11"/>
      <c r="QNE521" s="15"/>
      <c r="QNF521" s="6"/>
      <c r="QNG521" s="174"/>
      <c r="QNH521" s="11"/>
      <c r="QNI521" s="15"/>
      <c r="QNJ521" s="6"/>
      <c r="QNK521" s="174"/>
      <c r="QNL521" s="11"/>
      <c r="QNM521" s="15"/>
      <c r="QNN521" s="6"/>
      <c r="QNO521" s="174"/>
      <c r="QNP521" s="11"/>
      <c r="QNQ521" s="15"/>
      <c r="QNR521" s="6"/>
      <c r="QNS521" s="174"/>
      <c r="QNT521" s="11"/>
      <c r="QNU521" s="15"/>
      <c r="QNV521" s="6"/>
      <c r="QNW521" s="174"/>
      <c r="QNX521" s="11"/>
      <c r="QNY521" s="15"/>
      <c r="QNZ521" s="6"/>
      <c r="QOA521" s="174"/>
      <c r="QOB521" s="11"/>
      <c r="QOC521" s="15"/>
      <c r="QOD521" s="6"/>
      <c r="QOE521" s="174"/>
      <c r="QOF521" s="11"/>
      <c r="QOG521" s="15"/>
      <c r="QOH521" s="6"/>
      <c r="QOI521" s="174"/>
      <c r="QOJ521" s="11"/>
      <c r="QOK521" s="15"/>
      <c r="QOL521" s="6"/>
      <c r="QOM521" s="174"/>
      <c r="QON521" s="11"/>
      <c r="QOO521" s="15"/>
      <c r="QOP521" s="6"/>
      <c r="QOQ521" s="174"/>
      <c r="QOR521" s="11"/>
      <c r="QOS521" s="15"/>
      <c r="QOT521" s="6"/>
      <c r="QOU521" s="174"/>
      <c r="QOV521" s="11"/>
      <c r="QOW521" s="15"/>
      <c r="QOX521" s="6"/>
      <c r="QOY521" s="174"/>
      <c r="QOZ521" s="11"/>
      <c r="QPA521" s="15"/>
      <c r="QPB521" s="6"/>
      <c r="QPC521" s="174"/>
      <c r="QPD521" s="11"/>
      <c r="QPE521" s="15"/>
      <c r="QPF521" s="6"/>
      <c r="QPG521" s="174"/>
      <c r="QPH521" s="11"/>
      <c r="QPI521" s="15"/>
      <c r="QPJ521" s="6"/>
      <c r="QPK521" s="174"/>
      <c r="QPL521" s="11"/>
      <c r="QPM521" s="15"/>
      <c r="QPN521" s="6"/>
      <c r="QPO521" s="174"/>
      <c r="QPP521" s="11"/>
      <c r="QPQ521" s="15"/>
      <c r="QPR521" s="6"/>
      <c r="QPS521" s="174"/>
      <c r="QPT521" s="11"/>
      <c r="QPU521" s="15"/>
      <c r="QPV521" s="6"/>
      <c r="QPW521" s="174"/>
      <c r="QPX521" s="11"/>
      <c r="QPY521" s="15"/>
      <c r="QPZ521" s="6"/>
      <c r="QQA521" s="174"/>
      <c r="QQB521" s="11"/>
      <c r="QQC521" s="15"/>
      <c r="QQD521" s="6"/>
      <c r="QQE521" s="174"/>
      <c r="QQF521" s="11"/>
      <c r="QQG521" s="15"/>
      <c r="QQH521" s="6"/>
      <c r="QQI521" s="174"/>
      <c r="QQJ521" s="11"/>
      <c r="QQK521" s="15"/>
      <c r="QQL521" s="6"/>
      <c r="QQM521" s="174"/>
      <c r="QQN521" s="11"/>
      <c r="QQO521" s="15"/>
      <c r="QQP521" s="6"/>
      <c r="QQQ521" s="174"/>
      <c r="QQR521" s="11"/>
      <c r="QQS521" s="15"/>
      <c r="QQT521" s="6"/>
      <c r="QQU521" s="174"/>
      <c r="QQV521" s="11"/>
      <c r="QQW521" s="15"/>
      <c r="QQX521" s="6"/>
      <c r="QQY521" s="174"/>
      <c r="QQZ521" s="11"/>
      <c r="QRA521" s="15"/>
      <c r="QRB521" s="6"/>
      <c r="QRC521" s="174"/>
      <c r="QRD521" s="11"/>
      <c r="QRE521" s="15"/>
      <c r="QRF521" s="6"/>
      <c r="QRG521" s="174"/>
      <c r="QRH521" s="11"/>
      <c r="QRI521" s="15"/>
      <c r="QRJ521" s="6"/>
      <c r="QRK521" s="174"/>
      <c r="QRL521" s="11"/>
      <c r="QRM521" s="15"/>
      <c r="QRN521" s="6"/>
      <c r="QRO521" s="174"/>
      <c r="QRP521" s="11"/>
      <c r="QRQ521" s="15"/>
      <c r="QRR521" s="6"/>
      <c r="QRS521" s="174"/>
      <c r="QRT521" s="11"/>
      <c r="QRU521" s="15"/>
      <c r="QRV521" s="6"/>
      <c r="QRW521" s="174"/>
      <c r="QRX521" s="11"/>
      <c r="QRY521" s="15"/>
      <c r="QRZ521" s="6"/>
      <c r="QSA521" s="174"/>
      <c r="QSB521" s="11"/>
      <c r="QSC521" s="15"/>
      <c r="QSD521" s="6"/>
      <c r="QSE521" s="174"/>
      <c r="QSF521" s="11"/>
      <c r="QSG521" s="15"/>
      <c r="QSH521" s="6"/>
      <c r="QSI521" s="174"/>
      <c r="QSJ521" s="11"/>
      <c r="QSK521" s="15"/>
      <c r="QSL521" s="6"/>
      <c r="QSM521" s="174"/>
      <c r="QSN521" s="11"/>
      <c r="QSO521" s="15"/>
      <c r="QSP521" s="6"/>
      <c r="QSQ521" s="174"/>
      <c r="QSR521" s="11"/>
      <c r="QSS521" s="15"/>
      <c r="QST521" s="6"/>
      <c r="QSU521" s="174"/>
      <c r="QSV521" s="11"/>
      <c r="QSW521" s="15"/>
      <c r="QSX521" s="6"/>
      <c r="QSY521" s="174"/>
      <c r="QSZ521" s="11"/>
      <c r="QTA521" s="15"/>
      <c r="QTB521" s="6"/>
      <c r="QTC521" s="174"/>
      <c r="QTD521" s="11"/>
      <c r="QTE521" s="15"/>
      <c r="QTF521" s="6"/>
      <c r="QTG521" s="174"/>
      <c r="QTH521" s="11"/>
      <c r="QTI521" s="15"/>
      <c r="QTJ521" s="6"/>
      <c r="QTK521" s="174"/>
      <c r="QTL521" s="11"/>
      <c r="QTM521" s="15"/>
      <c r="QTN521" s="6"/>
      <c r="QTO521" s="174"/>
      <c r="QTP521" s="11"/>
      <c r="QTQ521" s="15"/>
      <c r="QTR521" s="6"/>
      <c r="QTS521" s="174"/>
      <c r="QTT521" s="11"/>
      <c r="QTU521" s="15"/>
      <c r="QTV521" s="6"/>
      <c r="QTW521" s="174"/>
      <c r="QTX521" s="11"/>
      <c r="QTY521" s="15"/>
      <c r="QTZ521" s="6"/>
      <c r="QUA521" s="174"/>
      <c r="QUB521" s="11"/>
      <c r="QUC521" s="15"/>
      <c r="QUD521" s="6"/>
      <c r="QUE521" s="174"/>
      <c r="QUF521" s="11"/>
      <c r="QUG521" s="15"/>
      <c r="QUH521" s="6"/>
      <c r="QUI521" s="174"/>
      <c r="QUJ521" s="11"/>
      <c r="QUK521" s="15"/>
      <c r="QUL521" s="6"/>
      <c r="QUM521" s="174"/>
      <c r="QUN521" s="11"/>
      <c r="QUO521" s="15"/>
      <c r="QUP521" s="6"/>
      <c r="QUQ521" s="174"/>
      <c r="QUR521" s="11"/>
      <c r="QUS521" s="15"/>
      <c r="QUT521" s="6"/>
      <c r="QUU521" s="174"/>
      <c r="QUV521" s="11"/>
      <c r="QUW521" s="15"/>
      <c r="QUX521" s="6"/>
      <c r="QUY521" s="174"/>
      <c r="QUZ521" s="11"/>
      <c r="QVA521" s="15"/>
      <c r="QVB521" s="6"/>
      <c r="QVC521" s="174"/>
      <c r="QVD521" s="11"/>
      <c r="QVE521" s="15"/>
      <c r="QVF521" s="6"/>
      <c r="QVG521" s="174"/>
      <c r="QVH521" s="11"/>
      <c r="QVI521" s="15"/>
      <c r="QVJ521" s="6"/>
      <c r="QVK521" s="174"/>
      <c r="QVL521" s="11"/>
      <c r="QVM521" s="15"/>
      <c r="QVN521" s="6"/>
      <c r="QVO521" s="174"/>
      <c r="QVP521" s="11"/>
      <c r="QVQ521" s="15"/>
      <c r="QVR521" s="6"/>
      <c r="QVS521" s="174"/>
      <c r="QVT521" s="11"/>
      <c r="QVU521" s="15"/>
      <c r="QVV521" s="6"/>
      <c r="QVW521" s="174"/>
      <c r="QVX521" s="11"/>
      <c r="QVY521" s="15"/>
      <c r="QVZ521" s="6"/>
      <c r="QWA521" s="174"/>
      <c r="QWB521" s="11"/>
      <c r="QWC521" s="15"/>
      <c r="QWD521" s="6"/>
      <c r="QWE521" s="174"/>
      <c r="QWF521" s="11"/>
      <c r="QWG521" s="15"/>
      <c r="QWH521" s="6"/>
      <c r="QWI521" s="174"/>
      <c r="QWJ521" s="11"/>
      <c r="QWK521" s="15"/>
      <c r="QWL521" s="6"/>
      <c r="QWM521" s="174"/>
      <c r="QWN521" s="11"/>
      <c r="QWO521" s="15"/>
      <c r="QWP521" s="6"/>
      <c r="QWQ521" s="174"/>
      <c r="QWR521" s="11"/>
      <c r="QWS521" s="15"/>
      <c r="QWT521" s="6"/>
      <c r="QWU521" s="174"/>
      <c r="QWV521" s="11"/>
      <c r="QWW521" s="15"/>
      <c r="QWX521" s="6"/>
      <c r="QWY521" s="174"/>
      <c r="QWZ521" s="11"/>
      <c r="QXA521" s="15"/>
      <c r="QXB521" s="6"/>
      <c r="QXC521" s="174"/>
      <c r="QXD521" s="11"/>
      <c r="QXE521" s="15"/>
      <c r="QXF521" s="6"/>
      <c r="QXG521" s="174"/>
      <c r="QXH521" s="11"/>
      <c r="QXI521" s="15"/>
      <c r="QXJ521" s="6"/>
      <c r="QXK521" s="174"/>
      <c r="QXL521" s="11"/>
      <c r="QXM521" s="15"/>
      <c r="QXN521" s="6"/>
      <c r="QXO521" s="174"/>
      <c r="QXP521" s="11"/>
      <c r="QXQ521" s="15"/>
      <c r="QXR521" s="6"/>
      <c r="QXS521" s="174"/>
      <c r="QXT521" s="11"/>
      <c r="QXU521" s="15"/>
      <c r="QXV521" s="6"/>
      <c r="QXW521" s="174"/>
      <c r="QXX521" s="11"/>
      <c r="QXY521" s="15"/>
      <c r="QXZ521" s="6"/>
      <c r="QYA521" s="174"/>
      <c r="QYB521" s="11"/>
      <c r="QYC521" s="15"/>
      <c r="QYD521" s="6"/>
      <c r="QYE521" s="174"/>
      <c r="QYF521" s="11"/>
      <c r="QYG521" s="15"/>
      <c r="QYH521" s="6"/>
      <c r="QYI521" s="174"/>
      <c r="QYJ521" s="11"/>
      <c r="QYK521" s="15"/>
      <c r="QYL521" s="6"/>
      <c r="QYM521" s="174"/>
      <c r="QYN521" s="11"/>
      <c r="QYO521" s="15"/>
      <c r="QYP521" s="6"/>
      <c r="QYQ521" s="174"/>
      <c r="QYR521" s="11"/>
      <c r="QYS521" s="15"/>
      <c r="QYT521" s="6"/>
      <c r="QYU521" s="174"/>
      <c r="QYV521" s="11"/>
      <c r="QYW521" s="15"/>
      <c r="QYX521" s="6"/>
      <c r="QYY521" s="174"/>
      <c r="QYZ521" s="11"/>
      <c r="QZA521" s="15"/>
      <c r="QZB521" s="6"/>
      <c r="QZC521" s="174"/>
      <c r="QZD521" s="11"/>
      <c r="QZE521" s="15"/>
      <c r="QZF521" s="6"/>
      <c r="QZG521" s="174"/>
      <c r="QZH521" s="11"/>
      <c r="QZI521" s="15"/>
      <c r="QZJ521" s="6"/>
      <c r="QZK521" s="174"/>
      <c r="QZL521" s="11"/>
      <c r="QZM521" s="15"/>
      <c r="QZN521" s="6"/>
      <c r="QZO521" s="174"/>
      <c r="QZP521" s="11"/>
      <c r="QZQ521" s="15"/>
      <c r="QZR521" s="6"/>
      <c r="QZS521" s="174"/>
      <c r="QZT521" s="11"/>
      <c r="QZU521" s="15"/>
      <c r="QZV521" s="6"/>
      <c r="QZW521" s="174"/>
      <c r="QZX521" s="11"/>
      <c r="QZY521" s="15"/>
      <c r="QZZ521" s="6"/>
      <c r="RAA521" s="174"/>
      <c r="RAB521" s="11"/>
      <c r="RAC521" s="15"/>
      <c r="RAD521" s="6"/>
      <c r="RAE521" s="174"/>
      <c r="RAF521" s="11"/>
      <c r="RAG521" s="15"/>
      <c r="RAH521" s="6"/>
      <c r="RAI521" s="174"/>
      <c r="RAJ521" s="11"/>
      <c r="RAK521" s="15"/>
      <c r="RAL521" s="6"/>
      <c r="RAM521" s="174"/>
      <c r="RAN521" s="11"/>
      <c r="RAO521" s="15"/>
      <c r="RAP521" s="6"/>
      <c r="RAQ521" s="174"/>
      <c r="RAR521" s="11"/>
      <c r="RAS521" s="15"/>
      <c r="RAT521" s="6"/>
      <c r="RAU521" s="174"/>
      <c r="RAV521" s="11"/>
      <c r="RAW521" s="15"/>
      <c r="RAX521" s="6"/>
      <c r="RAY521" s="174"/>
      <c r="RAZ521" s="11"/>
      <c r="RBA521" s="15"/>
      <c r="RBB521" s="6"/>
      <c r="RBC521" s="174"/>
      <c r="RBD521" s="11"/>
      <c r="RBE521" s="15"/>
      <c r="RBF521" s="6"/>
      <c r="RBG521" s="174"/>
      <c r="RBH521" s="11"/>
      <c r="RBI521" s="15"/>
      <c r="RBJ521" s="6"/>
      <c r="RBK521" s="174"/>
      <c r="RBL521" s="11"/>
      <c r="RBM521" s="15"/>
      <c r="RBN521" s="6"/>
      <c r="RBO521" s="174"/>
      <c r="RBP521" s="11"/>
      <c r="RBQ521" s="15"/>
      <c r="RBR521" s="6"/>
      <c r="RBS521" s="174"/>
      <c r="RBT521" s="11"/>
      <c r="RBU521" s="15"/>
      <c r="RBV521" s="6"/>
      <c r="RBW521" s="174"/>
      <c r="RBX521" s="11"/>
      <c r="RBY521" s="15"/>
      <c r="RBZ521" s="6"/>
      <c r="RCA521" s="174"/>
      <c r="RCB521" s="11"/>
      <c r="RCC521" s="15"/>
      <c r="RCD521" s="6"/>
      <c r="RCE521" s="174"/>
      <c r="RCF521" s="11"/>
      <c r="RCG521" s="15"/>
      <c r="RCH521" s="6"/>
      <c r="RCI521" s="174"/>
      <c r="RCJ521" s="11"/>
      <c r="RCK521" s="15"/>
      <c r="RCL521" s="6"/>
      <c r="RCM521" s="174"/>
      <c r="RCN521" s="11"/>
      <c r="RCO521" s="15"/>
      <c r="RCP521" s="6"/>
      <c r="RCQ521" s="174"/>
      <c r="RCR521" s="11"/>
      <c r="RCS521" s="15"/>
      <c r="RCT521" s="6"/>
      <c r="RCU521" s="174"/>
      <c r="RCV521" s="11"/>
      <c r="RCW521" s="15"/>
      <c r="RCX521" s="6"/>
      <c r="RCY521" s="174"/>
      <c r="RCZ521" s="11"/>
      <c r="RDA521" s="15"/>
      <c r="RDB521" s="6"/>
      <c r="RDC521" s="174"/>
      <c r="RDD521" s="11"/>
      <c r="RDE521" s="15"/>
      <c r="RDF521" s="6"/>
      <c r="RDG521" s="174"/>
      <c r="RDH521" s="11"/>
      <c r="RDI521" s="15"/>
      <c r="RDJ521" s="6"/>
      <c r="RDK521" s="174"/>
      <c r="RDL521" s="11"/>
      <c r="RDM521" s="15"/>
      <c r="RDN521" s="6"/>
      <c r="RDO521" s="174"/>
      <c r="RDP521" s="11"/>
      <c r="RDQ521" s="15"/>
      <c r="RDR521" s="6"/>
      <c r="RDS521" s="174"/>
      <c r="RDT521" s="11"/>
      <c r="RDU521" s="15"/>
      <c r="RDV521" s="6"/>
      <c r="RDW521" s="174"/>
      <c r="RDX521" s="11"/>
      <c r="RDY521" s="15"/>
      <c r="RDZ521" s="6"/>
      <c r="REA521" s="174"/>
      <c r="REB521" s="11"/>
      <c r="REC521" s="15"/>
      <c r="RED521" s="6"/>
      <c r="REE521" s="174"/>
      <c r="REF521" s="11"/>
      <c r="REG521" s="15"/>
      <c r="REH521" s="6"/>
      <c r="REI521" s="174"/>
      <c r="REJ521" s="11"/>
      <c r="REK521" s="15"/>
      <c r="REL521" s="6"/>
      <c r="REM521" s="174"/>
      <c r="REN521" s="11"/>
      <c r="REO521" s="15"/>
      <c r="REP521" s="6"/>
      <c r="REQ521" s="174"/>
      <c r="RER521" s="11"/>
      <c r="RES521" s="15"/>
      <c r="RET521" s="6"/>
      <c r="REU521" s="174"/>
      <c r="REV521" s="11"/>
      <c r="REW521" s="15"/>
      <c r="REX521" s="6"/>
      <c r="REY521" s="174"/>
      <c r="REZ521" s="11"/>
      <c r="RFA521" s="15"/>
      <c r="RFB521" s="6"/>
      <c r="RFC521" s="174"/>
      <c r="RFD521" s="11"/>
      <c r="RFE521" s="15"/>
      <c r="RFF521" s="6"/>
      <c r="RFG521" s="174"/>
      <c r="RFH521" s="11"/>
      <c r="RFI521" s="15"/>
      <c r="RFJ521" s="6"/>
      <c r="RFK521" s="174"/>
      <c r="RFL521" s="11"/>
      <c r="RFM521" s="15"/>
      <c r="RFN521" s="6"/>
      <c r="RFO521" s="174"/>
      <c r="RFP521" s="11"/>
      <c r="RFQ521" s="15"/>
      <c r="RFR521" s="6"/>
      <c r="RFS521" s="174"/>
      <c r="RFT521" s="11"/>
      <c r="RFU521" s="15"/>
      <c r="RFV521" s="6"/>
      <c r="RFW521" s="174"/>
      <c r="RFX521" s="11"/>
      <c r="RFY521" s="15"/>
      <c r="RFZ521" s="6"/>
      <c r="RGA521" s="174"/>
      <c r="RGB521" s="11"/>
      <c r="RGC521" s="15"/>
      <c r="RGD521" s="6"/>
      <c r="RGE521" s="174"/>
      <c r="RGF521" s="11"/>
      <c r="RGG521" s="15"/>
      <c r="RGH521" s="6"/>
      <c r="RGI521" s="174"/>
      <c r="RGJ521" s="11"/>
      <c r="RGK521" s="15"/>
      <c r="RGL521" s="6"/>
      <c r="RGM521" s="174"/>
      <c r="RGN521" s="11"/>
      <c r="RGO521" s="15"/>
      <c r="RGP521" s="6"/>
      <c r="RGQ521" s="174"/>
      <c r="RGR521" s="11"/>
      <c r="RGS521" s="15"/>
      <c r="RGT521" s="6"/>
      <c r="RGU521" s="174"/>
      <c r="RGV521" s="11"/>
      <c r="RGW521" s="15"/>
      <c r="RGX521" s="6"/>
      <c r="RGY521" s="174"/>
      <c r="RGZ521" s="11"/>
      <c r="RHA521" s="15"/>
      <c r="RHB521" s="6"/>
      <c r="RHC521" s="174"/>
      <c r="RHD521" s="11"/>
      <c r="RHE521" s="15"/>
      <c r="RHF521" s="6"/>
      <c r="RHG521" s="174"/>
      <c r="RHH521" s="11"/>
      <c r="RHI521" s="15"/>
      <c r="RHJ521" s="6"/>
      <c r="RHK521" s="174"/>
      <c r="RHL521" s="11"/>
      <c r="RHM521" s="15"/>
      <c r="RHN521" s="6"/>
      <c r="RHO521" s="174"/>
      <c r="RHP521" s="11"/>
      <c r="RHQ521" s="15"/>
      <c r="RHR521" s="6"/>
      <c r="RHS521" s="174"/>
      <c r="RHT521" s="11"/>
      <c r="RHU521" s="15"/>
      <c r="RHV521" s="6"/>
      <c r="RHW521" s="174"/>
      <c r="RHX521" s="11"/>
      <c r="RHY521" s="15"/>
      <c r="RHZ521" s="6"/>
      <c r="RIA521" s="174"/>
      <c r="RIB521" s="11"/>
      <c r="RIC521" s="15"/>
      <c r="RID521" s="6"/>
      <c r="RIE521" s="174"/>
      <c r="RIF521" s="11"/>
      <c r="RIG521" s="15"/>
      <c r="RIH521" s="6"/>
      <c r="RII521" s="174"/>
      <c r="RIJ521" s="11"/>
      <c r="RIK521" s="15"/>
      <c r="RIL521" s="6"/>
      <c r="RIM521" s="174"/>
      <c r="RIN521" s="11"/>
      <c r="RIO521" s="15"/>
      <c r="RIP521" s="6"/>
      <c r="RIQ521" s="174"/>
      <c r="RIR521" s="11"/>
      <c r="RIS521" s="15"/>
      <c r="RIT521" s="6"/>
      <c r="RIU521" s="174"/>
      <c r="RIV521" s="11"/>
      <c r="RIW521" s="15"/>
      <c r="RIX521" s="6"/>
      <c r="RIY521" s="174"/>
      <c r="RIZ521" s="11"/>
      <c r="RJA521" s="15"/>
      <c r="RJB521" s="6"/>
      <c r="RJC521" s="174"/>
      <c r="RJD521" s="11"/>
      <c r="RJE521" s="15"/>
      <c r="RJF521" s="6"/>
      <c r="RJG521" s="174"/>
      <c r="RJH521" s="11"/>
      <c r="RJI521" s="15"/>
      <c r="RJJ521" s="6"/>
      <c r="RJK521" s="174"/>
      <c r="RJL521" s="11"/>
      <c r="RJM521" s="15"/>
      <c r="RJN521" s="6"/>
      <c r="RJO521" s="174"/>
      <c r="RJP521" s="11"/>
      <c r="RJQ521" s="15"/>
      <c r="RJR521" s="6"/>
      <c r="RJS521" s="174"/>
      <c r="RJT521" s="11"/>
      <c r="RJU521" s="15"/>
      <c r="RJV521" s="6"/>
      <c r="RJW521" s="174"/>
      <c r="RJX521" s="11"/>
      <c r="RJY521" s="15"/>
      <c r="RJZ521" s="6"/>
      <c r="RKA521" s="174"/>
      <c r="RKB521" s="11"/>
      <c r="RKC521" s="15"/>
      <c r="RKD521" s="6"/>
      <c r="RKE521" s="174"/>
      <c r="RKF521" s="11"/>
      <c r="RKG521" s="15"/>
      <c r="RKH521" s="6"/>
      <c r="RKI521" s="174"/>
      <c r="RKJ521" s="11"/>
      <c r="RKK521" s="15"/>
      <c r="RKL521" s="6"/>
      <c r="RKM521" s="174"/>
      <c r="RKN521" s="11"/>
      <c r="RKO521" s="15"/>
      <c r="RKP521" s="6"/>
      <c r="RKQ521" s="174"/>
      <c r="RKR521" s="11"/>
      <c r="RKS521" s="15"/>
      <c r="RKT521" s="6"/>
      <c r="RKU521" s="174"/>
      <c r="RKV521" s="11"/>
      <c r="RKW521" s="15"/>
      <c r="RKX521" s="6"/>
      <c r="RKY521" s="174"/>
      <c r="RKZ521" s="11"/>
      <c r="RLA521" s="15"/>
      <c r="RLB521" s="6"/>
      <c r="RLC521" s="174"/>
      <c r="RLD521" s="11"/>
      <c r="RLE521" s="15"/>
      <c r="RLF521" s="6"/>
      <c r="RLG521" s="174"/>
      <c r="RLH521" s="11"/>
      <c r="RLI521" s="15"/>
      <c r="RLJ521" s="6"/>
      <c r="RLK521" s="174"/>
      <c r="RLL521" s="11"/>
      <c r="RLM521" s="15"/>
      <c r="RLN521" s="6"/>
      <c r="RLO521" s="174"/>
      <c r="RLP521" s="11"/>
      <c r="RLQ521" s="15"/>
      <c r="RLR521" s="6"/>
      <c r="RLS521" s="174"/>
      <c r="RLT521" s="11"/>
      <c r="RLU521" s="15"/>
      <c r="RLV521" s="6"/>
      <c r="RLW521" s="174"/>
      <c r="RLX521" s="11"/>
      <c r="RLY521" s="15"/>
      <c r="RLZ521" s="6"/>
      <c r="RMA521" s="174"/>
      <c r="RMB521" s="11"/>
      <c r="RMC521" s="15"/>
      <c r="RMD521" s="6"/>
      <c r="RME521" s="174"/>
      <c r="RMF521" s="11"/>
      <c r="RMG521" s="15"/>
      <c r="RMH521" s="6"/>
      <c r="RMI521" s="174"/>
      <c r="RMJ521" s="11"/>
      <c r="RMK521" s="15"/>
      <c r="RML521" s="6"/>
      <c r="RMM521" s="174"/>
      <c r="RMN521" s="11"/>
      <c r="RMO521" s="15"/>
      <c r="RMP521" s="6"/>
      <c r="RMQ521" s="174"/>
      <c r="RMR521" s="11"/>
      <c r="RMS521" s="15"/>
      <c r="RMT521" s="6"/>
      <c r="RMU521" s="174"/>
      <c r="RMV521" s="11"/>
      <c r="RMW521" s="15"/>
      <c r="RMX521" s="6"/>
      <c r="RMY521" s="174"/>
      <c r="RMZ521" s="11"/>
      <c r="RNA521" s="15"/>
      <c r="RNB521" s="6"/>
      <c r="RNC521" s="174"/>
      <c r="RND521" s="11"/>
      <c r="RNE521" s="15"/>
      <c r="RNF521" s="6"/>
      <c r="RNG521" s="174"/>
      <c r="RNH521" s="11"/>
      <c r="RNI521" s="15"/>
      <c r="RNJ521" s="6"/>
      <c r="RNK521" s="174"/>
      <c r="RNL521" s="11"/>
      <c r="RNM521" s="15"/>
      <c r="RNN521" s="6"/>
      <c r="RNO521" s="174"/>
      <c r="RNP521" s="11"/>
      <c r="RNQ521" s="15"/>
      <c r="RNR521" s="6"/>
      <c r="RNS521" s="174"/>
      <c r="RNT521" s="11"/>
      <c r="RNU521" s="15"/>
      <c r="RNV521" s="6"/>
      <c r="RNW521" s="174"/>
      <c r="RNX521" s="11"/>
      <c r="RNY521" s="15"/>
      <c r="RNZ521" s="6"/>
      <c r="ROA521" s="174"/>
      <c r="ROB521" s="11"/>
      <c r="ROC521" s="15"/>
      <c r="ROD521" s="6"/>
      <c r="ROE521" s="174"/>
      <c r="ROF521" s="11"/>
      <c r="ROG521" s="15"/>
      <c r="ROH521" s="6"/>
      <c r="ROI521" s="174"/>
      <c r="ROJ521" s="11"/>
      <c r="ROK521" s="15"/>
      <c r="ROL521" s="6"/>
      <c r="ROM521" s="174"/>
      <c r="RON521" s="11"/>
      <c r="ROO521" s="15"/>
      <c r="ROP521" s="6"/>
      <c r="ROQ521" s="174"/>
      <c r="ROR521" s="11"/>
      <c r="ROS521" s="15"/>
      <c r="ROT521" s="6"/>
      <c r="ROU521" s="174"/>
      <c r="ROV521" s="11"/>
      <c r="ROW521" s="15"/>
      <c r="ROX521" s="6"/>
      <c r="ROY521" s="174"/>
      <c r="ROZ521" s="11"/>
      <c r="RPA521" s="15"/>
      <c r="RPB521" s="6"/>
      <c r="RPC521" s="174"/>
      <c r="RPD521" s="11"/>
      <c r="RPE521" s="15"/>
      <c r="RPF521" s="6"/>
      <c r="RPG521" s="174"/>
      <c r="RPH521" s="11"/>
      <c r="RPI521" s="15"/>
      <c r="RPJ521" s="6"/>
      <c r="RPK521" s="174"/>
      <c r="RPL521" s="11"/>
      <c r="RPM521" s="15"/>
      <c r="RPN521" s="6"/>
      <c r="RPO521" s="174"/>
      <c r="RPP521" s="11"/>
      <c r="RPQ521" s="15"/>
      <c r="RPR521" s="6"/>
      <c r="RPS521" s="174"/>
      <c r="RPT521" s="11"/>
      <c r="RPU521" s="15"/>
      <c r="RPV521" s="6"/>
      <c r="RPW521" s="174"/>
      <c r="RPX521" s="11"/>
      <c r="RPY521" s="15"/>
      <c r="RPZ521" s="6"/>
      <c r="RQA521" s="174"/>
      <c r="RQB521" s="11"/>
      <c r="RQC521" s="15"/>
      <c r="RQD521" s="6"/>
      <c r="RQE521" s="174"/>
      <c r="RQF521" s="11"/>
      <c r="RQG521" s="15"/>
      <c r="RQH521" s="6"/>
      <c r="RQI521" s="174"/>
      <c r="RQJ521" s="11"/>
      <c r="RQK521" s="15"/>
      <c r="RQL521" s="6"/>
      <c r="RQM521" s="174"/>
      <c r="RQN521" s="11"/>
      <c r="RQO521" s="15"/>
      <c r="RQP521" s="6"/>
      <c r="RQQ521" s="174"/>
      <c r="RQR521" s="11"/>
      <c r="RQS521" s="15"/>
      <c r="RQT521" s="6"/>
      <c r="RQU521" s="174"/>
      <c r="RQV521" s="11"/>
      <c r="RQW521" s="15"/>
      <c r="RQX521" s="6"/>
      <c r="RQY521" s="174"/>
      <c r="RQZ521" s="11"/>
      <c r="RRA521" s="15"/>
      <c r="RRB521" s="6"/>
      <c r="RRC521" s="174"/>
      <c r="RRD521" s="11"/>
      <c r="RRE521" s="15"/>
      <c r="RRF521" s="6"/>
      <c r="RRG521" s="174"/>
      <c r="RRH521" s="11"/>
      <c r="RRI521" s="15"/>
      <c r="RRJ521" s="6"/>
      <c r="RRK521" s="174"/>
      <c r="RRL521" s="11"/>
      <c r="RRM521" s="15"/>
      <c r="RRN521" s="6"/>
      <c r="RRO521" s="174"/>
      <c r="RRP521" s="11"/>
      <c r="RRQ521" s="15"/>
      <c r="RRR521" s="6"/>
      <c r="RRS521" s="174"/>
      <c r="RRT521" s="11"/>
      <c r="RRU521" s="15"/>
      <c r="RRV521" s="6"/>
      <c r="RRW521" s="174"/>
      <c r="RRX521" s="11"/>
      <c r="RRY521" s="15"/>
      <c r="RRZ521" s="6"/>
      <c r="RSA521" s="174"/>
      <c r="RSB521" s="11"/>
      <c r="RSC521" s="15"/>
      <c r="RSD521" s="6"/>
      <c r="RSE521" s="174"/>
      <c r="RSF521" s="11"/>
      <c r="RSG521" s="15"/>
      <c r="RSH521" s="6"/>
      <c r="RSI521" s="174"/>
      <c r="RSJ521" s="11"/>
      <c r="RSK521" s="15"/>
      <c r="RSL521" s="6"/>
      <c r="RSM521" s="174"/>
      <c r="RSN521" s="11"/>
      <c r="RSO521" s="15"/>
      <c r="RSP521" s="6"/>
      <c r="RSQ521" s="174"/>
      <c r="RSR521" s="11"/>
      <c r="RSS521" s="15"/>
      <c r="RST521" s="6"/>
      <c r="RSU521" s="174"/>
      <c r="RSV521" s="11"/>
      <c r="RSW521" s="15"/>
      <c r="RSX521" s="6"/>
      <c r="RSY521" s="174"/>
      <c r="RSZ521" s="11"/>
      <c r="RTA521" s="15"/>
      <c r="RTB521" s="6"/>
      <c r="RTC521" s="174"/>
      <c r="RTD521" s="11"/>
      <c r="RTE521" s="15"/>
      <c r="RTF521" s="6"/>
      <c r="RTG521" s="174"/>
      <c r="RTH521" s="11"/>
      <c r="RTI521" s="15"/>
      <c r="RTJ521" s="6"/>
      <c r="RTK521" s="174"/>
      <c r="RTL521" s="11"/>
      <c r="RTM521" s="15"/>
      <c r="RTN521" s="6"/>
      <c r="RTO521" s="174"/>
      <c r="RTP521" s="11"/>
      <c r="RTQ521" s="15"/>
      <c r="RTR521" s="6"/>
      <c r="RTS521" s="174"/>
      <c r="RTT521" s="11"/>
      <c r="RTU521" s="15"/>
      <c r="RTV521" s="6"/>
      <c r="RTW521" s="174"/>
      <c r="RTX521" s="11"/>
      <c r="RTY521" s="15"/>
      <c r="RTZ521" s="6"/>
      <c r="RUA521" s="174"/>
      <c r="RUB521" s="11"/>
      <c r="RUC521" s="15"/>
      <c r="RUD521" s="6"/>
      <c r="RUE521" s="174"/>
      <c r="RUF521" s="11"/>
      <c r="RUG521" s="15"/>
      <c r="RUH521" s="6"/>
      <c r="RUI521" s="174"/>
      <c r="RUJ521" s="11"/>
      <c r="RUK521" s="15"/>
      <c r="RUL521" s="6"/>
      <c r="RUM521" s="174"/>
      <c r="RUN521" s="11"/>
      <c r="RUO521" s="15"/>
      <c r="RUP521" s="6"/>
      <c r="RUQ521" s="174"/>
      <c r="RUR521" s="11"/>
      <c r="RUS521" s="15"/>
      <c r="RUT521" s="6"/>
      <c r="RUU521" s="174"/>
      <c r="RUV521" s="11"/>
      <c r="RUW521" s="15"/>
      <c r="RUX521" s="6"/>
      <c r="RUY521" s="174"/>
      <c r="RUZ521" s="11"/>
      <c r="RVA521" s="15"/>
      <c r="RVB521" s="6"/>
      <c r="RVC521" s="174"/>
      <c r="RVD521" s="11"/>
      <c r="RVE521" s="15"/>
      <c r="RVF521" s="6"/>
      <c r="RVG521" s="174"/>
      <c r="RVH521" s="11"/>
      <c r="RVI521" s="15"/>
      <c r="RVJ521" s="6"/>
      <c r="RVK521" s="174"/>
      <c r="RVL521" s="11"/>
      <c r="RVM521" s="15"/>
      <c r="RVN521" s="6"/>
      <c r="RVO521" s="174"/>
      <c r="RVP521" s="11"/>
      <c r="RVQ521" s="15"/>
      <c r="RVR521" s="6"/>
      <c r="RVS521" s="174"/>
      <c r="RVT521" s="11"/>
      <c r="RVU521" s="15"/>
      <c r="RVV521" s="6"/>
      <c r="RVW521" s="174"/>
      <c r="RVX521" s="11"/>
      <c r="RVY521" s="15"/>
      <c r="RVZ521" s="6"/>
      <c r="RWA521" s="174"/>
      <c r="RWB521" s="11"/>
      <c r="RWC521" s="15"/>
      <c r="RWD521" s="6"/>
      <c r="RWE521" s="174"/>
      <c r="RWF521" s="11"/>
      <c r="RWG521" s="15"/>
      <c r="RWH521" s="6"/>
      <c r="RWI521" s="174"/>
      <c r="RWJ521" s="11"/>
      <c r="RWK521" s="15"/>
      <c r="RWL521" s="6"/>
      <c r="RWM521" s="174"/>
      <c r="RWN521" s="11"/>
      <c r="RWO521" s="15"/>
      <c r="RWP521" s="6"/>
      <c r="RWQ521" s="174"/>
      <c r="RWR521" s="11"/>
      <c r="RWS521" s="15"/>
      <c r="RWT521" s="6"/>
      <c r="RWU521" s="174"/>
      <c r="RWV521" s="11"/>
      <c r="RWW521" s="15"/>
      <c r="RWX521" s="6"/>
      <c r="RWY521" s="174"/>
      <c r="RWZ521" s="11"/>
      <c r="RXA521" s="15"/>
      <c r="RXB521" s="6"/>
      <c r="RXC521" s="174"/>
      <c r="RXD521" s="11"/>
      <c r="RXE521" s="15"/>
      <c r="RXF521" s="6"/>
      <c r="RXG521" s="174"/>
      <c r="RXH521" s="11"/>
      <c r="RXI521" s="15"/>
      <c r="RXJ521" s="6"/>
      <c r="RXK521" s="174"/>
      <c r="RXL521" s="11"/>
      <c r="RXM521" s="15"/>
      <c r="RXN521" s="6"/>
      <c r="RXO521" s="174"/>
      <c r="RXP521" s="11"/>
      <c r="RXQ521" s="15"/>
      <c r="RXR521" s="6"/>
      <c r="RXS521" s="174"/>
      <c r="RXT521" s="11"/>
      <c r="RXU521" s="15"/>
      <c r="RXV521" s="6"/>
      <c r="RXW521" s="174"/>
      <c r="RXX521" s="11"/>
      <c r="RXY521" s="15"/>
      <c r="RXZ521" s="6"/>
      <c r="RYA521" s="174"/>
      <c r="RYB521" s="11"/>
      <c r="RYC521" s="15"/>
      <c r="RYD521" s="6"/>
      <c r="RYE521" s="174"/>
      <c r="RYF521" s="11"/>
      <c r="RYG521" s="15"/>
      <c r="RYH521" s="6"/>
      <c r="RYI521" s="174"/>
      <c r="RYJ521" s="11"/>
      <c r="RYK521" s="15"/>
      <c r="RYL521" s="6"/>
      <c r="RYM521" s="174"/>
      <c r="RYN521" s="11"/>
      <c r="RYO521" s="15"/>
      <c r="RYP521" s="6"/>
      <c r="RYQ521" s="174"/>
      <c r="RYR521" s="11"/>
      <c r="RYS521" s="15"/>
      <c r="RYT521" s="6"/>
      <c r="RYU521" s="174"/>
      <c r="RYV521" s="11"/>
      <c r="RYW521" s="15"/>
      <c r="RYX521" s="6"/>
      <c r="RYY521" s="174"/>
      <c r="RYZ521" s="11"/>
      <c r="RZA521" s="15"/>
      <c r="RZB521" s="6"/>
      <c r="RZC521" s="174"/>
      <c r="RZD521" s="11"/>
      <c r="RZE521" s="15"/>
      <c r="RZF521" s="6"/>
      <c r="RZG521" s="174"/>
      <c r="RZH521" s="11"/>
      <c r="RZI521" s="15"/>
      <c r="RZJ521" s="6"/>
      <c r="RZK521" s="174"/>
      <c r="RZL521" s="11"/>
      <c r="RZM521" s="15"/>
      <c r="RZN521" s="6"/>
      <c r="RZO521" s="174"/>
      <c r="RZP521" s="11"/>
      <c r="RZQ521" s="15"/>
      <c r="RZR521" s="6"/>
      <c r="RZS521" s="174"/>
      <c r="RZT521" s="11"/>
      <c r="RZU521" s="15"/>
      <c r="RZV521" s="6"/>
      <c r="RZW521" s="174"/>
      <c r="RZX521" s="11"/>
      <c r="RZY521" s="15"/>
      <c r="RZZ521" s="6"/>
      <c r="SAA521" s="174"/>
      <c r="SAB521" s="11"/>
      <c r="SAC521" s="15"/>
      <c r="SAD521" s="6"/>
      <c r="SAE521" s="174"/>
      <c r="SAF521" s="11"/>
      <c r="SAG521" s="15"/>
      <c r="SAH521" s="6"/>
      <c r="SAI521" s="174"/>
      <c r="SAJ521" s="11"/>
      <c r="SAK521" s="15"/>
      <c r="SAL521" s="6"/>
      <c r="SAM521" s="174"/>
      <c r="SAN521" s="11"/>
      <c r="SAO521" s="15"/>
      <c r="SAP521" s="6"/>
      <c r="SAQ521" s="174"/>
      <c r="SAR521" s="11"/>
      <c r="SAS521" s="15"/>
      <c r="SAT521" s="6"/>
      <c r="SAU521" s="174"/>
      <c r="SAV521" s="11"/>
      <c r="SAW521" s="15"/>
      <c r="SAX521" s="6"/>
      <c r="SAY521" s="174"/>
      <c r="SAZ521" s="11"/>
      <c r="SBA521" s="15"/>
      <c r="SBB521" s="6"/>
      <c r="SBC521" s="174"/>
      <c r="SBD521" s="11"/>
      <c r="SBE521" s="15"/>
      <c r="SBF521" s="6"/>
      <c r="SBG521" s="174"/>
      <c r="SBH521" s="11"/>
      <c r="SBI521" s="15"/>
      <c r="SBJ521" s="6"/>
      <c r="SBK521" s="174"/>
      <c r="SBL521" s="11"/>
      <c r="SBM521" s="15"/>
      <c r="SBN521" s="6"/>
      <c r="SBO521" s="174"/>
      <c r="SBP521" s="11"/>
      <c r="SBQ521" s="15"/>
      <c r="SBR521" s="6"/>
      <c r="SBS521" s="174"/>
      <c r="SBT521" s="11"/>
      <c r="SBU521" s="15"/>
      <c r="SBV521" s="6"/>
      <c r="SBW521" s="174"/>
      <c r="SBX521" s="11"/>
      <c r="SBY521" s="15"/>
      <c r="SBZ521" s="6"/>
      <c r="SCA521" s="174"/>
      <c r="SCB521" s="11"/>
      <c r="SCC521" s="15"/>
      <c r="SCD521" s="6"/>
      <c r="SCE521" s="174"/>
      <c r="SCF521" s="11"/>
      <c r="SCG521" s="15"/>
      <c r="SCH521" s="6"/>
      <c r="SCI521" s="174"/>
      <c r="SCJ521" s="11"/>
      <c r="SCK521" s="15"/>
      <c r="SCL521" s="6"/>
      <c r="SCM521" s="174"/>
      <c r="SCN521" s="11"/>
      <c r="SCO521" s="15"/>
      <c r="SCP521" s="6"/>
      <c r="SCQ521" s="174"/>
      <c r="SCR521" s="11"/>
      <c r="SCS521" s="15"/>
      <c r="SCT521" s="6"/>
      <c r="SCU521" s="174"/>
      <c r="SCV521" s="11"/>
      <c r="SCW521" s="15"/>
      <c r="SCX521" s="6"/>
      <c r="SCY521" s="174"/>
      <c r="SCZ521" s="11"/>
      <c r="SDA521" s="15"/>
      <c r="SDB521" s="6"/>
      <c r="SDC521" s="174"/>
      <c r="SDD521" s="11"/>
      <c r="SDE521" s="15"/>
      <c r="SDF521" s="6"/>
      <c r="SDG521" s="174"/>
      <c r="SDH521" s="11"/>
      <c r="SDI521" s="15"/>
      <c r="SDJ521" s="6"/>
      <c r="SDK521" s="174"/>
      <c r="SDL521" s="11"/>
      <c r="SDM521" s="15"/>
      <c r="SDN521" s="6"/>
      <c r="SDO521" s="174"/>
      <c r="SDP521" s="11"/>
      <c r="SDQ521" s="15"/>
      <c r="SDR521" s="6"/>
      <c r="SDS521" s="174"/>
      <c r="SDT521" s="11"/>
      <c r="SDU521" s="15"/>
      <c r="SDV521" s="6"/>
      <c r="SDW521" s="174"/>
      <c r="SDX521" s="11"/>
      <c r="SDY521" s="15"/>
      <c r="SDZ521" s="6"/>
      <c r="SEA521" s="174"/>
      <c r="SEB521" s="11"/>
      <c r="SEC521" s="15"/>
      <c r="SED521" s="6"/>
      <c r="SEE521" s="174"/>
      <c r="SEF521" s="11"/>
      <c r="SEG521" s="15"/>
      <c r="SEH521" s="6"/>
      <c r="SEI521" s="174"/>
      <c r="SEJ521" s="11"/>
      <c r="SEK521" s="15"/>
      <c r="SEL521" s="6"/>
      <c r="SEM521" s="174"/>
      <c r="SEN521" s="11"/>
      <c r="SEO521" s="15"/>
      <c r="SEP521" s="6"/>
      <c r="SEQ521" s="174"/>
      <c r="SER521" s="11"/>
      <c r="SES521" s="15"/>
      <c r="SET521" s="6"/>
      <c r="SEU521" s="174"/>
      <c r="SEV521" s="11"/>
      <c r="SEW521" s="15"/>
      <c r="SEX521" s="6"/>
      <c r="SEY521" s="174"/>
      <c r="SEZ521" s="11"/>
      <c r="SFA521" s="15"/>
      <c r="SFB521" s="6"/>
      <c r="SFC521" s="174"/>
      <c r="SFD521" s="11"/>
      <c r="SFE521" s="15"/>
      <c r="SFF521" s="6"/>
      <c r="SFG521" s="174"/>
      <c r="SFH521" s="11"/>
      <c r="SFI521" s="15"/>
      <c r="SFJ521" s="6"/>
      <c r="SFK521" s="174"/>
      <c r="SFL521" s="11"/>
      <c r="SFM521" s="15"/>
      <c r="SFN521" s="6"/>
      <c r="SFO521" s="174"/>
      <c r="SFP521" s="11"/>
      <c r="SFQ521" s="15"/>
      <c r="SFR521" s="6"/>
      <c r="SFS521" s="174"/>
      <c r="SFT521" s="11"/>
      <c r="SFU521" s="15"/>
      <c r="SFV521" s="6"/>
      <c r="SFW521" s="174"/>
      <c r="SFX521" s="11"/>
      <c r="SFY521" s="15"/>
      <c r="SFZ521" s="6"/>
      <c r="SGA521" s="174"/>
      <c r="SGB521" s="11"/>
      <c r="SGC521" s="15"/>
      <c r="SGD521" s="6"/>
      <c r="SGE521" s="174"/>
      <c r="SGF521" s="11"/>
      <c r="SGG521" s="15"/>
      <c r="SGH521" s="6"/>
      <c r="SGI521" s="174"/>
      <c r="SGJ521" s="11"/>
      <c r="SGK521" s="15"/>
      <c r="SGL521" s="6"/>
      <c r="SGM521" s="174"/>
      <c r="SGN521" s="11"/>
      <c r="SGO521" s="15"/>
      <c r="SGP521" s="6"/>
      <c r="SGQ521" s="174"/>
      <c r="SGR521" s="11"/>
      <c r="SGS521" s="15"/>
      <c r="SGT521" s="6"/>
      <c r="SGU521" s="174"/>
      <c r="SGV521" s="11"/>
      <c r="SGW521" s="15"/>
      <c r="SGX521" s="6"/>
      <c r="SGY521" s="174"/>
      <c r="SGZ521" s="11"/>
      <c r="SHA521" s="15"/>
      <c r="SHB521" s="6"/>
      <c r="SHC521" s="174"/>
      <c r="SHD521" s="11"/>
      <c r="SHE521" s="15"/>
      <c r="SHF521" s="6"/>
      <c r="SHG521" s="174"/>
      <c r="SHH521" s="11"/>
      <c r="SHI521" s="15"/>
      <c r="SHJ521" s="6"/>
      <c r="SHK521" s="174"/>
      <c r="SHL521" s="11"/>
      <c r="SHM521" s="15"/>
      <c r="SHN521" s="6"/>
      <c r="SHO521" s="174"/>
      <c r="SHP521" s="11"/>
      <c r="SHQ521" s="15"/>
      <c r="SHR521" s="6"/>
      <c r="SHS521" s="174"/>
      <c r="SHT521" s="11"/>
      <c r="SHU521" s="15"/>
      <c r="SHV521" s="6"/>
      <c r="SHW521" s="174"/>
      <c r="SHX521" s="11"/>
      <c r="SHY521" s="15"/>
      <c r="SHZ521" s="6"/>
      <c r="SIA521" s="174"/>
      <c r="SIB521" s="11"/>
      <c r="SIC521" s="15"/>
      <c r="SID521" s="6"/>
      <c r="SIE521" s="174"/>
      <c r="SIF521" s="11"/>
      <c r="SIG521" s="15"/>
      <c r="SIH521" s="6"/>
      <c r="SII521" s="174"/>
      <c r="SIJ521" s="11"/>
      <c r="SIK521" s="15"/>
      <c r="SIL521" s="6"/>
      <c r="SIM521" s="174"/>
      <c r="SIN521" s="11"/>
      <c r="SIO521" s="15"/>
      <c r="SIP521" s="6"/>
      <c r="SIQ521" s="174"/>
      <c r="SIR521" s="11"/>
      <c r="SIS521" s="15"/>
      <c r="SIT521" s="6"/>
      <c r="SIU521" s="174"/>
      <c r="SIV521" s="11"/>
      <c r="SIW521" s="15"/>
      <c r="SIX521" s="6"/>
      <c r="SIY521" s="174"/>
      <c r="SIZ521" s="11"/>
      <c r="SJA521" s="15"/>
      <c r="SJB521" s="6"/>
      <c r="SJC521" s="174"/>
      <c r="SJD521" s="11"/>
      <c r="SJE521" s="15"/>
      <c r="SJF521" s="6"/>
      <c r="SJG521" s="174"/>
      <c r="SJH521" s="11"/>
      <c r="SJI521" s="15"/>
      <c r="SJJ521" s="6"/>
      <c r="SJK521" s="174"/>
      <c r="SJL521" s="11"/>
      <c r="SJM521" s="15"/>
      <c r="SJN521" s="6"/>
      <c r="SJO521" s="174"/>
      <c r="SJP521" s="11"/>
      <c r="SJQ521" s="15"/>
      <c r="SJR521" s="6"/>
      <c r="SJS521" s="174"/>
      <c r="SJT521" s="11"/>
      <c r="SJU521" s="15"/>
      <c r="SJV521" s="6"/>
      <c r="SJW521" s="174"/>
      <c r="SJX521" s="11"/>
      <c r="SJY521" s="15"/>
      <c r="SJZ521" s="6"/>
      <c r="SKA521" s="174"/>
      <c r="SKB521" s="11"/>
      <c r="SKC521" s="15"/>
      <c r="SKD521" s="6"/>
      <c r="SKE521" s="174"/>
      <c r="SKF521" s="11"/>
      <c r="SKG521" s="15"/>
      <c r="SKH521" s="6"/>
      <c r="SKI521" s="174"/>
      <c r="SKJ521" s="11"/>
      <c r="SKK521" s="15"/>
      <c r="SKL521" s="6"/>
      <c r="SKM521" s="174"/>
      <c r="SKN521" s="11"/>
      <c r="SKO521" s="15"/>
      <c r="SKP521" s="6"/>
      <c r="SKQ521" s="174"/>
      <c r="SKR521" s="11"/>
      <c r="SKS521" s="15"/>
      <c r="SKT521" s="6"/>
      <c r="SKU521" s="174"/>
      <c r="SKV521" s="11"/>
      <c r="SKW521" s="15"/>
      <c r="SKX521" s="6"/>
      <c r="SKY521" s="174"/>
      <c r="SKZ521" s="11"/>
      <c r="SLA521" s="15"/>
      <c r="SLB521" s="6"/>
      <c r="SLC521" s="174"/>
      <c r="SLD521" s="11"/>
      <c r="SLE521" s="15"/>
      <c r="SLF521" s="6"/>
      <c r="SLG521" s="174"/>
      <c r="SLH521" s="11"/>
      <c r="SLI521" s="15"/>
      <c r="SLJ521" s="6"/>
      <c r="SLK521" s="174"/>
      <c r="SLL521" s="11"/>
      <c r="SLM521" s="15"/>
      <c r="SLN521" s="6"/>
      <c r="SLO521" s="174"/>
      <c r="SLP521" s="11"/>
      <c r="SLQ521" s="15"/>
      <c r="SLR521" s="6"/>
      <c r="SLS521" s="174"/>
      <c r="SLT521" s="11"/>
      <c r="SLU521" s="15"/>
      <c r="SLV521" s="6"/>
      <c r="SLW521" s="174"/>
      <c r="SLX521" s="11"/>
      <c r="SLY521" s="15"/>
      <c r="SLZ521" s="6"/>
      <c r="SMA521" s="174"/>
      <c r="SMB521" s="11"/>
      <c r="SMC521" s="15"/>
      <c r="SMD521" s="6"/>
      <c r="SME521" s="174"/>
      <c r="SMF521" s="11"/>
      <c r="SMG521" s="15"/>
      <c r="SMH521" s="6"/>
      <c r="SMI521" s="174"/>
      <c r="SMJ521" s="11"/>
      <c r="SMK521" s="15"/>
      <c r="SML521" s="6"/>
      <c r="SMM521" s="174"/>
      <c r="SMN521" s="11"/>
      <c r="SMO521" s="15"/>
      <c r="SMP521" s="6"/>
      <c r="SMQ521" s="174"/>
      <c r="SMR521" s="11"/>
      <c r="SMS521" s="15"/>
      <c r="SMT521" s="6"/>
      <c r="SMU521" s="174"/>
      <c r="SMV521" s="11"/>
      <c r="SMW521" s="15"/>
      <c r="SMX521" s="6"/>
      <c r="SMY521" s="174"/>
      <c r="SMZ521" s="11"/>
      <c r="SNA521" s="15"/>
      <c r="SNB521" s="6"/>
      <c r="SNC521" s="174"/>
      <c r="SND521" s="11"/>
      <c r="SNE521" s="15"/>
      <c r="SNF521" s="6"/>
      <c r="SNG521" s="174"/>
      <c r="SNH521" s="11"/>
      <c r="SNI521" s="15"/>
      <c r="SNJ521" s="6"/>
      <c r="SNK521" s="174"/>
      <c r="SNL521" s="11"/>
      <c r="SNM521" s="15"/>
      <c r="SNN521" s="6"/>
      <c r="SNO521" s="174"/>
      <c r="SNP521" s="11"/>
      <c r="SNQ521" s="15"/>
      <c r="SNR521" s="6"/>
      <c r="SNS521" s="174"/>
      <c r="SNT521" s="11"/>
      <c r="SNU521" s="15"/>
      <c r="SNV521" s="6"/>
      <c r="SNW521" s="174"/>
      <c r="SNX521" s="11"/>
      <c r="SNY521" s="15"/>
      <c r="SNZ521" s="6"/>
      <c r="SOA521" s="174"/>
      <c r="SOB521" s="11"/>
      <c r="SOC521" s="15"/>
      <c r="SOD521" s="6"/>
      <c r="SOE521" s="174"/>
      <c r="SOF521" s="11"/>
      <c r="SOG521" s="15"/>
      <c r="SOH521" s="6"/>
      <c r="SOI521" s="174"/>
      <c r="SOJ521" s="11"/>
      <c r="SOK521" s="15"/>
      <c r="SOL521" s="6"/>
      <c r="SOM521" s="174"/>
      <c r="SON521" s="11"/>
      <c r="SOO521" s="15"/>
      <c r="SOP521" s="6"/>
      <c r="SOQ521" s="174"/>
      <c r="SOR521" s="11"/>
      <c r="SOS521" s="15"/>
      <c r="SOT521" s="6"/>
      <c r="SOU521" s="174"/>
      <c r="SOV521" s="11"/>
      <c r="SOW521" s="15"/>
      <c r="SOX521" s="6"/>
      <c r="SOY521" s="174"/>
      <c r="SOZ521" s="11"/>
      <c r="SPA521" s="15"/>
      <c r="SPB521" s="6"/>
      <c r="SPC521" s="174"/>
      <c r="SPD521" s="11"/>
      <c r="SPE521" s="15"/>
      <c r="SPF521" s="6"/>
      <c r="SPG521" s="174"/>
      <c r="SPH521" s="11"/>
      <c r="SPI521" s="15"/>
      <c r="SPJ521" s="6"/>
      <c r="SPK521" s="174"/>
      <c r="SPL521" s="11"/>
      <c r="SPM521" s="15"/>
      <c r="SPN521" s="6"/>
      <c r="SPO521" s="174"/>
      <c r="SPP521" s="11"/>
      <c r="SPQ521" s="15"/>
      <c r="SPR521" s="6"/>
      <c r="SPS521" s="174"/>
      <c r="SPT521" s="11"/>
      <c r="SPU521" s="15"/>
      <c r="SPV521" s="6"/>
      <c r="SPW521" s="174"/>
      <c r="SPX521" s="11"/>
      <c r="SPY521" s="15"/>
      <c r="SPZ521" s="6"/>
      <c r="SQA521" s="174"/>
      <c r="SQB521" s="11"/>
      <c r="SQC521" s="15"/>
      <c r="SQD521" s="6"/>
      <c r="SQE521" s="174"/>
      <c r="SQF521" s="11"/>
      <c r="SQG521" s="15"/>
      <c r="SQH521" s="6"/>
      <c r="SQI521" s="174"/>
      <c r="SQJ521" s="11"/>
      <c r="SQK521" s="15"/>
      <c r="SQL521" s="6"/>
      <c r="SQM521" s="174"/>
      <c r="SQN521" s="11"/>
      <c r="SQO521" s="15"/>
      <c r="SQP521" s="6"/>
      <c r="SQQ521" s="174"/>
      <c r="SQR521" s="11"/>
      <c r="SQS521" s="15"/>
      <c r="SQT521" s="6"/>
      <c r="SQU521" s="174"/>
      <c r="SQV521" s="11"/>
      <c r="SQW521" s="15"/>
      <c r="SQX521" s="6"/>
      <c r="SQY521" s="174"/>
      <c r="SQZ521" s="11"/>
      <c r="SRA521" s="15"/>
      <c r="SRB521" s="6"/>
      <c r="SRC521" s="174"/>
      <c r="SRD521" s="11"/>
      <c r="SRE521" s="15"/>
      <c r="SRF521" s="6"/>
      <c r="SRG521" s="174"/>
      <c r="SRH521" s="11"/>
      <c r="SRI521" s="15"/>
      <c r="SRJ521" s="6"/>
      <c r="SRK521" s="174"/>
      <c r="SRL521" s="11"/>
      <c r="SRM521" s="15"/>
      <c r="SRN521" s="6"/>
      <c r="SRO521" s="174"/>
      <c r="SRP521" s="11"/>
      <c r="SRQ521" s="15"/>
      <c r="SRR521" s="6"/>
      <c r="SRS521" s="174"/>
      <c r="SRT521" s="11"/>
      <c r="SRU521" s="15"/>
      <c r="SRV521" s="6"/>
      <c r="SRW521" s="174"/>
      <c r="SRX521" s="11"/>
      <c r="SRY521" s="15"/>
      <c r="SRZ521" s="6"/>
      <c r="SSA521" s="174"/>
      <c r="SSB521" s="11"/>
      <c r="SSC521" s="15"/>
      <c r="SSD521" s="6"/>
      <c r="SSE521" s="174"/>
      <c r="SSF521" s="11"/>
      <c r="SSG521" s="15"/>
      <c r="SSH521" s="6"/>
      <c r="SSI521" s="174"/>
      <c r="SSJ521" s="11"/>
      <c r="SSK521" s="15"/>
      <c r="SSL521" s="6"/>
      <c r="SSM521" s="174"/>
      <c r="SSN521" s="11"/>
      <c r="SSO521" s="15"/>
      <c r="SSP521" s="6"/>
      <c r="SSQ521" s="174"/>
      <c r="SSR521" s="11"/>
      <c r="SSS521" s="15"/>
      <c r="SST521" s="6"/>
      <c r="SSU521" s="174"/>
      <c r="SSV521" s="11"/>
      <c r="SSW521" s="15"/>
      <c r="SSX521" s="6"/>
      <c r="SSY521" s="174"/>
      <c r="SSZ521" s="11"/>
      <c r="STA521" s="15"/>
      <c r="STB521" s="6"/>
      <c r="STC521" s="174"/>
      <c r="STD521" s="11"/>
      <c r="STE521" s="15"/>
      <c r="STF521" s="6"/>
      <c r="STG521" s="174"/>
      <c r="STH521" s="11"/>
      <c r="STI521" s="15"/>
      <c r="STJ521" s="6"/>
      <c r="STK521" s="174"/>
      <c r="STL521" s="11"/>
      <c r="STM521" s="15"/>
      <c r="STN521" s="6"/>
      <c r="STO521" s="174"/>
      <c r="STP521" s="11"/>
      <c r="STQ521" s="15"/>
      <c r="STR521" s="6"/>
      <c r="STS521" s="174"/>
      <c r="STT521" s="11"/>
      <c r="STU521" s="15"/>
      <c r="STV521" s="6"/>
      <c r="STW521" s="174"/>
      <c r="STX521" s="11"/>
      <c r="STY521" s="15"/>
      <c r="STZ521" s="6"/>
      <c r="SUA521" s="174"/>
      <c r="SUB521" s="11"/>
      <c r="SUC521" s="15"/>
      <c r="SUD521" s="6"/>
      <c r="SUE521" s="174"/>
      <c r="SUF521" s="11"/>
      <c r="SUG521" s="15"/>
      <c r="SUH521" s="6"/>
      <c r="SUI521" s="174"/>
      <c r="SUJ521" s="11"/>
      <c r="SUK521" s="15"/>
      <c r="SUL521" s="6"/>
      <c r="SUM521" s="174"/>
      <c r="SUN521" s="11"/>
      <c r="SUO521" s="15"/>
      <c r="SUP521" s="6"/>
      <c r="SUQ521" s="174"/>
      <c r="SUR521" s="11"/>
      <c r="SUS521" s="15"/>
      <c r="SUT521" s="6"/>
      <c r="SUU521" s="174"/>
      <c r="SUV521" s="11"/>
      <c r="SUW521" s="15"/>
      <c r="SUX521" s="6"/>
      <c r="SUY521" s="174"/>
      <c r="SUZ521" s="11"/>
      <c r="SVA521" s="15"/>
      <c r="SVB521" s="6"/>
      <c r="SVC521" s="174"/>
      <c r="SVD521" s="11"/>
      <c r="SVE521" s="15"/>
      <c r="SVF521" s="6"/>
      <c r="SVG521" s="174"/>
      <c r="SVH521" s="11"/>
      <c r="SVI521" s="15"/>
      <c r="SVJ521" s="6"/>
      <c r="SVK521" s="174"/>
      <c r="SVL521" s="11"/>
      <c r="SVM521" s="15"/>
      <c r="SVN521" s="6"/>
      <c r="SVO521" s="174"/>
      <c r="SVP521" s="11"/>
      <c r="SVQ521" s="15"/>
      <c r="SVR521" s="6"/>
      <c r="SVS521" s="174"/>
      <c r="SVT521" s="11"/>
      <c r="SVU521" s="15"/>
      <c r="SVV521" s="6"/>
      <c r="SVW521" s="174"/>
      <c r="SVX521" s="11"/>
      <c r="SVY521" s="15"/>
      <c r="SVZ521" s="6"/>
      <c r="SWA521" s="174"/>
      <c r="SWB521" s="11"/>
      <c r="SWC521" s="15"/>
      <c r="SWD521" s="6"/>
      <c r="SWE521" s="174"/>
      <c r="SWF521" s="11"/>
      <c r="SWG521" s="15"/>
      <c r="SWH521" s="6"/>
      <c r="SWI521" s="174"/>
      <c r="SWJ521" s="11"/>
      <c r="SWK521" s="15"/>
      <c r="SWL521" s="6"/>
      <c r="SWM521" s="174"/>
      <c r="SWN521" s="11"/>
      <c r="SWO521" s="15"/>
      <c r="SWP521" s="6"/>
      <c r="SWQ521" s="174"/>
      <c r="SWR521" s="11"/>
      <c r="SWS521" s="15"/>
      <c r="SWT521" s="6"/>
      <c r="SWU521" s="174"/>
      <c r="SWV521" s="11"/>
      <c r="SWW521" s="15"/>
      <c r="SWX521" s="6"/>
      <c r="SWY521" s="174"/>
      <c r="SWZ521" s="11"/>
      <c r="SXA521" s="15"/>
      <c r="SXB521" s="6"/>
      <c r="SXC521" s="174"/>
      <c r="SXD521" s="11"/>
      <c r="SXE521" s="15"/>
      <c r="SXF521" s="6"/>
      <c r="SXG521" s="174"/>
      <c r="SXH521" s="11"/>
      <c r="SXI521" s="15"/>
      <c r="SXJ521" s="6"/>
      <c r="SXK521" s="174"/>
      <c r="SXL521" s="11"/>
      <c r="SXM521" s="15"/>
      <c r="SXN521" s="6"/>
      <c r="SXO521" s="174"/>
      <c r="SXP521" s="11"/>
      <c r="SXQ521" s="15"/>
      <c r="SXR521" s="6"/>
      <c r="SXS521" s="174"/>
      <c r="SXT521" s="11"/>
      <c r="SXU521" s="15"/>
      <c r="SXV521" s="6"/>
      <c r="SXW521" s="174"/>
      <c r="SXX521" s="11"/>
      <c r="SXY521" s="15"/>
      <c r="SXZ521" s="6"/>
      <c r="SYA521" s="174"/>
      <c r="SYB521" s="11"/>
      <c r="SYC521" s="15"/>
      <c r="SYD521" s="6"/>
      <c r="SYE521" s="174"/>
      <c r="SYF521" s="11"/>
      <c r="SYG521" s="15"/>
      <c r="SYH521" s="6"/>
      <c r="SYI521" s="174"/>
      <c r="SYJ521" s="11"/>
      <c r="SYK521" s="15"/>
      <c r="SYL521" s="6"/>
      <c r="SYM521" s="174"/>
      <c r="SYN521" s="11"/>
      <c r="SYO521" s="15"/>
      <c r="SYP521" s="6"/>
      <c r="SYQ521" s="174"/>
      <c r="SYR521" s="11"/>
      <c r="SYS521" s="15"/>
      <c r="SYT521" s="6"/>
      <c r="SYU521" s="174"/>
      <c r="SYV521" s="11"/>
      <c r="SYW521" s="15"/>
      <c r="SYX521" s="6"/>
      <c r="SYY521" s="174"/>
      <c r="SYZ521" s="11"/>
      <c r="SZA521" s="15"/>
      <c r="SZB521" s="6"/>
      <c r="SZC521" s="174"/>
      <c r="SZD521" s="11"/>
      <c r="SZE521" s="15"/>
      <c r="SZF521" s="6"/>
      <c r="SZG521" s="174"/>
      <c r="SZH521" s="11"/>
      <c r="SZI521" s="15"/>
      <c r="SZJ521" s="6"/>
      <c r="SZK521" s="174"/>
      <c r="SZL521" s="11"/>
      <c r="SZM521" s="15"/>
      <c r="SZN521" s="6"/>
      <c r="SZO521" s="174"/>
      <c r="SZP521" s="11"/>
      <c r="SZQ521" s="15"/>
      <c r="SZR521" s="6"/>
      <c r="SZS521" s="174"/>
      <c r="SZT521" s="11"/>
      <c r="SZU521" s="15"/>
      <c r="SZV521" s="6"/>
      <c r="SZW521" s="174"/>
      <c r="SZX521" s="11"/>
      <c r="SZY521" s="15"/>
      <c r="SZZ521" s="6"/>
      <c r="TAA521" s="174"/>
      <c r="TAB521" s="11"/>
      <c r="TAC521" s="15"/>
      <c r="TAD521" s="6"/>
      <c r="TAE521" s="174"/>
      <c r="TAF521" s="11"/>
      <c r="TAG521" s="15"/>
      <c r="TAH521" s="6"/>
      <c r="TAI521" s="174"/>
      <c r="TAJ521" s="11"/>
      <c r="TAK521" s="15"/>
      <c r="TAL521" s="6"/>
      <c r="TAM521" s="174"/>
      <c r="TAN521" s="11"/>
      <c r="TAO521" s="15"/>
      <c r="TAP521" s="6"/>
      <c r="TAQ521" s="174"/>
      <c r="TAR521" s="11"/>
      <c r="TAS521" s="15"/>
      <c r="TAT521" s="6"/>
      <c r="TAU521" s="174"/>
      <c r="TAV521" s="11"/>
      <c r="TAW521" s="15"/>
      <c r="TAX521" s="6"/>
      <c r="TAY521" s="174"/>
      <c r="TAZ521" s="11"/>
      <c r="TBA521" s="15"/>
      <c r="TBB521" s="6"/>
      <c r="TBC521" s="174"/>
      <c r="TBD521" s="11"/>
      <c r="TBE521" s="15"/>
      <c r="TBF521" s="6"/>
      <c r="TBG521" s="174"/>
      <c r="TBH521" s="11"/>
      <c r="TBI521" s="15"/>
      <c r="TBJ521" s="6"/>
      <c r="TBK521" s="174"/>
      <c r="TBL521" s="11"/>
      <c r="TBM521" s="15"/>
      <c r="TBN521" s="6"/>
      <c r="TBO521" s="174"/>
      <c r="TBP521" s="11"/>
      <c r="TBQ521" s="15"/>
      <c r="TBR521" s="6"/>
      <c r="TBS521" s="174"/>
      <c r="TBT521" s="11"/>
      <c r="TBU521" s="15"/>
      <c r="TBV521" s="6"/>
      <c r="TBW521" s="174"/>
      <c r="TBX521" s="11"/>
      <c r="TBY521" s="15"/>
      <c r="TBZ521" s="6"/>
      <c r="TCA521" s="174"/>
      <c r="TCB521" s="11"/>
      <c r="TCC521" s="15"/>
      <c r="TCD521" s="6"/>
      <c r="TCE521" s="174"/>
      <c r="TCF521" s="11"/>
      <c r="TCG521" s="15"/>
      <c r="TCH521" s="6"/>
      <c r="TCI521" s="174"/>
      <c r="TCJ521" s="11"/>
      <c r="TCK521" s="15"/>
      <c r="TCL521" s="6"/>
      <c r="TCM521" s="174"/>
      <c r="TCN521" s="11"/>
      <c r="TCO521" s="15"/>
      <c r="TCP521" s="6"/>
      <c r="TCQ521" s="174"/>
      <c r="TCR521" s="11"/>
      <c r="TCS521" s="15"/>
      <c r="TCT521" s="6"/>
      <c r="TCU521" s="174"/>
      <c r="TCV521" s="11"/>
      <c r="TCW521" s="15"/>
      <c r="TCX521" s="6"/>
      <c r="TCY521" s="174"/>
      <c r="TCZ521" s="11"/>
      <c r="TDA521" s="15"/>
      <c r="TDB521" s="6"/>
      <c r="TDC521" s="174"/>
      <c r="TDD521" s="11"/>
      <c r="TDE521" s="15"/>
      <c r="TDF521" s="6"/>
      <c r="TDG521" s="174"/>
      <c r="TDH521" s="11"/>
      <c r="TDI521" s="15"/>
      <c r="TDJ521" s="6"/>
      <c r="TDK521" s="174"/>
      <c r="TDL521" s="11"/>
      <c r="TDM521" s="15"/>
      <c r="TDN521" s="6"/>
      <c r="TDO521" s="174"/>
      <c r="TDP521" s="11"/>
      <c r="TDQ521" s="15"/>
      <c r="TDR521" s="6"/>
      <c r="TDS521" s="174"/>
      <c r="TDT521" s="11"/>
      <c r="TDU521" s="15"/>
      <c r="TDV521" s="6"/>
      <c r="TDW521" s="174"/>
      <c r="TDX521" s="11"/>
      <c r="TDY521" s="15"/>
      <c r="TDZ521" s="6"/>
      <c r="TEA521" s="174"/>
      <c r="TEB521" s="11"/>
      <c r="TEC521" s="15"/>
      <c r="TED521" s="6"/>
      <c r="TEE521" s="174"/>
      <c r="TEF521" s="11"/>
      <c r="TEG521" s="15"/>
      <c r="TEH521" s="6"/>
      <c r="TEI521" s="174"/>
      <c r="TEJ521" s="11"/>
      <c r="TEK521" s="15"/>
      <c r="TEL521" s="6"/>
      <c r="TEM521" s="174"/>
      <c r="TEN521" s="11"/>
      <c r="TEO521" s="15"/>
      <c r="TEP521" s="6"/>
      <c r="TEQ521" s="174"/>
      <c r="TER521" s="11"/>
      <c r="TES521" s="15"/>
      <c r="TET521" s="6"/>
      <c r="TEU521" s="174"/>
      <c r="TEV521" s="11"/>
      <c r="TEW521" s="15"/>
      <c r="TEX521" s="6"/>
      <c r="TEY521" s="174"/>
      <c r="TEZ521" s="11"/>
      <c r="TFA521" s="15"/>
      <c r="TFB521" s="6"/>
      <c r="TFC521" s="174"/>
      <c r="TFD521" s="11"/>
      <c r="TFE521" s="15"/>
      <c r="TFF521" s="6"/>
      <c r="TFG521" s="174"/>
      <c r="TFH521" s="11"/>
      <c r="TFI521" s="15"/>
      <c r="TFJ521" s="6"/>
      <c r="TFK521" s="174"/>
      <c r="TFL521" s="11"/>
      <c r="TFM521" s="15"/>
      <c r="TFN521" s="6"/>
      <c r="TFO521" s="174"/>
      <c r="TFP521" s="11"/>
      <c r="TFQ521" s="15"/>
      <c r="TFR521" s="6"/>
      <c r="TFS521" s="174"/>
      <c r="TFT521" s="11"/>
      <c r="TFU521" s="15"/>
      <c r="TFV521" s="6"/>
      <c r="TFW521" s="174"/>
      <c r="TFX521" s="11"/>
      <c r="TFY521" s="15"/>
      <c r="TFZ521" s="6"/>
      <c r="TGA521" s="174"/>
      <c r="TGB521" s="11"/>
      <c r="TGC521" s="15"/>
      <c r="TGD521" s="6"/>
      <c r="TGE521" s="174"/>
      <c r="TGF521" s="11"/>
      <c r="TGG521" s="15"/>
      <c r="TGH521" s="6"/>
      <c r="TGI521" s="174"/>
      <c r="TGJ521" s="11"/>
      <c r="TGK521" s="15"/>
      <c r="TGL521" s="6"/>
      <c r="TGM521" s="174"/>
      <c r="TGN521" s="11"/>
      <c r="TGO521" s="15"/>
      <c r="TGP521" s="6"/>
      <c r="TGQ521" s="174"/>
      <c r="TGR521" s="11"/>
      <c r="TGS521" s="15"/>
      <c r="TGT521" s="6"/>
      <c r="TGU521" s="174"/>
      <c r="TGV521" s="11"/>
      <c r="TGW521" s="15"/>
      <c r="TGX521" s="6"/>
      <c r="TGY521" s="174"/>
      <c r="TGZ521" s="11"/>
      <c r="THA521" s="15"/>
      <c r="THB521" s="6"/>
      <c r="THC521" s="174"/>
      <c r="THD521" s="11"/>
      <c r="THE521" s="15"/>
      <c r="THF521" s="6"/>
      <c r="THG521" s="174"/>
      <c r="THH521" s="11"/>
      <c r="THI521" s="15"/>
      <c r="THJ521" s="6"/>
      <c r="THK521" s="174"/>
      <c r="THL521" s="11"/>
      <c r="THM521" s="15"/>
      <c r="THN521" s="6"/>
      <c r="THO521" s="174"/>
      <c r="THP521" s="11"/>
      <c r="THQ521" s="15"/>
      <c r="THR521" s="6"/>
      <c r="THS521" s="174"/>
      <c r="THT521" s="11"/>
      <c r="THU521" s="15"/>
      <c r="THV521" s="6"/>
      <c r="THW521" s="174"/>
      <c r="THX521" s="11"/>
      <c r="THY521" s="15"/>
      <c r="THZ521" s="6"/>
      <c r="TIA521" s="174"/>
      <c r="TIB521" s="11"/>
      <c r="TIC521" s="15"/>
      <c r="TID521" s="6"/>
      <c r="TIE521" s="174"/>
      <c r="TIF521" s="11"/>
      <c r="TIG521" s="15"/>
      <c r="TIH521" s="6"/>
      <c r="TII521" s="174"/>
      <c r="TIJ521" s="11"/>
      <c r="TIK521" s="15"/>
      <c r="TIL521" s="6"/>
      <c r="TIM521" s="174"/>
      <c r="TIN521" s="11"/>
      <c r="TIO521" s="15"/>
      <c r="TIP521" s="6"/>
      <c r="TIQ521" s="174"/>
      <c r="TIR521" s="11"/>
      <c r="TIS521" s="15"/>
      <c r="TIT521" s="6"/>
      <c r="TIU521" s="174"/>
      <c r="TIV521" s="11"/>
      <c r="TIW521" s="15"/>
      <c r="TIX521" s="6"/>
      <c r="TIY521" s="174"/>
      <c r="TIZ521" s="11"/>
      <c r="TJA521" s="15"/>
      <c r="TJB521" s="6"/>
      <c r="TJC521" s="174"/>
      <c r="TJD521" s="11"/>
      <c r="TJE521" s="15"/>
      <c r="TJF521" s="6"/>
      <c r="TJG521" s="174"/>
      <c r="TJH521" s="11"/>
      <c r="TJI521" s="15"/>
      <c r="TJJ521" s="6"/>
      <c r="TJK521" s="174"/>
      <c r="TJL521" s="11"/>
      <c r="TJM521" s="15"/>
      <c r="TJN521" s="6"/>
      <c r="TJO521" s="174"/>
      <c r="TJP521" s="11"/>
      <c r="TJQ521" s="15"/>
      <c r="TJR521" s="6"/>
      <c r="TJS521" s="174"/>
      <c r="TJT521" s="11"/>
      <c r="TJU521" s="15"/>
      <c r="TJV521" s="6"/>
      <c r="TJW521" s="174"/>
      <c r="TJX521" s="11"/>
      <c r="TJY521" s="15"/>
      <c r="TJZ521" s="6"/>
      <c r="TKA521" s="174"/>
      <c r="TKB521" s="11"/>
      <c r="TKC521" s="15"/>
      <c r="TKD521" s="6"/>
      <c r="TKE521" s="174"/>
      <c r="TKF521" s="11"/>
      <c r="TKG521" s="15"/>
      <c r="TKH521" s="6"/>
      <c r="TKI521" s="174"/>
      <c r="TKJ521" s="11"/>
      <c r="TKK521" s="15"/>
      <c r="TKL521" s="6"/>
      <c r="TKM521" s="174"/>
      <c r="TKN521" s="11"/>
      <c r="TKO521" s="15"/>
      <c r="TKP521" s="6"/>
      <c r="TKQ521" s="174"/>
      <c r="TKR521" s="11"/>
      <c r="TKS521" s="15"/>
      <c r="TKT521" s="6"/>
      <c r="TKU521" s="174"/>
      <c r="TKV521" s="11"/>
      <c r="TKW521" s="15"/>
      <c r="TKX521" s="6"/>
      <c r="TKY521" s="174"/>
      <c r="TKZ521" s="11"/>
      <c r="TLA521" s="15"/>
      <c r="TLB521" s="6"/>
      <c r="TLC521" s="174"/>
      <c r="TLD521" s="11"/>
      <c r="TLE521" s="15"/>
      <c r="TLF521" s="6"/>
      <c r="TLG521" s="174"/>
      <c r="TLH521" s="11"/>
      <c r="TLI521" s="15"/>
      <c r="TLJ521" s="6"/>
      <c r="TLK521" s="174"/>
      <c r="TLL521" s="11"/>
      <c r="TLM521" s="15"/>
      <c r="TLN521" s="6"/>
      <c r="TLO521" s="174"/>
      <c r="TLP521" s="11"/>
      <c r="TLQ521" s="15"/>
      <c r="TLR521" s="6"/>
      <c r="TLS521" s="174"/>
      <c r="TLT521" s="11"/>
      <c r="TLU521" s="15"/>
      <c r="TLV521" s="6"/>
      <c r="TLW521" s="174"/>
      <c r="TLX521" s="11"/>
      <c r="TLY521" s="15"/>
      <c r="TLZ521" s="6"/>
      <c r="TMA521" s="174"/>
      <c r="TMB521" s="11"/>
      <c r="TMC521" s="15"/>
      <c r="TMD521" s="6"/>
      <c r="TME521" s="174"/>
      <c r="TMF521" s="11"/>
      <c r="TMG521" s="15"/>
      <c r="TMH521" s="6"/>
      <c r="TMI521" s="174"/>
      <c r="TMJ521" s="11"/>
      <c r="TMK521" s="15"/>
      <c r="TML521" s="6"/>
      <c r="TMM521" s="174"/>
      <c r="TMN521" s="11"/>
      <c r="TMO521" s="15"/>
      <c r="TMP521" s="6"/>
      <c r="TMQ521" s="174"/>
      <c r="TMR521" s="11"/>
      <c r="TMS521" s="15"/>
      <c r="TMT521" s="6"/>
      <c r="TMU521" s="174"/>
      <c r="TMV521" s="11"/>
      <c r="TMW521" s="15"/>
      <c r="TMX521" s="6"/>
      <c r="TMY521" s="174"/>
      <c r="TMZ521" s="11"/>
      <c r="TNA521" s="15"/>
      <c r="TNB521" s="6"/>
      <c r="TNC521" s="174"/>
      <c r="TND521" s="11"/>
      <c r="TNE521" s="15"/>
      <c r="TNF521" s="6"/>
      <c r="TNG521" s="174"/>
      <c r="TNH521" s="11"/>
      <c r="TNI521" s="15"/>
      <c r="TNJ521" s="6"/>
      <c r="TNK521" s="174"/>
      <c r="TNL521" s="11"/>
      <c r="TNM521" s="15"/>
      <c r="TNN521" s="6"/>
      <c r="TNO521" s="174"/>
      <c r="TNP521" s="11"/>
      <c r="TNQ521" s="15"/>
      <c r="TNR521" s="6"/>
      <c r="TNS521" s="174"/>
      <c r="TNT521" s="11"/>
      <c r="TNU521" s="15"/>
      <c r="TNV521" s="6"/>
      <c r="TNW521" s="174"/>
      <c r="TNX521" s="11"/>
      <c r="TNY521" s="15"/>
      <c r="TNZ521" s="6"/>
      <c r="TOA521" s="174"/>
      <c r="TOB521" s="11"/>
      <c r="TOC521" s="15"/>
      <c r="TOD521" s="6"/>
      <c r="TOE521" s="174"/>
      <c r="TOF521" s="11"/>
      <c r="TOG521" s="15"/>
      <c r="TOH521" s="6"/>
      <c r="TOI521" s="174"/>
      <c r="TOJ521" s="11"/>
      <c r="TOK521" s="15"/>
      <c r="TOL521" s="6"/>
      <c r="TOM521" s="174"/>
      <c r="TON521" s="11"/>
      <c r="TOO521" s="15"/>
      <c r="TOP521" s="6"/>
      <c r="TOQ521" s="174"/>
      <c r="TOR521" s="11"/>
      <c r="TOS521" s="15"/>
      <c r="TOT521" s="6"/>
      <c r="TOU521" s="174"/>
      <c r="TOV521" s="11"/>
      <c r="TOW521" s="15"/>
      <c r="TOX521" s="6"/>
      <c r="TOY521" s="174"/>
      <c r="TOZ521" s="11"/>
      <c r="TPA521" s="15"/>
      <c r="TPB521" s="6"/>
      <c r="TPC521" s="174"/>
      <c r="TPD521" s="11"/>
      <c r="TPE521" s="15"/>
      <c r="TPF521" s="6"/>
      <c r="TPG521" s="174"/>
      <c r="TPH521" s="11"/>
      <c r="TPI521" s="15"/>
      <c r="TPJ521" s="6"/>
      <c r="TPK521" s="174"/>
      <c r="TPL521" s="11"/>
      <c r="TPM521" s="15"/>
      <c r="TPN521" s="6"/>
      <c r="TPO521" s="174"/>
      <c r="TPP521" s="11"/>
      <c r="TPQ521" s="15"/>
      <c r="TPR521" s="6"/>
      <c r="TPS521" s="174"/>
      <c r="TPT521" s="11"/>
      <c r="TPU521" s="15"/>
      <c r="TPV521" s="6"/>
      <c r="TPW521" s="174"/>
      <c r="TPX521" s="11"/>
      <c r="TPY521" s="15"/>
      <c r="TPZ521" s="6"/>
      <c r="TQA521" s="174"/>
      <c r="TQB521" s="11"/>
      <c r="TQC521" s="15"/>
      <c r="TQD521" s="6"/>
      <c r="TQE521" s="174"/>
      <c r="TQF521" s="11"/>
      <c r="TQG521" s="15"/>
      <c r="TQH521" s="6"/>
      <c r="TQI521" s="174"/>
      <c r="TQJ521" s="11"/>
      <c r="TQK521" s="15"/>
      <c r="TQL521" s="6"/>
      <c r="TQM521" s="174"/>
      <c r="TQN521" s="11"/>
      <c r="TQO521" s="15"/>
      <c r="TQP521" s="6"/>
      <c r="TQQ521" s="174"/>
      <c r="TQR521" s="11"/>
      <c r="TQS521" s="15"/>
      <c r="TQT521" s="6"/>
      <c r="TQU521" s="174"/>
      <c r="TQV521" s="11"/>
      <c r="TQW521" s="15"/>
      <c r="TQX521" s="6"/>
      <c r="TQY521" s="174"/>
      <c r="TQZ521" s="11"/>
      <c r="TRA521" s="15"/>
      <c r="TRB521" s="6"/>
      <c r="TRC521" s="174"/>
      <c r="TRD521" s="11"/>
      <c r="TRE521" s="15"/>
      <c r="TRF521" s="6"/>
      <c r="TRG521" s="174"/>
      <c r="TRH521" s="11"/>
      <c r="TRI521" s="15"/>
      <c r="TRJ521" s="6"/>
      <c r="TRK521" s="174"/>
      <c r="TRL521" s="11"/>
      <c r="TRM521" s="15"/>
      <c r="TRN521" s="6"/>
      <c r="TRO521" s="174"/>
      <c r="TRP521" s="11"/>
      <c r="TRQ521" s="15"/>
      <c r="TRR521" s="6"/>
      <c r="TRS521" s="174"/>
      <c r="TRT521" s="11"/>
      <c r="TRU521" s="15"/>
      <c r="TRV521" s="6"/>
      <c r="TRW521" s="174"/>
      <c r="TRX521" s="11"/>
      <c r="TRY521" s="15"/>
      <c r="TRZ521" s="6"/>
      <c r="TSA521" s="174"/>
      <c r="TSB521" s="11"/>
      <c r="TSC521" s="15"/>
      <c r="TSD521" s="6"/>
      <c r="TSE521" s="174"/>
      <c r="TSF521" s="11"/>
      <c r="TSG521" s="15"/>
      <c r="TSH521" s="6"/>
      <c r="TSI521" s="174"/>
      <c r="TSJ521" s="11"/>
      <c r="TSK521" s="15"/>
      <c r="TSL521" s="6"/>
      <c r="TSM521" s="174"/>
      <c r="TSN521" s="11"/>
      <c r="TSO521" s="15"/>
      <c r="TSP521" s="6"/>
      <c r="TSQ521" s="174"/>
      <c r="TSR521" s="11"/>
      <c r="TSS521" s="15"/>
      <c r="TST521" s="6"/>
      <c r="TSU521" s="174"/>
      <c r="TSV521" s="11"/>
      <c r="TSW521" s="15"/>
      <c r="TSX521" s="6"/>
      <c r="TSY521" s="174"/>
      <c r="TSZ521" s="11"/>
      <c r="TTA521" s="15"/>
      <c r="TTB521" s="6"/>
      <c r="TTC521" s="174"/>
      <c r="TTD521" s="11"/>
      <c r="TTE521" s="15"/>
      <c r="TTF521" s="6"/>
      <c r="TTG521" s="174"/>
      <c r="TTH521" s="11"/>
      <c r="TTI521" s="15"/>
      <c r="TTJ521" s="6"/>
      <c r="TTK521" s="174"/>
      <c r="TTL521" s="11"/>
      <c r="TTM521" s="15"/>
      <c r="TTN521" s="6"/>
      <c r="TTO521" s="174"/>
      <c r="TTP521" s="11"/>
      <c r="TTQ521" s="15"/>
      <c r="TTR521" s="6"/>
      <c r="TTS521" s="174"/>
      <c r="TTT521" s="11"/>
      <c r="TTU521" s="15"/>
      <c r="TTV521" s="6"/>
      <c r="TTW521" s="174"/>
      <c r="TTX521" s="11"/>
      <c r="TTY521" s="15"/>
      <c r="TTZ521" s="6"/>
      <c r="TUA521" s="174"/>
      <c r="TUB521" s="11"/>
      <c r="TUC521" s="15"/>
      <c r="TUD521" s="6"/>
      <c r="TUE521" s="174"/>
      <c r="TUF521" s="11"/>
      <c r="TUG521" s="15"/>
      <c r="TUH521" s="6"/>
      <c r="TUI521" s="174"/>
      <c r="TUJ521" s="11"/>
      <c r="TUK521" s="15"/>
      <c r="TUL521" s="6"/>
      <c r="TUM521" s="174"/>
      <c r="TUN521" s="11"/>
      <c r="TUO521" s="15"/>
      <c r="TUP521" s="6"/>
      <c r="TUQ521" s="174"/>
      <c r="TUR521" s="11"/>
      <c r="TUS521" s="15"/>
      <c r="TUT521" s="6"/>
      <c r="TUU521" s="174"/>
      <c r="TUV521" s="11"/>
      <c r="TUW521" s="15"/>
      <c r="TUX521" s="6"/>
      <c r="TUY521" s="174"/>
      <c r="TUZ521" s="11"/>
      <c r="TVA521" s="15"/>
      <c r="TVB521" s="6"/>
      <c r="TVC521" s="174"/>
      <c r="TVD521" s="11"/>
      <c r="TVE521" s="15"/>
      <c r="TVF521" s="6"/>
      <c r="TVG521" s="174"/>
      <c r="TVH521" s="11"/>
      <c r="TVI521" s="15"/>
      <c r="TVJ521" s="6"/>
      <c r="TVK521" s="174"/>
      <c r="TVL521" s="11"/>
      <c r="TVM521" s="15"/>
      <c r="TVN521" s="6"/>
      <c r="TVO521" s="174"/>
      <c r="TVP521" s="11"/>
      <c r="TVQ521" s="15"/>
      <c r="TVR521" s="6"/>
      <c r="TVS521" s="174"/>
      <c r="TVT521" s="11"/>
      <c r="TVU521" s="15"/>
      <c r="TVV521" s="6"/>
      <c r="TVW521" s="174"/>
      <c r="TVX521" s="11"/>
      <c r="TVY521" s="15"/>
      <c r="TVZ521" s="6"/>
      <c r="TWA521" s="174"/>
      <c r="TWB521" s="11"/>
      <c r="TWC521" s="15"/>
      <c r="TWD521" s="6"/>
      <c r="TWE521" s="174"/>
      <c r="TWF521" s="11"/>
      <c r="TWG521" s="15"/>
      <c r="TWH521" s="6"/>
      <c r="TWI521" s="174"/>
      <c r="TWJ521" s="11"/>
      <c r="TWK521" s="15"/>
      <c r="TWL521" s="6"/>
      <c r="TWM521" s="174"/>
      <c r="TWN521" s="11"/>
      <c r="TWO521" s="15"/>
      <c r="TWP521" s="6"/>
      <c r="TWQ521" s="174"/>
      <c r="TWR521" s="11"/>
      <c r="TWS521" s="15"/>
      <c r="TWT521" s="6"/>
      <c r="TWU521" s="174"/>
      <c r="TWV521" s="11"/>
      <c r="TWW521" s="15"/>
      <c r="TWX521" s="6"/>
      <c r="TWY521" s="174"/>
      <c r="TWZ521" s="11"/>
      <c r="TXA521" s="15"/>
      <c r="TXB521" s="6"/>
      <c r="TXC521" s="174"/>
      <c r="TXD521" s="11"/>
      <c r="TXE521" s="15"/>
      <c r="TXF521" s="6"/>
      <c r="TXG521" s="174"/>
      <c r="TXH521" s="11"/>
      <c r="TXI521" s="15"/>
      <c r="TXJ521" s="6"/>
      <c r="TXK521" s="174"/>
      <c r="TXL521" s="11"/>
      <c r="TXM521" s="15"/>
      <c r="TXN521" s="6"/>
      <c r="TXO521" s="174"/>
      <c r="TXP521" s="11"/>
      <c r="TXQ521" s="15"/>
      <c r="TXR521" s="6"/>
      <c r="TXS521" s="174"/>
      <c r="TXT521" s="11"/>
      <c r="TXU521" s="15"/>
      <c r="TXV521" s="6"/>
      <c r="TXW521" s="174"/>
      <c r="TXX521" s="11"/>
      <c r="TXY521" s="15"/>
      <c r="TXZ521" s="6"/>
      <c r="TYA521" s="174"/>
      <c r="TYB521" s="11"/>
      <c r="TYC521" s="15"/>
      <c r="TYD521" s="6"/>
      <c r="TYE521" s="174"/>
      <c r="TYF521" s="11"/>
      <c r="TYG521" s="15"/>
      <c r="TYH521" s="6"/>
      <c r="TYI521" s="174"/>
      <c r="TYJ521" s="11"/>
      <c r="TYK521" s="15"/>
      <c r="TYL521" s="6"/>
      <c r="TYM521" s="174"/>
      <c r="TYN521" s="11"/>
      <c r="TYO521" s="15"/>
      <c r="TYP521" s="6"/>
      <c r="TYQ521" s="174"/>
      <c r="TYR521" s="11"/>
      <c r="TYS521" s="15"/>
      <c r="TYT521" s="6"/>
      <c r="TYU521" s="174"/>
      <c r="TYV521" s="11"/>
      <c r="TYW521" s="15"/>
      <c r="TYX521" s="6"/>
      <c r="TYY521" s="174"/>
      <c r="TYZ521" s="11"/>
      <c r="TZA521" s="15"/>
      <c r="TZB521" s="6"/>
      <c r="TZC521" s="174"/>
      <c r="TZD521" s="11"/>
      <c r="TZE521" s="15"/>
      <c r="TZF521" s="6"/>
      <c r="TZG521" s="174"/>
      <c r="TZH521" s="11"/>
      <c r="TZI521" s="15"/>
      <c r="TZJ521" s="6"/>
      <c r="TZK521" s="174"/>
      <c r="TZL521" s="11"/>
      <c r="TZM521" s="15"/>
      <c r="TZN521" s="6"/>
      <c r="TZO521" s="174"/>
      <c r="TZP521" s="11"/>
      <c r="TZQ521" s="15"/>
      <c r="TZR521" s="6"/>
      <c r="TZS521" s="174"/>
      <c r="TZT521" s="11"/>
      <c r="TZU521" s="15"/>
      <c r="TZV521" s="6"/>
      <c r="TZW521" s="174"/>
      <c r="TZX521" s="11"/>
      <c r="TZY521" s="15"/>
      <c r="TZZ521" s="6"/>
      <c r="UAA521" s="174"/>
      <c r="UAB521" s="11"/>
      <c r="UAC521" s="15"/>
      <c r="UAD521" s="6"/>
      <c r="UAE521" s="174"/>
      <c r="UAF521" s="11"/>
      <c r="UAG521" s="15"/>
      <c r="UAH521" s="6"/>
      <c r="UAI521" s="174"/>
      <c r="UAJ521" s="11"/>
      <c r="UAK521" s="15"/>
      <c r="UAL521" s="6"/>
      <c r="UAM521" s="174"/>
      <c r="UAN521" s="11"/>
      <c r="UAO521" s="15"/>
      <c r="UAP521" s="6"/>
      <c r="UAQ521" s="174"/>
      <c r="UAR521" s="11"/>
      <c r="UAS521" s="15"/>
      <c r="UAT521" s="6"/>
      <c r="UAU521" s="174"/>
      <c r="UAV521" s="11"/>
      <c r="UAW521" s="15"/>
      <c r="UAX521" s="6"/>
      <c r="UAY521" s="174"/>
      <c r="UAZ521" s="11"/>
      <c r="UBA521" s="15"/>
      <c r="UBB521" s="6"/>
      <c r="UBC521" s="174"/>
      <c r="UBD521" s="11"/>
      <c r="UBE521" s="15"/>
      <c r="UBF521" s="6"/>
      <c r="UBG521" s="174"/>
      <c r="UBH521" s="11"/>
      <c r="UBI521" s="15"/>
      <c r="UBJ521" s="6"/>
      <c r="UBK521" s="174"/>
      <c r="UBL521" s="11"/>
      <c r="UBM521" s="15"/>
      <c r="UBN521" s="6"/>
      <c r="UBO521" s="174"/>
      <c r="UBP521" s="11"/>
      <c r="UBQ521" s="15"/>
      <c r="UBR521" s="6"/>
      <c r="UBS521" s="174"/>
      <c r="UBT521" s="11"/>
      <c r="UBU521" s="15"/>
      <c r="UBV521" s="6"/>
      <c r="UBW521" s="174"/>
      <c r="UBX521" s="11"/>
      <c r="UBY521" s="15"/>
      <c r="UBZ521" s="6"/>
      <c r="UCA521" s="174"/>
      <c r="UCB521" s="11"/>
      <c r="UCC521" s="15"/>
      <c r="UCD521" s="6"/>
      <c r="UCE521" s="174"/>
      <c r="UCF521" s="11"/>
      <c r="UCG521" s="15"/>
      <c r="UCH521" s="6"/>
      <c r="UCI521" s="174"/>
      <c r="UCJ521" s="11"/>
      <c r="UCK521" s="15"/>
      <c r="UCL521" s="6"/>
      <c r="UCM521" s="174"/>
      <c r="UCN521" s="11"/>
      <c r="UCO521" s="15"/>
      <c r="UCP521" s="6"/>
      <c r="UCQ521" s="174"/>
      <c r="UCR521" s="11"/>
      <c r="UCS521" s="15"/>
      <c r="UCT521" s="6"/>
      <c r="UCU521" s="174"/>
      <c r="UCV521" s="11"/>
      <c r="UCW521" s="15"/>
      <c r="UCX521" s="6"/>
      <c r="UCY521" s="174"/>
      <c r="UCZ521" s="11"/>
      <c r="UDA521" s="15"/>
      <c r="UDB521" s="6"/>
      <c r="UDC521" s="174"/>
      <c r="UDD521" s="11"/>
      <c r="UDE521" s="15"/>
      <c r="UDF521" s="6"/>
      <c r="UDG521" s="174"/>
      <c r="UDH521" s="11"/>
      <c r="UDI521" s="15"/>
      <c r="UDJ521" s="6"/>
      <c r="UDK521" s="174"/>
      <c r="UDL521" s="11"/>
      <c r="UDM521" s="15"/>
      <c r="UDN521" s="6"/>
      <c r="UDO521" s="174"/>
      <c r="UDP521" s="11"/>
      <c r="UDQ521" s="15"/>
      <c r="UDR521" s="6"/>
      <c r="UDS521" s="174"/>
      <c r="UDT521" s="11"/>
      <c r="UDU521" s="15"/>
      <c r="UDV521" s="6"/>
      <c r="UDW521" s="174"/>
      <c r="UDX521" s="11"/>
      <c r="UDY521" s="15"/>
      <c r="UDZ521" s="6"/>
      <c r="UEA521" s="174"/>
      <c r="UEB521" s="11"/>
      <c r="UEC521" s="15"/>
      <c r="UED521" s="6"/>
      <c r="UEE521" s="174"/>
      <c r="UEF521" s="11"/>
      <c r="UEG521" s="15"/>
      <c r="UEH521" s="6"/>
      <c r="UEI521" s="174"/>
      <c r="UEJ521" s="11"/>
      <c r="UEK521" s="15"/>
      <c r="UEL521" s="6"/>
      <c r="UEM521" s="174"/>
      <c r="UEN521" s="11"/>
      <c r="UEO521" s="15"/>
      <c r="UEP521" s="6"/>
      <c r="UEQ521" s="174"/>
      <c r="UER521" s="11"/>
      <c r="UES521" s="15"/>
      <c r="UET521" s="6"/>
      <c r="UEU521" s="174"/>
      <c r="UEV521" s="11"/>
      <c r="UEW521" s="15"/>
      <c r="UEX521" s="6"/>
      <c r="UEY521" s="174"/>
      <c r="UEZ521" s="11"/>
      <c r="UFA521" s="15"/>
      <c r="UFB521" s="6"/>
      <c r="UFC521" s="174"/>
      <c r="UFD521" s="11"/>
      <c r="UFE521" s="15"/>
      <c r="UFF521" s="6"/>
      <c r="UFG521" s="174"/>
      <c r="UFH521" s="11"/>
      <c r="UFI521" s="15"/>
      <c r="UFJ521" s="6"/>
      <c r="UFK521" s="174"/>
      <c r="UFL521" s="11"/>
      <c r="UFM521" s="15"/>
      <c r="UFN521" s="6"/>
      <c r="UFO521" s="174"/>
      <c r="UFP521" s="11"/>
      <c r="UFQ521" s="15"/>
      <c r="UFR521" s="6"/>
      <c r="UFS521" s="174"/>
      <c r="UFT521" s="11"/>
      <c r="UFU521" s="15"/>
      <c r="UFV521" s="6"/>
      <c r="UFW521" s="174"/>
      <c r="UFX521" s="11"/>
      <c r="UFY521" s="15"/>
      <c r="UFZ521" s="6"/>
      <c r="UGA521" s="174"/>
      <c r="UGB521" s="11"/>
      <c r="UGC521" s="15"/>
      <c r="UGD521" s="6"/>
      <c r="UGE521" s="174"/>
      <c r="UGF521" s="11"/>
      <c r="UGG521" s="15"/>
      <c r="UGH521" s="6"/>
      <c r="UGI521" s="174"/>
      <c r="UGJ521" s="11"/>
      <c r="UGK521" s="15"/>
      <c r="UGL521" s="6"/>
      <c r="UGM521" s="174"/>
      <c r="UGN521" s="11"/>
      <c r="UGO521" s="15"/>
      <c r="UGP521" s="6"/>
      <c r="UGQ521" s="174"/>
      <c r="UGR521" s="11"/>
      <c r="UGS521" s="15"/>
      <c r="UGT521" s="6"/>
      <c r="UGU521" s="174"/>
      <c r="UGV521" s="11"/>
      <c r="UGW521" s="15"/>
      <c r="UGX521" s="6"/>
      <c r="UGY521" s="174"/>
      <c r="UGZ521" s="11"/>
      <c r="UHA521" s="15"/>
      <c r="UHB521" s="6"/>
      <c r="UHC521" s="174"/>
      <c r="UHD521" s="11"/>
      <c r="UHE521" s="15"/>
      <c r="UHF521" s="6"/>
      <c r="UHG521" s="174"/>
      <c r="UHH521" s="11"/>
      <c r="UHI521" s="15"/>
      <c r="UHJ521" s="6"/>
      <c r="UHK521" s="174"/>
      <c r="UHL521" s="11"/>
      <c r="UHM521" s="15"/>
      <c r="UHN521" s="6"/>
      <c r="UHO521" s="174"/>
      <c r="UHP521" s="11"/>
      <c r="UHQ521" s="15"/>
      <c r="UHR521" s="6"/>
      <c r="UHS521" s="174"/>
      <c r="UHT521" s="11"/>
      <c r="UHU521" s="15"/>
      <c r="UHV521" s="6"/>
      <c r="UHW521" s="174"/>
      <c r="UHX521" s="11"/>
      <c r="UHY521" s="15"/>
      <c r="UHZ521" s="6"/>
      <c r="UIA521" s="174"/>
      <c r="UIB521" s="11"/>
      <c r="UIC521" s="15"/>
      <c r="UID521" s="6"/>
      <c r="UIE521" s="174"/>
      <c r="UIF521" s="11"/>
      <c r="UIG521" s="15"/>
      <c r="UIH521" s="6"/>
      <c r="UII521" s="174"/>
      <c r="UIJ521" s="11"/>
      <c r="UIK521" s="15"/>
      <c r="UIL521" s="6"/>
      <c r="UIM521" s="174"/>
      <c r="UIN521" s="11"/>
      <c r="UIO521" s="15"/>
      <c r="UIP521" s="6"/>
      <c r="UIQ521" s="174"/>
      <c r="UIR521" s="11"/>
      <c r="UIS521" s="15"/>
      <c r="UIT521" s="6"/>
      <c r="UIU521" s="174"/>
      <c r="UIV521" s="11"/>
      <c r="UIW521" s="15"/>
      <c r="UIX521" s="6"/>
      <c r="UIY521" s="174"/>
      <c r="UIZ521" s="11"/>
      <c r="UJA521" s="15"/>
      <c r="UJB521" s="6"/>
      <c r="UJC521" s="174"/>
      <c r="UJD521" s="11"/>
      <c r="UJE521" s="15"/>
      <c r="UJF521" s="6"/>
      <c r="UJG521" s="174"/>
      <c r="UJH521" s="11"/>
      <c r="UJI521" s="15"/>
      <c r="UJJ521" s="6"/>
      <c r="UJK521" s="174"/>
      <c r="UJL521" s="11"/>
      <c r="UJM521" s="15"/>
      <c r="UJN521" s="6"/>
      <c r="UJO521" s="174"/>
      <c r="UJP521" s="11"/>
      <c r="UJQ521" s="15"/>
      <c r="UJR521" s="6"/>
      <c r="UJS521" s="174"/>
      <c r="UJT521" s="11"/>
      <c r="UJU521" s="15"/>
      <c r="UJV521" s="6"/>
      <c r="UJW521" s="174"/>
      <c r="UJX521" s="11"/>
      <c r="UJY521" s="15"/>
      <c r="UJZ521" s="6"/>
      <c r="UKA521" s="174"/>
      <c r="UKB521" s="11"/>
      <c r="UKC521" s="15"/>
      <c r="UKD521" s="6"/>
      <c r="UKE521" s="174"/>
      <c r="UKF521" s="11"/>
      <c r="UKG521" s="15"/>
      <c r="UKH521" s="6"/>
      <c r="UKI521" s="174"/>
      <c r="UKJ521" s="11"/>
      <c r="UKK521" s="15"/>
      <c r="UKL521" s="6"/>
      <c r="UKM521" s="174"/>
      <c r="UKN521" s="11"/>
      <c r="UKO521" s="15"/>
      <c r="UKP521" s="6"/>
      <c r="UKQ521" s="174"/>
      <c r="UKR521" s="11"/>
      <c r="UKS521" s="15"/>
      <c r="UKT521" s="6"/>
      <c r="UKU521" s="174"/>
      <c r="UKV521" s="11"/>
      <c r="UKW521" s="15"/>
      <c r="UKX521" s="6"/>
      <c r="UKY521" s="174"/>
      <c r="UKZ521" s="11"/>
      <c r="ULA521" s="15"/>
      <c r="ULB521" s="6"/>
      <c r="ULC521" s="174"/>
      <c r="ULD521" s="11"/>
      <c r="ULE521" s="15"/>
      <c r="ULF521" s="6"/>
      <c r="ULG521" s="174"/>
      <c r="ULH521" s="11"/>
      <c r="ULI521" s="15"/>
      <c r="ULJ521" s="6"/>
      <c r="ULK521" s="174"/>
      <c r="ULL521" s="11"/>
      <c r="ULM521" s="15"/>
      <c r="ULN521" s="6"/>
      <c r="ULO521" s="174"/>
      <c r="ULP521" s="11"/>
      <c r="ULQ521" s="15"/>
      <c r="ULR521" s="6"/>
      <c r="ULS521" s="174"/>
      <c r="ULT521" s="11"/>
      <c r="ULU521" s="15"/>
      <c r="ULV521" s="6"/>
      <c r="ULW521" s="174"/>
      <c r="ULX521" s="11"/>
      <c r="ULY521" s="15"/>
      <c r="ULZ521" s="6"/>
      <c r="UMA521" s="174"/>
      <c r="UMB521" s="11"/>
      <c r="UMC521" s="15"/>
      <c r="UMD521" s="6"/>
      <c r="UME521" s="174"/>
      <c r="UMF521" s="11"/>
      <c r="UMG521" s="15"/>
      <c r="UMH521" s="6"/>
      <c r="UMI521" s="174"/>
      <c r="UMJ521" s="11"/>
      <c r="UMK521" s="15"/>
      <c r="UML521" s="6"/>
      <c r="UMM521" s="174"/>
      <c r="UMN521" s="11"/>
      <c r="UMO521" s="15"/>
      <c r="UMP521" s="6"/>
      <c r="UMQ521" s="174"/>
      <c r="UMR521" s="11"/>
      <c r="UMS521" s="15"/>
      <c r="UMT521" s="6"/>
      <c r="UMU521" s="174"/>
      <c r="UMV521" s="11"/>
      <c r="UMW521" s="15"/>
      <c r="UMX521" s="6"/>
      <c r="UMY521" s="174"/>
      <c r="UMZ521" s="11"/>
      <c r="UNA521" s="15"/>
      <c r="UNB521" s="6"/>
      <c r="UNC521" s="174"/>
      <c r="UND521" s="11"/>
      <c r="UNE521" s="15"/>
      <c r="UNF521" s="6"/>
      <c r="UNG521" s="174"/>
      <c r="UNH521" s="11"/>
      <c r="UNI521" s="15"/>
      <c r="UNJ521" s="6"/>
      <c r="UNK521" s="174"/>
      <c r="UNL521" s="11"/>
      <c r="UNM521" s="15"/>
      <c r="UNN521" s="6"/>
      <c r="UNO521" s="174"/>
      <c r="UNP521" s="11"/>
      <c r="UNQ521" s="15"/>
      <c r="UNR521" s="6"/>
      <c r="UNS521" s="174"/>
      <c r="UNT521" s="11"/>
      <c r="UNU521" s="15"/>
      <c r="UNV521" s="6"/>
      <c r="UNW521" s="174"/>
      <c r="UNX521" s="11"/>
      <c r="UNY521" s="15"/>
      <c r="UNZ521" s="6"/>
      <c r="UOA521" s="174"/>
      <c r="UOB521" s="11"/>
      <c r="UOC521" s="15"/>
      <c r="UOD521" s="6"/>
      <c r="UOE521" s="174"/>
      <c r="UOF521" s="11"/>
      <c r="UOG521" s="15"/>
      <c r="UOH521" s="6"/>
      <c r="UOI521" s="174"/>
      <c r="UOJ521" s="11"/>
      <c r="UOK521" s="15"/>
      <c r="UOL521" s="6"/>
      <c r="UOM521" s="174"/>
      <c r="UON521" s="11"/>
      <c r="UOO521" s="15"/>
      <c r="UOP521" s="6"/>
      <c r="UOQ521" s="174"/>
      <c r="UOR521" s="11"/>
      <c r="UOS521" s="15"/>
      <c r="UOT521" s="6"/>
      <c r="UOU521" s="174"/>
      <c r="UOV521" s="11"/>
      <c r="UOW521" s="15"/>
      <c r="UOX521" s="6"/>
      <c r="UOY521" s="174"/>
      <c r="UOZ521" s="11"/>
      <c r="UPA521" s="15"/>
      <c r="UPB521" s="6"/>
      <c r="UPC521" s="174"/>
      <c r="UPD521" s="11"/>
      <c r="UPE521" s="15"/>
      <c r="UPF521" s="6"/>
      <c r="UPG521" s="174"/>
      <c r="UPH521" s="11"/>
      <c r="UPI521" s="15"/>
      <c r="UPJ521" s="6"/>
      <c r="UPK521" s="174"/>
      <c r="UPL521" s="11"/>
      <c r="UPM521" s="15"/>
      <c r="UPN521" s="6"/>
      <c r="UPO521" s="174"/>
      <c r="UPP521" s="11"/>
      <c r="UPQ521" s="15"/>
      <c r="UPR521" s="6"/>
      <c r="UPS521" s="174"/>
      <c r="UPT521" s="11"/>
      <c r="UPU521" s="15"/>
      <c r="UPV521" s="6"/>
      <c r="UPW521" s="174"/>
      <c r="UPX521" s="11"/>
      <c r="UPY521" s="15"/>
      <c r="UPZ521" s="6"/>
      <c r="UQA521" s="174"/>
      <c r="UQB521" s="11"/>
      <c r="UQC521" s="15"/>
      <c r="UQD521" s="6"/>
      <c r="UQE521" s="174"/>
      <c r="UQF521" s="11"/>
      <c r="UQG521" s="15"/>
      <c r="UQH521" s="6"/>
      <c r="UQI521" s="174"/>
      <c r="UQJ521" s="11"/>
      <c r="UQK521" s="15"/>
      <c r="UQL521" s="6"/>
      <c r="UQM521" s="174"/>
      <c r="UQN521" s="11"/>
      <c r="UQO521" s="15"/>
      <c r="UQP521" s="6"/>
      <c r="UQQ521" s="174"/>
      <c r="UQR521" s="11"/>
      <c r="UQS521" s="15"/>
      <c r="UQT521" s="6"/>
      <c r="UQU521" s="174"/>
      <c r="UQV521" s="11"/>
      <c r="UQW521" s="15"/>
      <c r="UQX521" s="6"/>
      <c r="UQY521" s="174"/>
      <c r="UQZ521" s="11"/>
      <c r="URA521" s="15"/>
      <c r="URB521" s="6"/>
      <c r="URC521" s="174"/>
      <c r="URD521" s="11"/>
      <c r="URE521" s="15"/>
      <c r="URF521" s="6"/>
      <c r="URG521" s="174"/>
      <c r="URH521" s="11"/>
      <c r="URI521" s="15"/>
      <c r="URJ521" s="6"/>
      <c r="URK521" s="174"/>
      <c r="URL521" s="11"/>
      <c r="URM521" s="15"/>
      <c r="URN521" s="6"/>
      <c r="URO521" s="174"/>
      <c r="URP521" s="11"/>
      <c r="URQ521" s="15"/>
      <c r="URR521" s="6"/>
      <c r="URS521" s="174"/>
      <c r="URT521" s="11"/>
      <c r="URU521" s="15"/>
      <c r="URV521" s="6"/>
      <c r="URW521" s="174"/>
      <c r="URX521" s="11"/>
      <c r="URY521" s="15"/>
      <c r="URZ521" s="6"/>
      <c r="USA521" s="174"/>
      <c r="USB521" s="11"/>
      <c r="USC521" s="15"/>
      <c r="USD521" s="6"/>
      <c r="USE521" s="174"/>
      <c r="USF521" s="11"/>
      <c r="USG521" s="15"/>
      <c r="USH521" s="6"/>
      <c r="USI521" s="174"/>
      <c r="USJ521" s="11"/>
      <c r="USK521" s="15"/>
      <c r="USL521" s="6"/>
      <c r="USM521" s="174"/>
      <c r="USN521" s="11"/>
      <c r="USO521" s="15"/>
      <c r="USP521" s="6"/>
      <c r="USQ521" s="174"/>
      <c r="USR521" s="11"/>
      <c r="USS521" s="15"/>
      <c r="UST521" s="6"/>
      <c r="USU521" s="174"/>
      <c r="USV521" s="11"/>
      <c r="USW521" s="15"/>
      <c r="USX521" s="6"/>
      <c r="USY521" s="174"/>
      <c r="USZ521" s="11"/>
      <c r="UTA521" s="15"/>
      <c r="UTB521" s="6"/>
      <c r="UTC521" s="174"/>
      <c r="UTD521" s="11"/>
      <c r="UTE521" s="15"/>
      <c r="UTF521" s="6"/>
      <c r="UTG521" s="174"/>
      <c r="UTH521" s="11"/>
      <c r="UTI521" s="15"/>
      <c r="UTJ521" s="6"/>
      <c r="UTK521" s="174"/>
      <c r="UTL521" s="11"/>
      <c r="UTM521" s="15"/>
      <c r="UTN521" s="6"/>
      <c r="UTO521" s="174"/>
      <c r="UTP521" s="11"/>
      <c r="UTQ521" s="15"/>
      <c r="UTR521" s="6"/>
      <c r="UTS521" s="174"/>
      <c r="UTT521" s="11"/>
      <c r="UTU521" s="15"/>
      <c r="UTV521" s="6"/>
      <c r="UTW521" s="174"/>
      <c r="UTX521" s="11"/>
      <c r="UTY521" s="15"/>
      <c r="UTZ521" s="6"/>
      <c r="UUA521" s="174"/>
      <c r="UUB521" s="11"/>
      <c r="UUC521" s="15"/>
      <c r="UUD521" s="6"/>
      <c r="UUE521" s="174"/>
      <c r="UUF521" s="11"/>
      <c r="UUG521" s="15"/>
      <c r="UUH521" s="6"/>
      <c r="UUI521" s="174"/>
      <c r="UUJ521" s="11"/>
      <c r="UUK521" s="15"/>
      <c r="UUL521" s="6"/>
      <c r="UUM521" s="174"/>
      <c r="UUN521" s="11"/>
      <c r="UUO521" s="15"/>
      <c r="UUP521" s="6"/>
      <c r="UUQ521" s="174"/>
      <c r="UUR521" s="11"/>
      <c r="UUS521" s="15"/>
      <c r="UUT521" s="6"/>
      <c r="UUU521" s="174"/>
      <c r="UUV521" s="11"/>
      <c r="UUW521" s="15"/>
      <c r="UUX521" s="6"/>
      <c r="UUY521" s="174"/>
      <c r="UUZ521" s="11"/>
      <c r="UVA521" s="15"/>
      <c r="UVB521" s="6"/>
      <c r="UVC521" s="174"/>
      <c r="UVD521" s="11"/>
      <c r="UVE521" s="15"/>
      <c r="UVF521" s="6"/>
      <c r="UVG521" s="174"/>
      <c r="UVH521" s="11"/>
      <c r="UVI521" s="15"/>
      <c r="UVJ521" s="6"/>
      <c r="UVK521" s="174"/>
      <c r="UVL521" s="11"/>
      <c r="UVM521" s="15"/>
      <c r="UVN521" s="6"/>
      <c r="UVO521" s="174"/>
      <c r="UVP521" s="11"/>
      <c r="UVQ521" s="15"/>
      <c r="UVR521" s="6"/>
      <c r="UVS521" s="174"/>
      <c r="UVT521" s="11"/>
      <c r="UVU521" s="15"/>
      <c r="UVV521" s="6"/>
      <c r="UVW521" s="174"/>
      <c r="UVX521" s="11"/>
      <c r="UVY521" s="15"/>
      <c r="UVZ521" s="6"/>
      <c r="UWA521" s="174"/>
      <c r="UWB521" s="11"/>
      <c r="UWC521" s="15"/>
      <c r="UWD521" s="6"/>
      <c r="UWE521" s="174"/>
      <c r="UWF521" s="11"/>
      <c r="UWG521" s="15"/>
      <c r="UWH521" s="6"/>
      <c r="UWI521" s="174"/>
      <c r="UWJ521" s="11"/>
      <c r="UWK521" s="15"/>
      <c r="UWL521" s="6"/>
      <c r="UWM521" s="174"/>
      <c r="UWN521" s="11"/>
      <c r="UWO521" s="15"/>
      <c r="UWP521" s="6"/>
      <c r="UWQ521" s="174"/>
      <c r="UWR521" s="11"/>
      <c r="UWS521" s="15"/>
      <c r="UWT521" s="6"/>
      <c r="UWU521" s="174"/>
      <c r="UWV521" s="11"/>
      <c r="UWW521" s="15"/>
      <c r="UWX521" s="6"/>
      <c r="UWY521" s="174"/>
      <c r="UWZ521" s="11"/>
      <c r="UXA521" s="15"/>
      <c r="UXB521" s="6"/>
      <c r="UXC521" s="174"/>
      <c r="UXD521" s="11"/>
      <c r="UXE521" s="15"/>
      <c r="UXF521" s="6"/>
      <c r="UXG521" s="174"/>
      <c r="UXH521" s="11"/>
      <c r="UXI521" s="15"/>
      <c r="UXJ521" s="6"/>
      <c r="UXK521" s="174"/>
      <c r="UXL521" s="11"/>
      <c r="UXM521" s="15"/>
      <c r="UXN521" s="6"/>
      <c r="UXO521" s="174"/>
      <c r="UXP521" s="11"/>
      <c r="UXQ521" s="15"/>
      <c r="UXR521" s="6"/>
      <c r="UXS521" s="174"/>
      <c r="UXT521" s="11"/>
      <c r="UXU521" s="15"/>
      <c r="UXV521" s="6"/>
      <c r="UXW521" s="174"/>
      <c r="UXX521" s="11"/>
      <c r="UXY521" s="15"/>
      <c r="UXZ521" s="6"/>
      <c r="UYA521" s="174"/>
      <c r="UYB521" s="11"/>
      <c r="UYC521" s="15"/>
      <c r="UYD521" s="6"/>
      <c r="UYE521" s="174"/>
      <c r="UYF521" s="11"/>
      <c r="UYG521" s="15"/>
      <c r="UYH521" s="6"/>
      <c r="UYI521" s="174"/>
      <c r="UYJ521" s="11"/>
      <c r="UYK521" s="15"/>
      <c r="UYL521" s="6"/>
      <c r="UYM521" s="174"/>
      <c r="UYN521" s="11"/>
      <c r="UYO521" s="15"/>
      <c r="UYP521" s="6"/>
      <c r="UYQ521" s="174"/>
      <c r="UYR521" s="11"/>
      <c r="UYS521" s="15"/>
      <c r="UYT521" s="6"/>
      <c r="UYU521" s="174"/>
      <c r="UYV521" s="11"/>
      <c r="UYW521" s="15"/>
      <c r="UYX521" s="6"/>
      <c r="UYY521" s="174"/>
      <c r="UYZ521" s="11"/>
      <c r="UZA521" s="15"/>
      <c r="UZB521" s="6"/>
      <c r="UZC521" s="174"/>
      <c r="UZD521" s="11"/>
      <c r="UZE521" s="15"/>
      <c r="UZF521" s="6"/>
      <c r="UZG521" s="174"/>
      <c r="UZH521" s="11"/>
      <c r="UZI521" s="15"/>
      <c r="UZJ521" s="6"/>
      <c r="UZK521" s="174"/>
      <c r="UZL521" s="11"/>
      <c r="UZM521" s="15"/>
      <c r="UZN521" s="6"/>
      <c r="UZO521" s="174"/>
      <c r="UZP521" s="11"/>
      <c r="UZQ521" s="15"/>
      <c r="UZR521" s="6"/>
      <c r="UZS521" s="174"/>
      <c r="UZT521" s="11"/>
      <c r="UZU521" s="15"/>
      <c r="UZV521" s="6"/>
      <c r="UZW521" s="174"/>
      <c r="UZX521" s="11"/>
      <c r="UZY521" s="15"/>
      <c r="UZZ521" s="6"/>
      <c r="VAA521" s="174"/>
      <c r="VAB521" s="11"/>
      <c r="VAC521" s="15"/>
      <c r="VAD521" s="6"/>
      <c r="VAE521" s="174"/>
      <c r="VAF521" s="11"/>
      <c r="VAG521" s="15"/>
      <c r="VAH521" s="6"/>
      <c r="VAI521" s="174"/>
      <c r="VAJ521" s="11"/>
      <c r="VAK521" s="15"/>
      <c r="VAL521" s="6"/>
      <c r="VAM521" s="174"/>
      <c r="VAN521" s="11"/>
      <c r="VAO521" s="15"/>
      <c r="VAP521" s="6"/>
      <c r="VAQ521" s="174"/>
      <c r="VAR521" s="11"/>
      <c r="VAS521" s="15"/>
      <c r="VAT521" s="6"/>
      <c r="VAU521" s="174"/>
      <c r="VAV521" s="11"/>
      <c r="VAW521" s="15"/>
      <c r="VAX521" s="6"/>
      <c r="VAY521" s="174"/>
      <c r="VAZ521" s="11"/>
      <c r="VBA521" s="15"/>
      <c r="VBB521" s="6"/>
      <c r="VBC521" s="174"/>
      <c r="VBD521" s="11"/>
      <c r="VBE521" s="15"/>
      <c r="VBF521" s="6"/>
      <c r="VBG521" s="174"/>
      <c r="VBH521" s="11"/>
      <c r="VBI521" s="15"/>
      <c r="VBJ521" s="6"/>
      <c r="VBK521" s="174"/>
      <c r="VBL521" s="11"/>
      <c r="VBM521" s="15"/>
      <c r="VBN521" s="6"/>
      <c r="VBO521" s="174"/>
      <c r="VBP521" s="11"/>
      <c r="VBQ521" s="15"/>
      <c r="VBR521" s="6"/>
      <c r="VBS521" s="174"/>
      <c r="VBT521" s="11"/>
      <c r="VBU521" s="15"/>
      <c r="VBV521" s="6"/>
      <c r="VBW521" s="174"/>
      <c r="VBX521" s="11"/>
      <c r="VBY521" s="15"/>
      <c r="VBZ521" s="6"/>
      <c r="VCA521" s="174"/>
      <c r="VCB521" s="11"/>
      <c r="VCC521" s="15"/>
      <c r="VCD521" s="6"/>
      <c r="VCE521" s="174"/>
      <c r="VCF521" s="11"/>
      <c r="VCG521" s="15"/>
      <c r="VCH521" s="6"/>
      <c r="VCI521" s="174"/>
      <c r="VCJ521" s="11"/>
      <c r="VCK521" s="15"/>
      <c r="VCL521" s="6"/>
      <c r="VCM521" s="174"/>
      <c r="VCN521" s="11"/>
      <c r="VCO521" s="15"/>
      <c r="VCP521" s="6"/>
      <c r="VCQ521" s="174"/>
      <c r="VCR521" s="11"/>
      <c r="VCS521" s="15"/>
      <c r="VCT521" s="6"/>
      <c r="VCU521" s="174"/>
      <c r="VCV521" s="11"/>
      <c r="VCW521" s="15"/>
      <c r="VCX521" s="6"/>
      <c r="VCY521" s="174"/>
      <c r="VCZ521" s="11"/>
      <c r="VDA521" s="15"/>
      <c r="VDB521" s="6"/>
      <c r="VDC521" s="174"/>
      <c r="VDD521" s="11"/>
      <c r="VDE521" s="15"/>
      <c r="VDF521" s="6"/>
      <c r="VDG521" s="174"/>
      <c r="VDH521" s="11"/>
      <c r="VDI521" s="15"/>
      <c r="VDJ521" s="6"/>
      <c r="VDK521" s="174"/>
      <c r="VDL521" s="11"/>
      <c r="VDM521" s="15"/>
      <c r="VDN521" s="6"/>
      <c r="VDO521" s="174"/>
      <c r="VDP521" s="11"/>
      <c r="VDQ521" s="15"/>
      <c r="VDR521" s="6"/>
      <c r="VDS521" s="174"/>
      <c r="VDT521" s="11"/>
      <c r="VDU521" s="15"/>
      <c r="VDV521" s="6"/>
      <c r="VDW521" s="174"/>
      <c r="VDX521" s="11"/>
      <c r="VDY521" s="15"/>
      <c r="VDZ521" s="6"/>
      <c r="VEA521" s="174"/>
      <c r="VEB521" s="11"/>
      <c r="VEC521" s="15"/>
      <c r="VED521" s="6"/>
      <c r="VEE521" s="174"/>
      <c r="VEF521" s="11"/>
      <c r="VEG521" s="15"/>
      <c r="VEH521" s="6"/>
      <c r="VEI521" s="174"/>
      <c r="VEJ521" s="11"/>
      <c r="VEK521" s="15"/>
      <c r="VEL521" s="6"/>
      <c r="VEM521" s="174"/>
      <c r="VEN521" s="11"/>
      <c r="VEO521" s="15"/>
      <c r="VEP521" s="6"/>
      <c r="VEQ521" s="174"/>
      <c r="VER521" s="11"/>
      <c r="VES521" s="15"/>
      <c r="VET521" s="6"/>
      <c r="VEU521" s="174"/>
      <c r="VEV521" s="11"/>
      <c r="VEW521" s="15"/>
      <c r="VEX521" s="6"/>
      <c r="VEY521" s="174"/>
      <c r="VEZ521" s="11"/>
      <c r="VFA521" s="15"/>
      <c r="VFB521" s="6"/>
      <c r="VFC521" s="174"/>
      <c r="VFD521" s="11"/>
      <c r="VFE521" s="15"/>
      <c r="VFF521" s="6"/>
      <c r="VFG521" s="174"/>
      <c r="VFH521" s="11"/>
      <c r="VFI521" s="15"/>
      <c r="VFJ521" s="6"/>
      <c r="VFK521" s="174"/>
      <c r="VFL521" s="11"/>
      <c r="VFM521" s="15"/>
      <c r="VFN521" s="6"/>
      <c r="VFO521" s="174"/>
      <c r="VFP521" s="11"/>
      <c r="VFQ521" s="15"/>
      <c r="VFR521" s="6"/>
      <c r="VFS521" s="174"/>
      <c r="VFT521" s="11"/>
      <c r="VFU521" s="15"/>
      <c r="VFV521" s="6"/>
      <c r="VFW521" s="174"/>
      <c r="VFX521" s="11"/>
      <c r="VFY521" s="15"/>
      <c r="VFZ521" s="6"/>
      <c r="VGA521" s="174"/>
      <c r="VGB521" s="11"/>
      <c r="VGC521" s="15"/>
      <c r="VGD521" s="6"/>
      <c r="VGE521" s="174"/>
      <c r="VGF521" s="11"/>
      <c r="VGG521" s="15"/>
      <c r="VGH521" s="6"/>
      <c r="VGI521" s="174"/>
      <c r="VGJ521" s="11"/>
      <c r="VGK521" s="15"/>
      <c r="VGL521" s="6"/>
      <c r="VGM521" s="174"/>
      <c r="VGN521" s="11"/>
      <c r="VGO521" s="15"/>
      <c r="VGP521" s="6"/>
      <c r="VGQ521" s="174"/>
      <c r="VGR521" s="11"/>
      <c r="VGS521" s="15"/>
      <c r="VGT521" s="6"/>
      <c r="VGU521" s="174"/>
      <c r="VGV521" s="11"/>
      <c r="VGW521" s="15"/>
      <c r="VGX521" s="6"/>
      <c r="VGY521" s="174"/>
      <c r="VGZ521" s="11"/>
      <c r="VHA521" s="15"/>
      <c r="VHB521" s="6"/>
      <c r="VHC521" s="174"/>
      <c r="VHD521" s="11"/>
      <c r="VHE521" s="15"/>
      <c r="VHF521" s="6"/>
      <c r="VHG521" s="174"/>
      <c r="VHH521" s="11"/>
      <c r="VHI521" s="15"/>
      <c r="VHJ521" s="6"/>
      <c r="VHK521" s="174"/>
      <c r="VHL521" s="11"/>
      <c r="VHM521" s="15"/>
      <c r="VHN521" s="6"/>
      <c r="VHO521" s="174"/>
      <c r="VHP521" s="11"/>
      <c r="VHQ521" s="15"/>
      <c r="VHR521" s="6"/>
      <c r="VHS521" s="174"/>
      <c r="VHT521" s="11"/>
      <c r="VHU521" s="15"/>
      <c r="VHV521" s="6"/>
      <c r="VHW521" s="174"/>
      <c r="VHX521" s="11"/>
      <c r="VHY521" s="15"/>
      <c r="VHZ521" s="6"/>
      <c r="VIA521" s="174"/>
      <c r="VIB521" s="11"/>
      <c r="VIC521" s="15"/>
      <c r="VID521" s="6"/>
      <c r="VIE521" s="174"/>
      <c r="VIF521" s="11"/>
      <c r="VIG521" s="15"/>
      <c r="VIH521" s="6"/>
      <c r="VII521" s="174"/>
      <c r="VIJ521" s="11"/>
      <c r="VIK521" s="15"/>
      <c r="VIL521" s="6"/>
      <c r="VIM521" s="174"/>
      <c r="VIN521" s="11"/>
      <c r="VIO521" s="15"/>
      <c r="VIP521" s="6"/>
      <c r="VIQ521" s="174"/>
      <c r="VIR521" s="11"/>
      <c r="VIS521" s="15"/>
      <c r="VIT521" s="6"/>
      <c r="VIU521" s="174"/>
      <c r="VIV521" s="11"/>
      <c r="VIW521" s="15"/>
      <c r="VIX521" s="6"/>
      <c r="VIY521" s="174"/>
      <c r="VIZ521" s="11"/>
      <c r="VJA521" s="15"/>
      <c r="VJB521" s="6"/>
      <c r="VJC521" s="174"/>
      <c r="VJD521" s="11"/>
      <c r="VJE521" s="15"/>
      <c r="VJF521" s="6"/>
      <c r="VJG521" s="174"/>
      <c r="VJH521" s="11"/>
      <c r="VJI521" s="15"/>
      <c r="VJJ521" s="6"/>
      <c r="VJK521" s="174"/>
      <c r="VJL521" s="11"/>
      <c r="VJM521" s="15"/>
      <c r="VJN521" s="6"/>
      <c r="VJO521" s="174"/>
      <c r="VJP521" s="11"/>
      <c r="VJQ521" s="15"/>
      <c r="VJR521" s="6"/>
      <c r="VJS521" s="174"/>
      <c r="VJT521" s="11"/>
      <c r="VJU521" s="15"/>
      <c r="VJV521" s="6"/>
      <c r="VJW521" s="174"/>
      <c r="VJX521" s="11"/>
      <c r="VJY521" s="15"/>
      <c r="VJZ521" s="6"/>
      <c r="VKA521" s="174"/>
      <c r="VKB521" s="11"/>
      <c r="VKC521" s="15"/>
      <c r="VKD521" s="6"/>
      <c r="VKE521" s="174"/>
      <c r="VKF521" s="11"/>
      <c r="VKG521" s="15"/>
      <c r="VKH521" s="6"/>
      <c r="VKI521" s="174"/>
      <c r="VKJ521" s="11"/>
      <c r="VKK521" s="15"/>
      <c r="VKL521" s="6"/>
      <c r="VKM521" s="174"/>
      <c r="VKN521" s="11"/>
      <c r="VKO521" s="15"/>
      <c r="VKP521" s="6"/>
      <c r="VKQ521" s="174"/>
      <c r="VKR521" s="11"/>
      <c r="VKS521" s="15"/>
      <c r="VKT521" s="6"/>
      <c r="VKU521" s="174"/>
      <c r="VKV521" s="11"/>
      <c r="VKW521" s="15"/>
      <c r="VKX521" s="6"/>
      <c r="VKY521" s="174"/>
      <c r="VKZ521" s="11"/>
      <c r="VLA521" s="15"/>
      <c r="VLB521" s="6"/>
      <c r="VLC521" s="174"/>
      <c r="VLD521" s="11"/>
      <c r="VLE521" s="15"/>
      <c r="VLF521" s="6"/>
      <c r="VLG521" s="174"/>
      <c r="VLH521" s="11"/>
      <c r="VLI521" s="15"/>
      <c r="VLJ521" s="6"/>
      <c r="VLK521" s="174"/>
      <c r="VLL521" s="11"/>
      <c r="VLM521" s="15"/>
      <c r="VLN521" s="6"/>
      <c r="VLO521" s="174"/>
      <c r="VLP521" s="11"/>
      <c r="VLQ521" s="15"/>
      <c r="VLR521" s="6"/>
      <c r="VLS521" s="174"/>
      <c r="VLT521" s="11"/>
      <c r="VLU521" s="15"/>
      <c r="VLV521" s="6"/>
      <c r="VLW521" s="174"/>
      <c r="VLX521" s="11"/>
      <c r="VLY521" s="15"/>
      <c r="VLZ521" s="6"/>
      <c r="VMA521" s="174"/>
      <c r="VMB521" s="11"/>
      <c r="VMC521" s="15"/>
      <c r="VMD521" s="6"/>
      <c r="VME521" s="174"/>
      <c r="VMF521" s="11"/>
      <c r="VMG521" s="15"/>
      <c r="VMH521" s="6"/>
      <c r="VMI521" s="174"/>
      <c r="VMJ521" s="11"/>
      <c r="VMK521" s="15"/>
      <c r="VML521" s="6"/>
      <c r="VMM521" s="174"/>
      <c r="VMN521" s="11"/>
      <c r="VMO521" s="15"/>
      <c r="VMP521" s="6"/>
      <c r="VMQ521" s="174"/>
      <c r="VMR521" s="11"/>
      <c r="VMS521" s="15"/>
      <c r="VMT521" s="6"/>
      <c r="VMU521" s="174"/>
      <c r="VMV521" s="11"/>
      <c r="VMW521" s="15"/>
      <c r="VMX521" s="6"/>
      <c r="VMY521" s="174"/>
      <c r="VMZ521" s="11"/>
      <c r="VNA521" s="15"/>
      <c r="VNB521" s="6"/>
      <c r="VNC521" s="174"/>
      <c r="VND521" s="11"/>
      <c r="VNE521" s="15"/>
      <c r="VNF521" s="6"/>
      <c r="VNG521" s="174"/>
      <c r="VNH521" s="11"/>
      <c r="VNI521" s="15"/>
      <c r="VNJ521" s="6"/>
      <c r="VNK521" s="174"/>
      <c r="VNL521" s="11"/>
      <c r="VNM521" s="15"/>
      <c r="VNN521" s="6"/>
      <c r="VNO521" s="174"/>
      <c r="VNP521" s="11"/>
      <c r="VNQ521" s="15"/>
      <c r="VNR521" s="6"/>
      <c r="VNS521" s="174"/>
      <c r="VNT521" s="11"/>
      <c r="VNU521" s="15"/>
      <c r="VNV521" s="6"/>
      <c r="VNW521" s="174"/>
      <c r="VNX521" s="11"/>
      <c r="VNY521" s="15"/>
      <c r="VNZ521" s="6"/>
      <c r="VOA521" s="174"/>
      <c r="VOB521" s="11"/>
      <c r="VOC521" s="15"/>
      <c r="VOD521" s="6"/>
      <c r="VOE521" s="174"/>
      <c r="VOF521" s="11"/>
      <c r="VOG521" s="15"/>
      <c r="VOH521" s="6"/>
      <c r="VOI521" s="174"/>
      <c r="VOJ521" s="11"/>
      <c r="VOK521" s="15"/>
      <c r="VOL521" s="6"/>
      <c r="VOM521" s="174"/>
      <c r="VON521" s="11"/>
      <c r="VOO521" s="15"/>
      <c r="VOP521" s="6"/>
      <c r="VOQ521" s="174"/>
      <c r="VOR521" s="11"/>
      <c r="VOS521" s="15"/>
      <c r="VOT521" s="6"/>
      <c r="VOU521" s="174"/>
      <c r="VOV521" s="11"/>
      <c r="VOW521" s="15"/>
      <c r="VOX521" s="6"/>
      <c r="VOY521" s="174"/>
      <c r="VOZ521" s="11"/>
      <c r="VPA521" s="15"/>
      <c r="VPB521" s="6"/>
      <c r="VPC521" s="174"/>
      <c r="VPD521" s="11"/>
      <c r="VPE521" s="15"/>
      <c r="VPF521" s="6"/>
      <c r="VPG521" s="174"/>
      <c r="VPH521" s="11"/>
      <c r="VPI521" s="15"/>
      <c r="VPJ521" s="6"/>
      <c r="VPK521" s="174"/>
      <c r="VPL521" s="11"/>
      <c r="VPM521" s="15"/>
      <c r="VPN521" s="6"/>
      <c r="VPO521" s="174"/>
      <c r="VPP521" s="11"/>
      <c r="VPQ521" s="15"/>
      <c r="VPR521" s="6"/>
      <c r="VPS521" s="174"/>
      <c r="VPT521" s="11"/>
      <c r="VPU521" s="15"/>
      <c r="VPV521" s="6"/>
      <c r="VPW521" s="174"/>
      <c r="VPX521" s="11"/>
      <c r="VPY521" s="15"/>
      <c r="VPZ521" s="6"/>
      <c r="VQA521" s="174"/>
      <c r="VQB521" s="11"/>
      <c r="VQC521" s="15"/>
      <c r="VQD521" s="6"/>
      <c r="VQE521" s="174"/>
      <c r="VQF521" s="11"/>
      <c r="VQG521" s="15"/>
      <c r="VQH521" s="6"/>
      <c r="VQI521" s="174"/>
      <c r="VQJ521" s="11"/>
      <c r="VQK521" s="15"/>
      <c r="VQL521" s="6"/>
      <c r="VQM521" s="174"/>
      <c r="VQN521" s="11"/>
      <c r="VQO521" s="15"/>
      <c r="VQP521" s="6"/>
      <c r="VQQ521" s="174"/>
      <c r="VQR521" s="11"/>
      <c r="VQS521" s="15"/>
      <c r="VQT521" s="6"/>
      <c r="VQU521" s="174"/>
      <c r="VQV521" s="11"/>
      <c r="VQW521" s="15"/>
      <c r="VQX521" s="6"/>
      <c r="VQY521" s="174"/>
      <c r="VQZ521" s="11"/>
      <c r="VRA521" s="15"/>
      <c r="VRB521" s="6"/>
      <c r="VRC521" s="174"/>
      <c r="VRD521" s="11"/>
      <c r="VRE521" s="15"/>
      <c r="VRF521" s="6"/>
      <c r="VRG521" s="174"/>
      <c r="VRH521" s="11"/>
      <c r="VRI521" s="15"/>
      <c r="VRJ521" s="6"/>
      <c r="VRK521" s="174"/>
      <c r="VRL521" s="11"/>
      <c r="VRM521" s="15"/>
      <c r="VRN521" s="6"/>
      <c r="VRO521" s="174"/>
      <c r="VRP521" s="11"/>
      <c r="VRQ521" s="15"/>
      <c r="VRR521" s="6"/>
      <c r="VRS521" s="174"/>
      <c r="VRT521" s="11"/>
      <c r="VRU521" s="15"/>
      <c r="VRV521" s="6"/>
      <c r="VRW521" s="174"/>
      <c r="VRX521" s="11"/>
      <c r="VRY521" s="15"/>
      <c r="VRZ521" s="6"/>
      <c r="VSA521" s="174"/>
      <c r="VSB521" s="11"/>
      <c r="VSC521" s="15"/>
      <c r="VSD521" s="6"/>
      <c r="VSE521" s="174"/>
      <c r="VSF521" s="11"/>
      <c r="VSG521" s="15"/>
      <c r="VSH521" s="6"/>
      <c r="VSI521" s="174"/>
      <c r="VSJ521" s="11"/>
      <c r="VSK521" s="15"/>
      <c r="VSL521" s="6"/>
      <c r="VSM521" s="174"/>
      <c r="VSN521" s="11"/>
      <c r="VSO521" s="15"/>
      <c r="VSP521" s="6"/>
      <c r="VSQ521" s="174"/>
      <c r="VSR521" s="11"/>
      <c r="VSS521" s="15"/>
      <c r="VST521" s="6"/>
      <c r="VSU521" s="174"/>
      <c r="VSV521" s="11"/>
      <c r="VSW521" s="15"/>
      <c r="VSX521" s="6"/>
      <c r="VSY521" s="174"/>
      <c r="VSZ521" s="11"/>
      <c r="VTA521" s="15"/>
      <c r="VTB521" s="6"/>
      <c r="VTC521" s="174"/>
      <c r="VTD521" s="11"/>
      <c r="VTE521" s="15"/>
      <c r="VTF521" s="6"/>
      <c r="VTG521" s="174"/>
      <c r="VTH521" s="11"/>
      <c r="VTI521" s="15"/>
      <c r="VTJ521" s="6"/>
      <c r="VTK521" s="174"/>
      <c r="VTL521" s="11"/>
      <c r="VTM521" s="15"/>
      <c r="VTN521" s="6"/>
      <c r="VTO521" s="174"/>
      <c r="VTP521" s="11"/>
      <c r="VTQ521" s="15"/>
      <c r="VTR521" s="6"/>
      <c r="VTS521" s="174"/>
      <c r="VTT521" s="11"/>
      <c r="VTU521" s="15"/>
      <c r="VTV521" s="6"/>
      <c r="VTW521" s="174"/>
      <c r="VTX521" s="11"/>
      <c r="VTY521" s="15"/>
      <c r="VTZ521" s="6"/>
      <c r="VUA521" s="174"/>
      <c r="VUB521" s="11"/>
      <c r="VUC521" s="15"/>
      <c r="VUD521" s="6"/>
      <c r="VUE521" s="174"/>
      <c r="VUF521" s="11"/>
      <c r="VUG521" s="15"/>
      <c r="VUH521" s="6"/>
      <c r="VUI521" s="174"/>
      <c r="VUJ521" s="11"/>
      <c r="VUK521" s="15"/>
      <c r="VUL521" s="6"/>
      <c r="VUM521" s="174"/>
      <c r="VUN521" s="11"/>
      <c r="VUO521" s="15"/>
      <c r="VUP521" s="6"/>
      <c r="VUQ521" s="174"/>
      <c r="VUR521" s="11"/>
      <c r="VUS521" s="15"/>
      <c r="VUT521" s="6"/>
      <c r="VUU521" s="174"/>
      <c r="VUV521" s="11"/>
      <c r="VUW521" s="15"/>
      <c r="VUX521" s="6"/>
      <c r="VUY521" s="174"/>
      <c r="VUZ521" s="11"/>
      <c r="VVA521" s="15"/>
      <c r="VVB521" s="6"/>
      <c r="VVC521" s="174"/>
      <c r="VVD521" s="11"/>
      <c r="VVE521" s="15"/>
      <c r="VVF521" s="6"/>
      <c r="VVG521" s="174"/>
      <c r="VVH521" s="11"/>
      <c r="VVI521" s="15"/>
      <c r="VVJ521" s="6"/>
      <c r="VVK521" s="174"/>
      <c r="VVL521" s="11"/>
      <c r="VVM521" s="15"/>
      <c r="VVN521" s="6"/>
      <c r="VVO521" s="174"/>
      <c r="VVP521" s="11"/>
      <c r="VVQ521" s="15"/>
      <c r="VVR521" s="6"/>
      <c r="VVS521" s="174"/>
      <c r="VVT521" s="11"/>
      <c r="VVU521" s="15"/>
      <c r="VVV521" s="6"/>
      <c r="VVW521" s="174"/>
      <c r="VVX521" s="11"/>
      <c r="VVY521" s="15"/>
      <c r="VVZ521" s="6"/>
      <c r="VWA521" s="174"/>
      <c r="VWB521" s="11"/>
      <c r="VWC521" s="15"/>
      <c r="VWD521" s="6"/>
      <c r="VWE521" s="174"/>
      <c r="VWF521" s="11"/>
      <c r="VWG521" s="15"/>
      <c r="VWH521" s="6"/>
      <c r="VWI521" s="174"/>
      <c r="VWJ521" s="11"/>
      <c r="VWK521" s="15"/>
      <c r="VWL521" s="6"/>
      <c r="VWM521" s="174"/>
      <c r="VWN521" s="11"/>
      <c r="VWO521" s="15"/>
      <c r="VWP521" s="6"/>
      <c r="VWQ521" s="174"/>
      <c r="VWR521" s="11"/>
      <c r="VWS521" s="15"/>
      <c r="VWT521" s="6"/>
      <c r="VWU521" s="174"/>
      <c r="VWV521" s="11"/>
      <c r="VWW521" s="15"/>
      <c r="VWX521" s="6"/>
      <c r="VWY521" s="174"/>
      <c r="VWZ521" s="11"/>
      <c r="VXA521" s="15"/>
      <c r="VXB521" s="6"/>
      <c r="VXC521" s="174"/>
      <c r="VXD521" s="11"/>
      <c r="VXE521" s="15"/>
      <c r="VXF521" s="6"/>
      <c r="VXG521" s="174"/>
      <c r="VXH521" s="11"/>
      <c r="VXI521" s="15"/>
      <c r="VXJ521" s="6"/>
      <c r="VXK521" s="174"/>
      <c r="VXL521" s="11"/>
      <c r="VXM521" s="15"/>
      <c r="VXN521" s="6"/>
      <c r="VXO521" s="174"/>
      <c r="VXP521" s="11"/>
      <c r="VXQ521" s="15"/>
      <c r="VXR521" s="6"/>
      <c r="VXS521" s="174"/>
      <c r="VXT521" s="11"/>
      <c r="VXU521" s="15"/>
      <c r="VXV521" s="6"/>
      <c r="VXW521" s="174"/>
      <c r="VXX521" s="11"/>
      <c r="VXY521" s="15"/>
      <c r="VXZ521" s="6"/>
      <c r="VYA521" s="174"/>
      <c r="VYB521" s="11"/>
      <c r="VYC521" s="15"/>
      <c r="VYD521" s="6"/>
      <c r="VYE521" s="174"/>
      <c r="VYF521" s="11"/>
      <c r="VYG521" s="15"/>
      <c r="VYH521" s="6"/>
      <c r="VYI521" s="174"/>
      <c r="VYJ521" s="11"/>
      <c r="VYK521" s="15"/>
      <c r="VYL521" s="6"/>
      <c r="VYM521" s="174"/>
      <c r="VYN521" s="11"/>
      <c r="VYO521" s="15"/>
      <c r="VYP521" s="6"/>
      <c r="VYQ521" s="174"/>
      <c r="VYR521" s="11"/>
      <c r="VYS521" s="15"/>
      <c r="VYT521" s="6"/>
      <c r="VYU521" s="174"/>
      <c r="VYV521" s="11"/>
      <c r="VYW521" s="15"/>
      <c r="VYX521" s="6"/>
      <c r="VYY521" s="174"/>
      <c r="VYZ521" s="11"/>
      <c r="VZA521" s="15"/>
      <c r="VZB521" s="6"/>
      <c r="VZC521" s="174"/>
      <c r="VZD521" s="11"/>
      <c r="VZE521" s="15"/>
      <c r="VZF521" s="6"/>
      <c r="VZG521" s="174"/>
      <c r="VZH521" s="11"/>
      <c r="VZI521" s="15"/>
      <c r="VZJ521" s="6"/>
      <c r="VZK521" s="174"/>
      <c r="VZL521" s="11"/>
      <c r="VZM521" s="15"/>
      <c r="VZN521" s="6"/>
      <c r="VZO521" s="174"/>
      <c r="VZP521" s="11"/>
      <c r="VZQ521" s="15"/>
      <c r="VZR521" s="6"/>
      <c r="VZS521" s="174"/>
      <c r="VZT521" s="11"/>
      <c r="VZU521" s="15"/>
      <c r="VZV521" s="6"/>
      <c r="VZW521" s="174"/>
      <c r="VZX521" s="11"/>
      <c r="VZY521" s="15"/>
      <c r="VZZ521" s="6"/>
      <c r="WAA521" s="174"/>
      <c r="WAB521" s="11"/>
      <c r="WAC521" s="15"/>
      <c r="WAD521" s="6"/>
      <c r="WAE521" s="174"/>
      <c r="WAF521" s="11"/>
      <c r="WAG521" s="15"/>
      <c r="WAH521" s="6"/>
      <c r="WAI521" s="174"/>
      <c r="WAJ521" s="11"/>
      <c r="WAK521" s="15"/>
      <c r="WAL521" s="6"/>
      <c r="WAM521" s="174"/>
      <c r="WAN521" s="11"/>
      <c r="WAO521" s="15"/>
      <c r="WAP521" s="6"/>
      <c r="WAQ521" s="174"/>
      <c r="WAR521" s="11"/>
      <c r="WAS521" s="15"/>
      <c r="WAT521" s="6"/>
      <c r="WAU521" s="174"/>
      <c r="WAV521" s="11"/>
      <c r="WAW521" s="15"/>
      <c r="WAX521" s="6"/>
      <c r="WAY521" s="174"/>
      <c r="WAZ521" s="11"/>
      <c r="WBA521" s="15"/>
      <c r="WBB521" s="6"/>
      <c r="WBC521" s="174"/>
      <c r="WBD521" s="11"/>
      <c r="WBE521" s="15"/>
      <c r="WBF521" s="6"/>
      <c r="WBG521" s="174"/>
      <c r="WBH521" s="11"/>
      <c r="WBI521" s="15"/>
      <c r="WBJ521" s="6"/>
      <c r="WBK521" s="174"/>
      <c r="WBL521" s="11"/>
      <c r="WBM521" s="15"/>
      <c r="WBN521" s="6"/>
      <c r="WBO521" s="174"/>
      <c r="WBP521" s="11"/>
      <c r="WBQ521" s="15"/>
      <c r="WBR521" s="6"/>
      <c r="WBS521" s="174"/>
      <c r="WBT521" s="11"/>
      <c r="WBU521" s="15"/>
      <c r="WBV521" s="6"/>
      <c r="WBW521" s="174"/>
      <c r="WBX521" s="11"/>
      <c r="WBY521" s="15"/>
      <c r="WBZ521" s="6"/>
      <c r="WCA521" s="174"/>
      <c r="WCB521" s="11"/>
      <c r="WCC521" s="15"/>
      <c r="WCD521" s="6"/>
      <c r="WCE521" s="174"/>
      <c r="WCF521" s="11"/>
      <c r="WCG521" s="15"/>
      <c r="WCH521" s="6"/>
      <c r="WCI521" s="174"/>
      <c r="WCJ521" s="11"/>
      <c r="WCK521" s="15"/>
      <c r="WCL521" s="6"/>
      <c r="WCM521" s="174"/>
      <c r="WCN521" s="11"/>
      <c r="WCO521" s="15"/>
      <c r="WCP521" s="6"/>
      <c r="WCQ521" s="174"/>
      <c r="WCR521" s="11"/>
      <c r="WCS521" s="15"/>
      <c r="WCT521" s="6"/>
      <c r="WCU521" s="174"/>
      <c r="WCV521" s="11"/>
      <c r="WCW521" s="15"/>
      <c r="WCX521" s="6"/>
      <c r="WCY521" s="174"/>
      <c r="WCZ521" s="11"/>
      <c r="WDA521" s="15"/>
      <c r="WDB521" s="6"/>
      <c r="WDC521" s="174"/>
      <c r="WDD521" s="11"/>
      <c r="WDE521" s="15"/>
      <c r="WDF521" s="6"/>
      <c r="WDG521" s="174"/>
      <c r="WDH521" s="11"/>
      <c r="WDI521" s="15"/>
      <c r="WDJ521" s="6"/>
      <c r="WDK521" s="174"/>
      <c r="WDL521" s="11"/>
      <c r="WDM521" s="15"/>
      <c r="WDN521" s="6"/>
      <c r="WDO521" s="174"/>
      <c r="WDP521" s="11"/>
      <c r="WDQ521" s="15"/>
      <c r="WDR521" s="6"/>
      <c r="WDS521" s="174"/>
      <c r="WDT521" s="11"/>
      <c r="WDU521" s="15"/>
      <c r="WDV521" s="6"/>
      <c r="WDW521" s="174"/>
      <c r="WDX521" s="11"/>
      <c r="WDY521" s="15"/>
      <c r="WDZ521" s="6"/>
      <c r="WEA521" s="174"/>
      <c r="WEB521" s="11"/>
      <c r="WEC521" s="15"/>
      <c r="WED521" s="6"/>
      <c r="WEE521" s="174"/>
      <c r="WEF521" s="11"/>
      <c r="WEG521" s="15"/>
      <c r="WEH521" s="6"/>
      <c r="WEI521" s="174"/>
      <c r="WEJ521" s="11"/>
      <c r="WEK521" s="15"/>
      <c r="WEL521" s="6"/>
      <c r="WEM521" s="174"/>
      <c r="WEN521" s="11"/>
      <c r="WEO521" s="15"/>
      <c r="WEP521" s="6"/>
      <c r="WEQ521" s="174"/>
      <c r="WER521" s="11"/>
      <c r="WES521" s="15"/>
      <c r="WET521" s="6"/>
      <c r="WEU521" s="174"/>
      <c r="WEV521" s="11"/>
      <c r="WEW521" s="15"/>
      <c r="WEX521" s="6"/>
      <c r="WEY521" s="174"/>
      <c r="WEZ521" s="11"/>
      <c r="WFA521" s="15"/>
      <c r="WFB521" s="6"/>
      <c r="WFC521" s="174"/>
      <c r="WFD521" s="11"/>
      <c r="WFE521" s="15"/>
      <c r="WFF521" s="6"/>
      <c r="WFG521" s="174"/>
      <c r="WFH521" s="11"/>
      <c r="WFI521" s="15"/>
      <c r="WFJ521" s="6"/>
      <c r="WFK521" s="174"/>
      <c r="WFL521" s="11"/>
      <c r="WFM521" s="15"/>
      <c r="WFN521" s="6"/>
      <c r="WFO521" s="174"/>
      <c r="WFP521" s="11"/>
      <c r="WFQ521" s="15"/>
      <c r="WFR521" s="6"/>
      <c r="WFS521" s="174"/>
      <c r="WFT521" s="11"/>
      <c r="WFU521" s="15"/>
      <c r="WFV521" s="6"/>
      <c r="WFW521" s="174"/>
      <c r="WFX521" s="11"/>
      <c r="WFY521" s="15"/>
      <c r="WFZ521" s="6"/>
      <c r="WGA521" s="174"/>
      <c r="WGB521" s="11"/>
      <c r="WGC521" s="15"/>
      <c r="WGD521" s="6"/>
      <c r="WGE521" s="174"/>
      <c r="WGF521" s="11"/>
      <c r="WGG521" s="15"/>
      <c r="WGH521" s="6"/>
      <c r="WGI521" s="174"/>
      <c r="WGJ521" s="11"/>
      <c r="WGK521" s="15"/>
      <c r="WGL521" s="6"/>
      <c r="WGM521" s="174"/>
      <c r="WGN521" s="11"/>
      <c r="WGO521" s="15"/>
      <c r="WGP521" s="6"/>
      <c r="WGQ521" s="174"/>
      <c r="WGR521" s="11"/>
      <c r="WGS521" s="15"/>
      <c r="WGT521" s="6"/>
      <c r="WGU521" s="174"/>
      <c r="WGV521" s="11"/>
      <c r="WGW521" s="15"/>
      <c r="WGX521" s="6"/>
      <c r="WGY521" s="174"/>
      <c r="WGZ521" s="11"/>
      <c r="WHA521" s="15"/>
      <c r="WHB521" s="6"/>
      <c r="WHC521" s="174"/>
      <c r="WHD521" s="11"/>
      <c r="WHE521" s="15"/>
      <c r="WHF521" s="6"/>
      <c r="WHG521" s="174"/>
      <c r="WHH521" s="11"/>
      <c r="WHI521" s="15"/>
      <c r="WHJ521" s="6"/>
      <c r="WHK521" s="174"/>
      <c r="WHL521" s="11"/>
      <c r="WHM521" s="15"/>
      <c r="WHN521" s="6"/>
      <c r="WHO521" s="174"/>
      <c r="WHP521" s="11"/>
      <c r="WHQ521" s="15"/>
      <c r="WHR521" s="6"/>
      <c r="WHS521" s="174"/>
      <c r="WHT521" s="11"/>
      <c r="WHU521" s="15"/>
      <c r="WHV521" s="6"/>
      <c r="WHW521" s="174"/>
      <c r="WHX521" s="11"/>
      <c r="WHY521" s="15"/>
      <c r="WHZ521" s="6"/>
      <c r="WIA521" s="174"/>
      <c r="WIB521" s="11"/>
      <c r="WIC521" s="15"/>
      <c r="WID521" s="6"/>
      <c r="WIE521" s="174"/>
      <c r="WIF521" s="11"/>
      <c r="WIG521" s="15"/>
      <c r="WIH521" s="6"/>
      <c r="WII521" s="174"/>
      <c r="WIJ521" s="11"/>
      <c r="WIK521" s="15"/>
      <c r="WIL521" s="6"/>
      <c r="WIM521" s="174"/>
      <c r="WIN521" s="11"/>
      <c r="WIO521" s="15"/>
      <c r="WIP521" s="6"/>
      <c r="WIQ521" s="174"/>
      <c r="WIR521" s="11"/>
      <c r="WIS521" s="15"/>
      <c r="WIT521" s="6"/>
      <c r="WIU521" s="174"/>
      <c r="WIV521" s="11"/>
      <c r="WIW521" s="15"/>
      <c r="WIX521" s="6"/>
      <c r="WIY521" s="174"/>
      <c r="WIZ521" s="11"/>
      <c r="WJA521" s="15"/>
      <c r="WJB521" s="6"/>
      <c r="WJC521" s="174"/>
      <c r="WJD521" s="11"/>
      <c r="WJE521" s="15"/>
      <c r="WJF521" s="6"/>
      <c r="WJG521" s="174"/>
      <c r="WJH521" s="11"/>
      <c r="WJI521" s="15"/>
      <c r="WJJ521" s="6"/>
      <c r="WJK521" s="174"/>
      <c r="WJL521" s="11"/>
      <c r="WJM521" s="15"/>
      <c r="WJN521" s="6"/>
      <c r="WJO521" s="174"/>
      <c r="WJP521" s="11"/>
      <c r="WJQ521" s="15"/>
      <c r="WJR521" s="6"/>
      <c r="WJS521" s="174"/>
      <c r="WJT521" s="11"/>
      <c r="WJU521" s="15"/>
      <c r="WJV521" s="6"/>
      <c r="WJW521" s="174"/>
      <c r="WJX521" s="11"/>
      <c r="WJY521" s="15"/>
      <c r="WJZ521" s="6"/>
      <c r="WKA521" s="174"/>
      <c r="WKB521" s="11"/>
      <c r="WKC521" s="15"/>
      <c r="WKD521" s="6"/>
      <c r="WKE521" s="174"/>
      <c r="WKF521" s="11"/>
      <c r="WKG521" s="15"/>
      <c r="WKH521" s="6"/>
      <c r="WKI521" s="174"/>
      <c r="WKJ521" s="11"/>
      <c r="WKK521" s="15"/>
      <c r="WKL521" s="6"/>
      <c r="WKM521" s="174"/>
      <c r="WKN521" s="11"/>
      <c r="WKO521" s="15"/>
      <c r="WKP521" s="6"/>
      <c r="WKQ521" s="174"/>
      <c r="WKR521" s="11"/>
      <c r="WKS521" s="15"/>
      <c r="WKT521" s="6"/>
      <c r="WKU521" s="174"/>
      <c r="WKV521" s="11"/>
      <c r="WKW521" s="15"/>
      <c r="WKX521" s="6"/>
      <c r="WKY521" s="174"/>
      <c r="WKZ521" s="11"/>
      <c r="WLA521" s="15"/>
      <c r="WLB521" s="6"/>
      <c r="WLC521" s="174"/>
      <c r="WLD521" s="11"/>
      <c r="WLE521" s="15"/>
      <c r="WLF521" s="6"/>
      <c r="WLG521" s="174"/>
      <c r="WLH521" s="11"/>
      <c r="WLI521" s="15"/>
      <c r="WLJ521" s="6"/>
      <c r="WLK521" s="174"/>
      <c r="WLL521" s="11"/>
      <c r="WLM521" s="15"/>
      <c r="WLN521" s="6"/>
      <c r="WLO521" s="174"/>
      <c r="WLP521" s="11"/>
      <c r="WLQ521" s="15"/>
      <c r="WLR521" s="6"/>
      <c r="WLS521" s="174"/>
      <c r="WLT521" s="11"/>
      <c r="WLU521" s="15"/>
      <c r="WLV521" s="6"/>
      <c r="WLW521" s="174"/>
      <c r="WLX521" s="11"/>
      <c r="WLY521" s="15"/>
      <c r="WLZ521" s="6"/>
      <c r="WMA521" s="174"/>
      <c r="WMB521" s="11"/>
      <c r="WMC521" s="15"/>
      <c r="WMD521" s="6"/>
      <c r="WME521" s="174"/>
      <c r="WMF521" s="11"/>
      <c r="WMG521" s="15"/>
      <c r="WMH521" s="6"/>
      <c r="WMI521" s="174"/>
      <c r="WMJ521" s="11"/>
      <c r="WMK521" s="15"/>
      <c r="WML521" s="6"/>
      <c r="WMM521" s="174"/>
      <c r="WMN521" s="11"/>
      <c r="WMO521" s="15"/>
      <c r="WMP521" s="6"/>
      <c r="WMQ521" s="174"/>
      <c r="WMR521" s="11"/>
      <c r="WMS521" s="15"/>
      <c r="WMT521" s="6"/>
      <c r="WMU521" s="174"/>
      <c r="WMV521" s="11"/>
      <c r="WMW521" s="15"/>
      <c r="WMX521" s="6"/>
      <c r="WMY521" s="174"/>
      <c r="WMZ521" s="11"/>
      <c r="WNA521" s="15"/>
      <c r="WNB521" s="6"/>
      <c r="WNC521" s="174"/>
      <c r="WND521" s="11"/>
      <c r="WNE521" s="15"/>
      <c r="WNF521" s="6"/>
      <c r="WNG521" s="174"/>
      <c r="WNH521" s="11"/>
      <c r="WNI521" s="15"/>
      <c r="WNJ521" s="6"/>
      <c r="WNK521" s="174"/>
      <c r="WNL521" s="11"/>
      <c r="WNM521" s="15"/>
      <c r="WNN521" s="6"/>
      <c r="WNO521" s="174"/>
      <c r="WNP521" s="11"/>
      <c r="WNQ521" s="15"/>
      <c r="WNR521" s="6"/>
      <c r="WNS521" s="174"/>
      <c r="WNT521" s="11"/>
      <c r="WNU521" s="15"/>
      <c r="WNV521" s="6"/>
      <c r="WNW521" s="174"/>
      <c r="WNX521" s="11"/>
      <c r="WNY521" s="15"/>
      <c r="WNZ521" s="6"/>
      <c r="WOA521" s="174"/>
      <c r="WOB521" s="11"/>
      <c r="WOC521" s="15"/>
      <c r="WOD521" s="6"/>
      <c r="WOE521" s="174"/>
      <c r="WOF521" s="11"/>
      <c r="WOG521" s="15"/>
      <c r="WOH521" s="6"/>
      <c r="WOI521" s="174"/>
      <c r="WOJ521" s="11"/>
      <c r="WOK521" s="15"/>
      <c r="WOL521" s="6"/>
      <c r="WOM521" s="174"/>
      <c r="WON521" s="11"/>
      <c r="WOO521" s="15"/>
      <c r="WOP521" s="6"/>
      <c r="WOQ521" s="174"/>
      <c r="WOR521" s="11"/>
      <c r="WOS521" s="15"/>
      <c r="WOT521" s="6"/>
      <c r="WOU521" s="174"/>
      <c r="WOV521" s="11"/>
      <c r="WOW521" s="15"/>
      <c r="WOX521" s="6"/>
      <c r="WOY521" s="174"/>
      <c r="WOZ521" s="11"/>
      <c r="WPA521" s="15"/>
      <c r="WPB521" s="6"/>
      <c r="WPC521" s="174"/>
      <c r="WPD521" s="11"/>
      <c r="WPE521" s="15"/>
      <c r="WPF521" s="6"/>
      <c r="WPG521" s="174"/>
      <c r="WPH521" s="11"/>
      <c r="WPI521" s="15"/>
      <c r="WPJ521" s="6"/>
      <c r="WPK521" s="174"/>
      <c r="WPL521" s="11"/>
      <c r="WPM521" s="15"/>
      <c r="WPN521" s="6"/>
      <c r="WPO521" s="174"/>
      <c r="WPP521" s="11"/>
      <c r="WPQ521" s="15"/>
      <c r="WPR521" s="6"/>
      <c r="WPS521" s="174"/>
      <c r="WPT521" s="11"/>
      <c r="WPU521" s="15"/>
      <c r="WPV521" s="6"/>
      <c r="WPW521" s="174"/>
      <c r="WPX521" s="11"/>
      <c r="WPY521" s="15"/>
      <c r="WPZ521" s="6"/>
      <c r="WQA521" s="174"/>
      <c r="WQB521" s="11"/>
      <c r="WQC521" s="15"/>
      <c r="WQD521" s="6"/>
      <c r="WQE521" s="174"/>
      <c r="WQF521" s="11"/>
      <c r="WQG521" s="15"/>
      <c r="WQH521" s="6"/>
      <c r="WQI521" s="174"/>
      <c r="WQJ521" s="11"/>
      <c r="WQK521" s="15"/>
      <c r="WQL521" s="6"/>
      <c r="WQM521" s="174"/>
      <c r="WQN521" s="11"/>
      <c r="WQO521" s="15"/>
      <c r="WQP521" s="6"/>
      <c r="WQQ521" s="174"/>
      <c r="WQR521" s="11"/>
      <c r="WQS521" s="15"/>
      <c r="WQT521" s="6"/>
      <c r="WQU521" s="174"/>
      <c r="WQV521" s="11"/>
      <c r="WQW521" s="15"/>
      <c r="WQX521" s="6"/>
      <c r="WQY521" s="174"/>
      <c r="WQZ521" s="11"/>
      <c r="WRA521" s="15"/>
      <c r="WRB521" s="6"/>
      <c r="WRC521" s="174"/>
      <c r="WRD521" s="11"/>
      <c r="WRE521" s="15"/>
      <c r="WRF521" s="6"/>
      <c r="WRG521" s="174"/>
      <c r="WRH521" s="11"/>
      <c r="WRI521" s="15"/>
      <c r="WRJ521" s="6"/>
      <c r="WRK521" s="174"/>
      <c r="WRL521" s="11"/>
      <c r="WRM521" s="15"/>
      <c r="WRN521" s="6"/>
      <c r="WRO521" s="174"/>
      <c r="WRP521" s="11"/>
      <c r="WRQ521" s="15"/>
      <c r="WRR521" s="6"/>
      <c r="WRS521" s="174"/>
      <c r="WRT521" s="11"/>
      <c r="WRU521" s="15"/>
      <c r="WRV521" s="6"/>
      <c r="WRW521" s="174"/>
      <c r="WRX521" s="11"/>
      <c r="WRY521" s="15"/>
      <c r="WRZ521" s="6"/>
      <c r="WSA521" s="174"/>
      <c r="WSB521" s="11"/>
      <c r="WSC521" s="15"/>
      <c r="WSD521" s="6"/>
      <c r="WSE521" s="174"/>
      <c r="WSF521" s="11"/>
      <c r="WSG521" s="15"/>
      <c r="WSH521" s="6"/>
      <c r="WSI521" s="174"/>
      <c r="WSJ521" s="11"/>
      <c r="WSK521" s="15"/>
      <c r="WSL521" s="6"/>
      <c r="WSM521" s="174"/>
      <c r="WSN521" s="11"/>
      <c r="WSO521" s="15"/>
      <c r="WSP521" s="6"/>
      <c r="WSQ521" s="174"/>
      <c r="WSR521" s="11"/>
      <c r="WSS521" s="15"/>
      <c r="WST521" s="6"/>
      <c r="WSU521" s="174"/>
      <c r="WSV521" s="11"/>
      <c r="WSW521" s="15"/>
      <c r="WSX521" s="6"/>
      <c r="WSY521" s="174"/>
      <c r="WSZ521" s="11"/>
      <c r="WTA521" s="15"/>
      <c r="WTB521" s="6"/>
      <c r="WTC521" s="174"/>
      <c r="WTD521" s="11"/>
      <c r="WTE521" s="15"/>
      <c r="WTF521" s="6"/>
      <c r="WTG521" s="174"/>
      <c r="WTH521" s="11"/>
      <c r="WTI521" s="15"/>
      <c r="WTJ521" s="6"/>
      <c r="WTK521" s="174"/>
      <c r="WTL521" s="11"/>
      <c r="WTM521" s="15"/>
      <c r="WTN521" s="6"/>
      <c r="WTO521" s="174"/>
      <c r="WTP521" s="11"/>
      <c r="WTQ521" s="15"/>
      <c r="WTR521" s="6"/>
      <c r="WTS521" s="174"/>
      <c r="WTT521" s="11"/>
      <c r="WTU521" s="15"/>
      <c r="WTV521" s="6"/>
      <c r="WTW521" s="174"/>
      <c r="WTX521" s="11"/>
      <c r="WTY521" s="15"/>
      <c r="WTZ521" s="6"/>
      <c r="WUA521" s="174"/>
      <c r="WUB521" s="11"/>
      <c r="WUC521" s="15"/>
      <c r="WUD521" s="6"/>
      <c r="WUE521" s="174"/>
      <c r="WUF521" s="11"/>
      <c r="WUG521" s="15"/>
      <c r="WUH521" s="6"/>
      <c r="WUI521" s="174"/>
      <c r="WUJ521" s="11"/>
      <c r="WUK521" s="15"/>
      <c r="WUL521" s="6"/>
      <c r="WUM521" s="174"/>
      <c r="WUN521" s="11"/>
      <c r="WUO521" s="15"/>
      <c r="WUP521" s="6"/>
      <c r="WUQ521" s="174"/>
      <c r="WUR521" s="11"/>
      <c r="WUS521" s="15"/>
      <c r="WUT521" s="6"/>
      <c r="WUU521" s="174"/>
      <c r="WUV521" s="11"/>
      <c r="WUW521" s="15"/>
      <c r="WUX521" s="6"/>
      <c r="WUY521" s="174"/>
      <c r="WUZ521" s="11"/>
      <c r="WVA521" s="15"/>
      <c r="WVB521" s="6"/>
      <c r="WVC521" s="174"/>
      <c r="WVD521" s="11"/>
      <c r="WVE521" s="15"/>
      <c r="WVF521" s="6"/>
      <c r="WVG521" s="174"/>
      <c r="WVH521" s="11"/>
      <c r="WVI521" s="15"/>
      <c r="WVJ521" s="6"/>
      <c r="WVK521" s="174"/>
      <c r="WVL521" s="11"/>
      <c r="WVM521" s="15"/>
      <c r="WVN521" s="6"/>
      <c r="WVO521" s="174"/>
      <c r="WVP521" s="11"/>
      <c r="WVQ521" s="15"/>
      <c r="WVR521" s="6"/>
      <c r="WVS521" s="174"/>
      <c r="WVT521" s="11"/>
      <c r="WVU521" s="15"/>
      <c r="WVV521" s="6"/>
      <c r="WVW521" s="174"/>
      <c r="WVX521" s="11"/>
      <c r="WVY521" s="15"/>
      <c r="WVZ521" s="6"/>
      <c r="WWA521" s="174"/>
      <c r="WWB521" s="11"/>
      <c r="WWC521" s="15"/>
      <c r="WWD521" s="6"/>
      <c r="WWE521" s="174"/>
      <c r="WWF521" s="11"/>
      <c r="WWG521" s="15"/>
      <c r="WWH521" s="6"/>
      <c r="WWI521" s="174"/>
      <c r="WWJ521" s="11"/>
      <c r="WWK521" s="15"/>
      <c r="WWL521" s="6"/>
      <c r="WWM521" s="174"/>
      <c r="WWN521" s="11"/>
      <c r="WWO521" s="15"/>
      <c r="WWP521" s="6"/>
      <c r="WWQ521" s="174"/>
      <c r="WWR521" s="11"/>
      <c r="WWS521" s="15"/>
      <c r="WWT521" s="6"/>
      <c r="WWU521" s="174"/>
      <c r="WWV521" s="11"/>
      <c r="WWW521" s="15"/>
      <c r="WWX521" s="6"/>
      <c r="WWY521" s="174"/>
      <c r="WWZ521" s="11"/>
      <c r="WXA521" s="15"/>
      <c r="WXB521" s="6"/>
      <c r="WXC521" s="174"/>
      <c r="WXD521" s="11"/>
      <c r="WXE521" s="15"/>
      <c r="WXF521" s="6"/>
      <c r="WXG521" s="174"/>
      <c r="WXH521" s="11"/>
      <c r="WXI521" s="15"/>
      <c r="WXJ521" s="6"/>
      <c r="WXK521" s="174"/>
      <c r="WXL521" s="11"/>
      <c r="WXM521" s="15"/>
      <c r="WXN521" s="6"/>
      <c r="WXO521" s="174"/>
      <c r="WXP521" s="11"/>
      <c r="WXQ521" s="15"/>
      <c r="WXR521" s="6"/>
      <c r="WXS521" s="174"/>
      <c r="WXT521" s="11"/>
      <c r="WXU521" s="15"/>
      <c r="WXV521" s="6"/>
      <c r="WXW521" s="174"/>
      <c r="WXX521" s="11"/>
      <c r="WXY521" s="15"/>
      <c r="WXZ521" s="6"/>
      <c r="WYA521" s="174"/>
      <c r="WYB521" s="11"/>
      <c r="WYC521" s="15"/>
      <c r="WYD521" s="6"/>
      <c r="WYE521" s="174"/>
      <c r="WYF521" s="11"/>
      <c r="WYG521" s="15"/>
      <c r="WYH521" s="6"/>
      <c r="WYI521" s="174"/>
      <c r="WYJ521" s="11"/>
      <c r="WYK521" s="15"/>
      <c r="WYL521" s="6"/>
      <c r="WYM521" s="174"/>
      <c r="WYN521" s="11"/>
      <c r="WYO521" s="15"/>
      <c r="WYP521" s="6"/>
      <c r="WYQ521" s="174"/>
      <c r="WYR521" s="11"/>
      <c r="WYS521" s="15"/>
      <c r="WYT521" s="6"/>
      <c r="WYU521" s="174"/>
      <c r="WYV521" s="11"/>
      <c r="WYW521" s="15"/>
      <c r="WYX521" s="6"/>
      <c r="WYY521" s="174"/>
      <c r="WYZ521" s="11"/>
      <c r="WZA521" s="15"/>
      <c r="WZB521" s="6"/>
      <c r="WZC521" s="174"/>
      <c r="WZD521" s="11"/>
      <c r="WZE521" s="15"/>
      <c r="WZF521" s="6"/>
      <c r="WZG521" s="174"/>
      <c r="WZH521" s="11"/>
      <c r="WZI521" s="15"/>
      <c r="WZJ521" s="6"/>
      <c r="WZK521" s="174"/>
      <c r="WZL521" s="11"/>
      <c r="WZM521" s="15"/>
      <c r="WZN521" s="6"/>
      <c r="WZO521" s="174"/>
      <c r="WZP521" s="11"/>
      <c r="WZQ521" s="15"/>
      <c r="WZR521" s="6"/>
      <c r="WZS521" s="174"/>
      <c r="WZT521" s="11"/>
      <c r="WZU521" s="15"/>
      <c r="WZV521" s="6"/>
      <c r="WZW521" s="174"/>
      <c r="WZX521" s="11"/>
      <c r="WZY521" s="15"/>
      <c r="WZZ521" s="6"/>
      <c r="XAA521" s="174"/>
      <c r="XAB521" s="11"/>
      <c r="XAC521" s="15"/>
      <c r="XAD521" s="6"/>
      <c r="XAE521" s="174"/>
      <c r="XAF521" s="11"/>
      <c r="XAG521" s="15"/>
      <c r="XAH521" s="6"/>
      <c r="XAI521" s="174"/>
      <c r="XAJ521" s="11"/>
      <c r="XAK521" s="15"/>
      <c r="XAL521" s="6"/>
      <c r="XAM521" s="174"/>
      <c r="XAN521" s="11"/>
      <c r="XAO521" s="15"/>
      <c r="XAP521" s="6"/>
      <c r="XAQ521" s="174"/>
      <c r="XAR521" s="11"/>
      <c r="XAS521" s="15"/>
      <c r="XAT521" s="6"/>
      <c r="XAU521" s="174"/>
      <c r="XAV521" s="11"/>
      <c r="XAW521" s="15"/>
      <c r="XAX521" s="6"/>
      <c r="XAY521" s="174"/>
      <c r="XAZ521" s="11"/>
      <c r="XBA521" s="15"/>
      <c r="XBB521" s="6"/>
      <c r="XBC521" s="174"/>
      <c r="XBD521" s="11"/>
      <c r="XBE521" s="15"/>
      <c r="XBF521" s="6"/>
      <c r="XBG521" s="174"/>
      <c r="XBH521" s="11"/>
      <c r="XBI521" s="15"/>
      <c r="XBJ521" s="6"/>
      <c r="XBK521" s="174"/>
      <c r="XBL521" s="11"/>
      <c r="XBM521" s="15"/>
      <c r="XBN521" s="6"/>
      <c r="XBO521" s="174"/>
      <c r="XBP521" s="11"/>
      <c r="XBQ521" s="15"/>
      <c r="XBR521" s="6"/>
      <c r="XBS521" s="174"/>
      <c r="XBT521" s="11"/>
      <c r="XBU521" s="15"/>
      <c r="XBV521" s="6"/>
      <c r="XBW521" s="174"/>
      <c r="XBX521" s="11"/>
      <c r="XBY521" s="15"/>
      <c r="XBZ521" s="6"/>
      <c r="XCA521" s="174"/>
      <c r="XCB521" s="11"/>
      <c r="XCC521" s="15"/>
      <c r="XCD521" s="6"/>
      <c r="XCE521" s="174"/>
      <c r="XCF521" s="11"/>
      <c r="XCG521" s="15"/>
      <c r="XCH521" s="6"/>
      <c r="XCI521" s="174"/>
      <c r="XCJ521" s="11"/>
      <c r="XCK521" s="15"/>
      <c r="XCL521" s="6"/>
      <c r="XCM521" s="174"/>
      <c r="XCN521" s="11"/>
      <c r="XCO521" s="15"/>
      <c r="XCP521" s="6"/>
      <c r="XCQ521" s="174"/>
      <c r="XCR521" s="11"/>
      <c r="XCS521" s="15"/>
      <c r="XCT521" s="6"/>
      <c r="XCU521" s="174"/>
      <c r="XCV521" s="11"/>
      <c r="XCW521" s="15"/>
      <c r="XCX521" s="6"/>
      <c r="XCY521" s="174"/>
      <c r="XCZ521" s="11"/>
      <c r="XDA521" s="15"/>
      <c r="XDB521" s="6"/>
      <c r="XDC521" s="174"/>
      <c r="XDD521" s="11"/>
      <c r="XDE521" s="15"/>
      <c r="XDF521" s="6"/>
      <c r="XDG521" s="174"/>
      <c r="XDH521" s="11"/>
      <c r="XDI521" s="15"/>
      <c r="XDJ521" s="6"/>
      <c r="XDK521" s="174"/>
      <c r="XDL521" s="11"/>
      <c r="XDM521" s="15"/>
      <c r="XDN521" s="6"/>
      <c r="XDO521" s="174"/>
      <c r="XDP521" s="11"/>
      <c r="XDQ521" s="15"/>
      <c r="XDR521" s="6"/>
      <c r="XDS521" s="174"/>
      <c r="XDT521" s="11"/>
      <c r="XDU521" s="15"/>
      <c r="XDV521" s="6"/>
      <c r="XDW521" s="174"/>
      <c r="XDX521" s="11"/>
      <c r="XDY521" s="15"/>
      <c r="XDZ521" s="6"/>
      <c r="XEA521" s="174"/>
      <c r="XEB521" s="11"/>
      <c r="XEC521" s="15"/>
      <c r="XED521" s="6"/>
      <c r="XEE521" s="174"/>
      <c r="XEF521" s="11"/>
      <c r="XEG521" s="15"/>
      <c r="XEH521" s="6"/>
      <c r="XEI521" s="174"/>
      <c r="XEJ521" s="11"/>
      <c r="XEK521" s="15"/>
    </row>
    <row r="522" spans="1:16365" s="177" customFormat="1" ht="20.100000000000001" customHeight="1">
      <c r="A522" s="230" t="s">
        <v>1032</v>
      </c>
      <c r="B522" s="174" t="s">
        <v>819</v>
      </c>
      <c r="C522" s="11" t="s">
        <v>7</v>
      </c>
      <c r="D522" s="15">
        <v>2422</v>
      </c>
      <c r="E522" s="398"/>
      <c r="F522" s="278">
        <f>ROUND(D522*E522,2)</f>
        <v>0</v>
      </c>
      <c r="G522" s="227"/>
      <c r="H522" s="226"/>
      <c r="I522" s="225"/>
      <c r="J522" s="226"/>
      <c r="K522" s="227"/>
      <c r="L522" s="196"/>
      <c r="M522" s="225"/>
      <c r="N522" s="226"/>
      <c r="O522" s="227"/>
      <c r="P522" s="196"/>
      <c r="Q522" s="225"/>
      <c r="R522" s="226"/>
      <c r="S522" s="227"/>
      <c r="T522" s="196"/>
      <c r="U522" s="225"/>
      <c r="V522" s="226"/>
      <c r="W522" s="227"/>
      <c r="X522" s="196"/>
      <c r="Y522" s="225"/>
      <c r="Z522" s="226"/>
      <c r="AA522" s="227"/>
      <c r="AB522" s="196"/>
      <c r="AC522" s="225"/>
      <c r="AD522" s="226"/>
      <c r="AE522" s="227"/>
      <c r="AF522" s="196"/>
      <c r="AG522" s="225"/>
      <c r="AH522" s="226"/>
      <c r="AI522" s="227"/>
      <c r="AJ522" s="196"/>
      <c r="AK522" s="225"/>
      <c r="AL522" s="226"/>
      <c r="AM522" s="227"/>
      <c r="AN522" s="196"/>
      <c r="AO522" s="225"/>
      <c r="AP522" s="226"/>
      <c r="AQ522" s="227"/>
      <c r="AR522" s="196"/>
      <c r="AS522" s="225"/>
      <c r="AT522" s="226"/>
      <c r="AU522" s="227"/>
      <c r="AV522" s="196"/>
      <c r="AW522" s="225"/>
      <c r="AX522" s="226"/>
      <c r="AY522" s="227"/>
      <c r="AZ522" s="196"/>
      <c r="BA522" s="225"/>
      <c r="BB522" s="226"/>
      <c r="BC522" s="227"/>
      <c r="BD522" s="196"/>
      <c r="BE522" s="225"/>
      <c r="BF522" s="226"/>
      <c r="BG522" s="227"/>
      <c r="BH522" s="196"/>
      <c r="BI522" s="225"/>
      <c r="BJ522" s="226"/>
      <c r="BK522" s="227"/>
      <c r="BL522" s="196"/>
      <c r="BM522" s="225"/>
      <c r="BN522" s="226"/>
      <c r="BO522" s="227"/>
      <c r="BP522" s="196"/>
      <c r="BQ522" s="225"/>
      <c r="BR522" s="226"/>
      <c r="BS522" s="227"/>
      <c r="BT522" s="196"/>
      <c r="BU522" s="225"/>
      <c r="BV522" s="226"/>
      <c r="BW522" s="227"/>
      <c r="BX522" s="196"/>
      <c r="BY522" s="225"/>
      <c r="BZ522" s="226"/>
      <c r="CA522" s="227"/>
      <c r="CB522" s="196"/>
      <c r="CC522" s="225"/>
      <c r="CD522" s="226"/>
      <c r="CE522" s="227"/>
      <c r="CF522" s="196"/>
      <c r="CG522" s="225"/>
      <c r="CH522" s="226"/>
      <c r="CI522" s="227"/>
      <c r="CJ522" s="196"/>
      <c r="CK522" s="225"/>
      <c r="CL522" s="226"/>
      <c r="CM522" s="227"/>
      <c r="CN522" s="196"/>
      <c r="CO522" s="225"/>
      <c r="CP522" s="226"/>
      <c r="CQ522" s="227"/>
      <c r="CR522" s="196"/>
      <c r="CS522" s="225"/>
      <c r="CT522" s="226"/>
      <c r="CU522" s="227"/>
      <c r="CV522" s="196"/>
      <c r="CW522" s="225"/>
      <c r="CX522" s="226"/>
      <c r="CY522" s="227"/>
      <c r="CZ522" s="196"/>
      <c r="DA522" s="225"/>
      <c r="DB522" s="226"/>
      <c r="DC522" s="227"/>
      <c r="DD522" s="196"/>
      <c r="DE522" s="225"/>
      <c r="DF522" s="226"/>
      <c r="DG522" s="227"/>
      <c r="DH522" s="196"/>
      <c r="DI522" s="225"/>
      <c r="DJ522" s="226"/>
      <c r="DK522" s="227"/>
      <c r="DL522" s="196"/>
      <c r="DM522" s="225"/>
      <c r="DN522" s="226"/>
      <c r="DO522" s="227"/>
      <c r="DP522" s="196"/>
      <c r="DQ522" s="225"/>
      <c r="DR522" s="226"/>
      <c r="DS522" s="227"/>
      <c r="DT522" s="196"/>
      <c r="DU522" s="225"/>
      <c r="DV522" s="226"/>
      <c r="DW522" s="227"/>
      <c r="DX522" s="196"/>
      <c r="DY522" s="225"/>
      <c r="DZ522" s="226"/>
      <c r="EA522" s="227"/>
      <c r="EB522" s="196"/>
      <c r="EC522" s="225"/>
      <c r="ED522" s="226"/>
      <c r="EE522" s="227"/>
      <c r="EF522" s="196"/>
      <c r="EG522" s="225"/>
      <c r="EH522" s="226"/>
      <c r="EI522" s="227"/>
      <c r="EJ522" s="196"/>
      <c r="EK522" s="225"/>
      <c r="EL522" s="226"/>
      <c r="EM522" s="227"/>
      <c r="EN522" s="196"/>
      <c r="EO522" s="225"/>
      <c r="EP522" s="226"/>
      <c r="EQ522" s="227"/>
      <c r="ER522" s="196"/>
      <c r="ES522" s="225"/>
      <c r="ET522" s="226"/>
      <c r="EU522" s="227"/>
      <c r="EV522" s="196"/>
      <c r="EW522" s="225"/>
      <c r="EX522" s="226"/>
      <c r="EY522" s="227"/>
      <c r="EZ522" s="196"/>
      <c r="FA522" s="225"/>
      <c r="FB522" s="226"/>
      <c r="FC522" s="227"/>
      <c r="FD522" s="196"/>
      <c r="FE522" s="225"/>
      <c r="FF522" s="226"/>
      <c r="FG522" s="227"/>
      <c r="FH522" s="196"/>
      <c r="FI522" s="225"/>
      <c r="FJ522" s="226"/>
      <c r="FK522" s="227"/>
      <c r="FL522" s="196"/>
      <c r="FM522" s="225"/>
      <c r="FN522" s="226"/>
      <c r="FO522" s="227"/>
      <c r="FP522" s="196"/>
      <c r="FQ522" s="225"/>
      <c r="FR522" s="226"/>
      <c r="FS522" s="227"/>
      <c r="FT522" s="196"/>
      <c r="FU522" s="225"/>
      <c r="FV522" s="226"/>
      <c r="FW522" s="227"/>
      <c r="FX522" s="196"/>
      <c r="FY522" s="225"/>
      <c r="FZ522" s="226"/>
      <c r="GA522" s="227"/>
      <c r="GB522" s="196"/>
      <c r="GC522" s="225"/>
      <c r="GD522" s="226"/>
      <c r="GE522" s="227"/>
      <c r="GF522" s="196"/>
      <c r="GG522" s="225"/>
      <c r="GH522" s="226"/>
      <c r="GI522" s="227"/>
      <c r="GJ522" s="196"/>
      <c r="GK522" s="225"/>
      <c r="GL522" s="226"/>
      <c r="GM522" s="227"/>
      <c r="GN522" s="196"/>
      <c r="GO522" s="225"/>
      <c r="GP522" s="226"/>
      <c r="GQ522" s="227"/>
      <c r="GR522" s="196"/>
      <c r="GS522" s="225"/>
      <c r="GT522" s="226"/>
      <c r="GU522" s="227"/>
      <c r="GV522" s="196"/>
      <c r="GW522" s="225"/>
      <c r="GX522" s="226"/>
      <c r="GY522" s="227"/>
      <c r="GZ522" s="196"/>
      <c r="HA522" s="225"/>
      <c r="HB522" s="226"/>
      <c r="HC522" s="227"/>
      <c r="HD522" s="196"/>
      <c r="HE522" s="225"/>
      <c r="HF522" s="226"/>
      <c r="HG522" s="227"/>
      <c r="HH522" s="196"/>
      <c r="HI522" s="225"/>
      <c r="HJ522" s="226"/>
      <c r="HK522" s="227"/>
      <c r="HL522" s="196"/>
      <c r="HM522" s="225"/>
      <c r="HN522" s="226"/>
      <c r="HO522" s="227"/>
      <c r="HP522" s="196"/>
      <c r="HQ522" s="225"/>
      <c r="HR522" s="226"/>
      <c r="HS522" s="227"/>
      <c r="HT522" s="196"/>
      <c r="HU522" s="225"/>
      <c r="HV522" s="226"/>
      <c r="HW522" s="227"/>
      <c r="HX522" s="196"/>
      <c r="HY522" s="225"/>
      <c r="HZ522" s="226"/>
      <c r="IA522" s="227"/>
      <c r="IB522" s="196"/>
      <c r="IC522" s="225"/>
      <c r="ID522" s="226"/>
      <c r="IE522" s="227"/>
      <c r="IF522" s="196"/>
      <c r="IG522" s="225"/>
      <c r="IH522" s="226"/>
      <c r="II522" s="227"/>
      <c r="IJ522" s="196"/>
      <c r="IK522" s="225"/>
      <c r="IL522" s="226"/>
      <c r="IM522" s="227"/>
      <c r="IN522" s="196"/>
      <c r="IO522" s="225"/>
      <c r="IP522" s="226"/>
      <c r="IQ522" s="227"/>
      <c r="IR522" s="196"/>
      <c r="IS522" s="225"/>
      <c r="IT522" s="226"/>
      <c r="IU522" s="227"/>
      <c r="IV522" s="196"/>
      <c r="IW522" s="225"/>
      <c r="IX522" s="226"/>
      <c r="IY522" s="227"/>
      <c r="IZ522" s="196"/>
      <c r="JA522" s="225"/>
      <c r="JB522" s="226"/>
      <c r="JC522" s="227"/>
      <c r="JD522" s="196"/>
      <c r="JE522" s="225"/>
      <c r="JF522" s="226"/>
      <c r="JG522" s="227"/>
      <c r="JH522" s="196"/>
      <c r="JI522" s="15"/>
      <c r="JJ522" s="6"/>
      <c r="JK522" s="174"/>
      <c r="JL522" s="11"/>
      <c r="JM522" s="15"/>
      <c r="JN522" s="6"/>
      <c r="JO522" s="174"/>
      <c r="JP522" s="11"/>
      <c r="JQ522" s="15"/>
      <c r="JR522" s="6"/>
      <c r="JS522" s="174"/>
      <c r="JT522" s="11"/>
      <c r="JU522" s="15"/>
      <c r="JV522" s="6"/>
      <c r="JW522" s="174"/>
      <c r="JX522" s="11"/>
      <c r="JY522" s="15"/>
      <c r="JZ522" s="6"/>
      <c r="KA522" s="174"/>
      <c r="KB522" s="11"/>
      <c r="KC522" s="15"/>
      <c r="KD522" s="6"/>
      <c r="KE522" s="174"/>
      <c r="KF522" s="11"/>
      <c r="KG522" s="15"/>
      <c r="KH522" s="6"/>
      <c r="KI522" s="174"/>
      <c r="KJ522" s="11"/>
      <c r="KK522" s="15"/>
      <c r="KL522" s="6"/>
      <c r="KM522" s="174"/>
      <c r="KN522" s="11"/>
      <c r="KO522" s="15"/>
      <c r="KP522" s="6"/>
      <c r="KQ522" s="174"/>
      <c r="KR522" s="11"/>
      <c r="KS522" s="15"/>
      <c r="KT522" s="6"/>
      <c r="KU522" s="174"/>
      <c r="KV522" s="11"/>
      <c r="KW522" s="15"/>
      <c r="KX522" s="6"/>
      <c r="KY522" s="174"/>
      <c r="KZ522" s="11"/>
      <c r="LA522" s="15"/>
      <c r="LB522" s="6"/>
      <c r="LC522" s="174"/>
      <c r="LD522" s="11"/>
      <c r="LE522" s="15"/>
      <c r="LF522" s="6"/>
      <c r="LG522" s="174"/>
      <c r="LH522" s="11"/>
      <c r="LI522" s="15"/>
      <c r="LJ522" s="6"/>
      <c r="LK522" s="174"/>
      <c r="LL522" s="11"/>
      <c r="LM522" s="15"/>
      <c r="LN522" s="6"/>
      <c r="LO522" s="174"/>
      <c r="LP522" s="11"/>
      <c r="LQ522" s="15"/>
      <c r="LR522" s="6"/>
      <c r="LS522" s="174"/>
      <c r="LT522" s="11"/>
      <c r="LU522" s="15"/>
      <c r="LV522" s="6"/>
      <c r="LW522" s="174"/>
      <c r="LX522" s="11"/>
      <c r="LY522" s="15"/>
      <c r="LZ522" s="6"/>
      <c r="MA522" s="174"/>
      <c r="MB522" s="11"/>
      <c r="MC522" s="15"/>
      <c r="MD522" s="6"/>
      <c r="ME522" s="174"/>
      <c r="MF522" s="11"/>
      <c r="MG522" s="15"/>
      <c r="MH522" s="6"/>
      <c r="MI522" s="174"/>
      <c r="MJ522" s="11"/>
      <c r="MK522" s="15"/>
      <c r="ML522" s="6"/>
      <c r="MM522" s="174"/>
      <c r="MN522" s="11"/>
      <c r="MO522" s="15"/>
      <c r="MP522" s="6"/>
      <c r="MQ522" s="174"/>
      <c r="MR522" s="11"/>
      <c r="MS522" s="15"/>
      <c r="MT522" s="6"/>
      <c r="MU522" s="174"/>
      <c r="MV522" s="11"/>
      <c r="MW522" s="15"/>
      <c r="MX522" s="6"/>
      <c r="MY522" s="174"/>
      <c r="MZ522" s="11"/>
      <c r="NA522" s="15"/>
      <c r="NB522" s="6"/>
      <c r="NC522" s="174"/>
      <c r="ND522" s="11"/>
      <c r="NE522" s="15"/>
      <c r="NF522" s="6"/>
      <c r="NG522" s="174"/>
      <c r="NH522" s="11"/>
      <c r="NI522" s="15"/>
      <c r="NJ522" s="6"/>
      <c r="NK522" s="174"/>
      <c r="NL522" s="11"/>
      <c r="NM522" s="15"/>
      <c r="NN522" s="6"/>
      <c r="NO522" s="174"/>
      <c r="NP522" s="11"/>
      <c r="NQ522" s="15"/>
      <c r="NR522" s="6"/>
      <c r="NS522" s="174"/>
      <c r="NT522" s="11"/>
      <c r="NU522" s="15"/>
      <c r="NV522" s="6"/>
      <c r="NW522" s="174"/>
      <c r="NX522" s="11"/>
      <c r="NY522" s="15"/>
      <c r="NZ522" s="6"/>
      <c r="OA522" s="174"/>
      <c r="OB522" s="11"/>
      <c r="OC522" s="15"/>
      <c r="OD522" s="6"/>
      <c r="OE522" s="174"/>
      <c r="OF522" s="11"/>
      <c r="OG522" s="15"/>
      <c r="OH522" s="6"/>
      <c r="OI522" s="174"/>
      <c r="OJ522" s="11"/>
      <c r="OK522" s="15"/>
      <c r="OL522" s="6"/>
      <c r="OM522" s="174"/>
      <c r="ON522" s="11"/>
      <c r="OO522" s="15"/>
      <c r="OP522" s="6"/>
      <c r="OQ522" s="174"/>
      <c r="OR522" s="11"/>
      <c r="OS522" s="15"/>
      <c r="OT522" s="6"/>
      <c r="OU522" s="174"/>
      <c r="OV522" s="11"/>
      <c r="OW522" s="15"/>
      <c r="OX522" s="6"/>
      <c r="OY522" s="174"/>
      <c r="OZ522" s="11"/>
      <c r="PA522" s="15"/>
      <c r="PB522" s="6"/>
      <c r="PC522" s="174"/>
      <c r="PD522" s="11"/>
      <c r="PE522" s="15"/>
      <c r="PF522" s="6"/>
      <c r="PG522" s="174"/>
      <c r="PH522" s="11"/>
      <c r="PI522" s="15"/>
      <c r="PJ522" s="6"/>
      <c r="PK522" s="174"/>
      <c r="PL522" s="11"/>
      <c r="PM522" s="15"/>
      <c r="PN522" s="6"/>
      <c r="PO522" s="174"/>
      <c r="PP522" s="11"/>
      <c r="PQ522" s="15"/>
      <c r="PR522" s="6"/>
      <c r="PS522" s="174"/>
      <c r="PT522" s="11"/>
      <c r="PU522" s="15"/>
      <c r="PV522" s="6"/>
      <c r="PW522" s="174"/>
      <c r="PX522" s="11"/>
      <c r="PY522" s="15"/>
      <c r="PZ522" s="6"/>
      <c r="QA522" s="174"/>
      <c r="QB522" s="11"/>
      <c r="QC522" s="15"/>
      <c r="QD522" s="6"/>
      <c r="QE522" s="174"/>
      <c r="QF522" s="11"/>
      <c r="QG522" s="15"/>
      <c r="QH522" s="6"/>
      <c r="QI522" s="174"/>
      <c r="QJ522" s="11"/>
      <c r="QK522" s="15"/>
      <c r="QL522" s="6"/>
      <c r="QM522" s="174"/>
      <c r="QN522" s="11"/>
      <c r="QO522" s="15"/>
      <c r="QP522" s="6"/>
      <c r="QQ522" s="174"/>
      <c r="QR522" s="11"/>
      <c r="QS522" s="15"/>
      <c r="QT522" s="6"/>
      <c r="QU522" s="174"/>
      <c r="QV522" s="11"/>
      <c r="QW522" s="15"/>
      <c r="QX522" s="6"/>
      <c r="QY522" s="174"/>
      <c r="QZ522" s="11"/>
      <c r="RA522" s="15"/>
      <c r="RB522" s="6"/>
      <c r="RC522" s="174"/>
      <c r="RD522" s="11"/>
      <c r="RE522" s="15"/>
      <c r="RF522" s="6"/>
      <c r="RG522" s="174"/>
      <c r="RH522" s="11"/>
      <c r="RI522" s="15"/>
      <c r="RJ522" s="6"/>
      <c r="RK522" s="174"/>
      <c r="RL522" s="11"/>
      <c r="RM522" s="15"/>
      <c r="RN522" s="6"/>
      <c r="RO522" s="174"/>
      <c r="RP522" s="11"/>
      <c r="RQ522" s="15"/>
      <c r="RR522" s="6"/>
      <c r="RS522" s="174"/>
      <c r="RT522" s="11"/>
      <c r="RU522" s="15"/>
      <c r="RV522" s="6"/>
      <c r="RW522" s="174"/>
      <c r="RX522" s="11"/>
      <c r="RY522" s="15"/>
      <c r="RZ522" s="6"/>
      <c r="SA522" s="174"/>
      <c r="SB522" s="11"/>
      <c r="SC522" s="15"/>
      <c r="SD522" s="6"/>
      <c r="SE522" s="174"/>
      <c r="SF522" s="11"/>
      <c r="SG522" s="15"/>
      <c r="SH522" s="6"/>
      <c r="SI522" s="174"/>
      <c r="SJ522" s="11"/>
      <c r="SK522" s="15"/>
      <c r="SL522" s="6"/>
      <c r="SM522" s="174"/>
      <c r="SN522" s="11"/>
      <c r="SO522" s="15"/>
      <c r="SP522" s="6"/>
      <c r="SQ522" s="174"/>
      <c r="SR522" s="11"/>
      <c r="SS522" s="15"/>
      <c r="ST522" s="6"/>
      <c r="SU522" s="174"/>
      <c r="SV522" s="11"/>
      <c r="SW522" s="15"/>
      <c r="SX522" s="6"/>
      <c r="SY522" s="174"/>
      <c r="SZ522" s="11"/>
      <c r="TA522" s="15"/>
      <c r="TB522" s="6"/>
      <c r="TC522" s="174"/>
      <c r="TD522" s="11"/>
      <c r="TE522" s="15"/>
      <c r="TF522" s="6"/>
      <c r="TG522" s="174"/>
      <c r="TH522" s="11"/>
      <c r="TI522" s="15"/>
      <c r="TJ522" s="6"/>
      <c r="TK522" s="174"/>
      <c r="TL522" s="11"/>
      <c r="TM522" s="15"/>
      <c r="TN522" s="6"/>
      <c r="TO522" s="174"/>
      <c r="TP522" s="11"/>
      <c r="TQ522" s="15"/>
      <c r="TR522" s="6"/>
      <c r="TS522" s="174"/>
      <c r="TT522" s="11"/>
      <c r="TU522" s="15"/>
      <c r="TV522" s="6"/>
      <c r="TW522" s="174"/>
      <c r="TX522" s="11"/>
      <c r="TY522" s="15"/>
      <c r="TZ522" s="6"/>
      <c r="UA522" s="174"/>
      <c r="UB522" s="11"/>
      <c r="UC522" s="15"/>
      <c r="UD522" s="6"/>
      <c r="UE522" s="174"/>
      <c r="UF522" s="11"/>
      <c r="UG522" s="15"/>
      <c r="UH522" s="6"/>
      <c r="UI522" s="174"/>
      <c r="UJ522" s="11"/>
      <c r="UK522" s="15"/>
      <c r="UL522" s="6"/>
      <c r="UM522" s="174"/>
      <c r="UN522" s="11"/>
      <c r="UO522" s="15"/>
      <c r="UP522" s="6"/>
      <c r="UQ522" s="174"/>
      <c r="UR522" s="11"/>
      <c r="US522" s="15"/>
      <c r="UT522" s="6"/>
      <c r="UU522" s="174"/>
      <c r="UV522" s="11"/>
      <c r="UW522" s="15"/>
      <c r="UX522" s="6"/>
      <c r="UY522" s="174"/>
      <c r="UZ522" s="11"/>
      <c r="VA522" s="15"/>
      <c r="VB522" s="6"/>
      <c r="VC522" s="174"/>
      <c r="VD522" s="11"/>
      <c r="VE522" s="15"/>
      <c r="VF522" s="6"/>
      <c r="VG522" s="174"/>
      <c r="VH522" s="11"/>
      <c r="VI522" s="15"/>
      <c r="VJ522" s="6"/>
      <c r="VK522" s="174"/>
      <c r="VL522" s="11"/>
      <c r="VM522" s="15"/>
      <c r="VN522" s="6"/>
      <c r="VO522" s="174"/>
      <c r="VP522" s="11"/>
      <c r="VQ522" s="15"/>
      <c r="VR522" s="6"/>
      <c r="VS522" s="174"/>
      <c r="VT522" s="11"/>
      <c r="VU522" s="15"/>
      <c r="VV522" s="6"/>
      <c r="VW522" s="174"/>
      <c r="VX522" s="11"/>
      <c r="VY522" s="15"/>
      <c r="VZ522" s="6"/>
      <c r="WA522" s="174"/>
      <c r="WB522" s="11"/>
      <c r="WC522" s="15"/>
      <c r="WD522" s="6"/>
      <c r="WE522" s="174"/>
      <c r="WF522" s="11"/>
      <c r="WG522" s="15"/>
      <c r="WH522" s="6"/>
      <c r="WI522" s="174"/>
      <c r="WJ522" s="11"/>
      <c r="WK522" s="15"/>
      <c r="WL522" s="6"/>
      <c r="WM522" s="174"/>
      <c r="WN522" s="11"/>
      <c r="WO522" s="15"/>
      <c r="WP522" s="6"/>
      <c r="WQ522" s="174"/>
      <c r="WR522" s="11"/>
      <c r="WS522" s="15"/>
      <c r="WT522" s="6"/>
      <c r="WU522" s="174"/>
      <c r="WV522" s="11"/>
      <c r="WW522" s="15"/>
      <c r="WX522" s="6"/>
      <c r="WY522" s="174"/>
      <c r="WZ522" s="11"/>
      <c r="XA522" s="15"/>
      <c r="XB522" s="6"/>
      <c r="XC522" s="174"/>
      <c r="XD522" s="11"/>
      <c r="XE522" s="15"/>
      <c r="XF522" s="6"/>
      <c r="XG522" s="174"/>
      <c r="XH522" s="11"/>
      <c r="XI522" s="15"/>
      <c r="XJ522" s="6"/>
      <c r="XK522" s="174"/>
      <c r="XL522" s="11"/>
      <c r="XM522" s="15"/>
      <c r="XN522" s="6"/>
      <c r="XO522" s="174"/>
      <c r="XP522" s="11"/>
      <c r="XQ522" s="15"/>
      <c r="XR522" s="6"/>
      <c r="XS522" s="174"/>
      <c r="XT522" s="11"/>
      <c r="XU522" s="15"/>
      <c r="XV522" s="6"/>
      <c r="XW522" s="174"/>
      <c r="XX522" s="11"/>
      <c r="XY522" s="15"/>
      <c r="XZ522" s="6"/>
      <c r="YA522" s="174"/>
      <c r="YB522" s="11"/>
      <c r="YC522" s="15"/>
      <c r="YD522" s="6"/>
      <c r="YE522" s="174"/>
      <c r="YF522" s="11"/>
      <c r="YG522" s="15"/>
      <c r="YH522" s="6"/>
      <c r="YI522" s="174"/>
      <c r="YJ522" s="11"/>
      <c r="YK522" s="15"/>
      <c r="YL522" s="6"/>
      <c r="YM522" s="174"/>
      <c r="YN522" s="11"/>
      <c r="YO522" s="15"/>
      <c r="YP522" s="6"/>
      <c r="YQ522" s="174"/>
      <c r="YR522" s="11"/>
      <c r="YS522" s="15"/>
      <c r="YT522" s="6"/>
      <c r="YU522" s="174"/>
      <c r="YV522" s="11"/>
      <c r="YW522" s="15"/>
      <c r="YX522" s="6"/>
      <c r="YY522" s="174"/>
      <c r="YZ522" s="11"/>
      <c r="ZA522" s="15"/>
      <c r="ZB522" s="6"/>
      <c r="ZC522" s="174"/>
      <c r="ZD522" s="11"/>
      <c r="ZE522" s="15"/>
      <c r="ZF522" s="6"/>
      <c r="ZG522" s="174"/>
      <c r="ZH522" s="11"/>
      <c r="ZI522" s="15"/>
      <c r="ZJ522" s="6"/>
      <c r="ZK522" s="174"/>
      <c r="ZL522" s="11"/>
      <c r="ZM522" s="15"/>
      <c r="ZN522" s="6"/>
      <c r="ZO522" s="174"/>
      <c r="ZP522" s="11"/>
      <c r="ZQ522" s="15"/>
      <c r="ZR522" s="6"/>
      <c r="ZS522" s="174"/>
      <c r="ZT522" s="11"/>
      <c r="ZU522" s="15"/>
      <c r="ZV522" s="6"/>
      <c r="ZW522" s="174"/>
      <c r="ZX522" s="11"/>
      <c r="ZY522" s="15"/>
      <c r="ZZ522" s="6"/>
      <c r="AAA522" s="174"/>
      <c r="AAB522" s="11"/>
      <c r="AAC522" s="15"/>
      <c r="AAD522" s="6"/>
      <c r="AAE522" s="174"/>
      <c r="AAF522" s="11"/>
      <c r="AAG522" s="15"/>
      <c r="AAH522" s="6"/>
      <c r="AAI522" s="174"/>
      <c r="AAJ522" s="11"/>
      <c r="AAK522" s="15"/>
      <c r="AAL522" s="6"/>
      <c r="AAM522" s="174"/>
      <c r="AAN522" s="11"/>
      <c r="AAO522" s="15"/>
      <c r="AAP522" s="6"/>
      <c r="AAQ522" s="174"/>
      <c r="AAR522" s="11"/>
      <c r="AAS522" s="15"/>
      <c r="AAT522" s="6"/>
      <c r="AAU522" s="174"/>
      <c r="AAV522" s="11"/>
      <c r="AAW522" s="15"/>
      <c r="AAX522" s="6"/>
      <c r="AAY522" s="174"/>
      <c r="AAZ522" s="11"/>
      <c r="ABA522" s="15"/>
      <c r="ABB522" s="6"/>
      <c r="ABC522" s="174"/>
      <c r="ABD522" s="11"/>
      <c r="ABE522" s="15"/>
      <c r="ABF522" s="6"/>
      <c r="ABG522" s="174"/>
      <c r="ABH522" s="11"/>
      <c r="ABI522" s="15"/>
      <c r="ABJ522" s="6"/>
      <c r="ABK522" s="174"/>
      <c r="ABL522" s="11"/>
      <c r="ABM522" s="15"/>
      <c r="ABN522" s="6"/>
      <c r="ABO522" s="174"/>
      <c r="ABP522" s="11"/>
      <c r="ABQ522" s="15"/>
      <c r="ABR522" s="6"/>
      <c r="ABS522" s="174"/>
      <c r="ABT522" s="11"/>
      <c r="ABU522" s="15"/>
      <c r="ABV522" s="6"/>
      <c r="ABW522" s="174"/>
      <c r="ABX522" s="11"/>
      <c r="ABY522" s="15"/>
      <c r="ABZ522" s="6"/>
      <c r="ACA522" s="174"/>
      <c r="ACB522" s="11"/>
      <c r="ACC522" s="15"/>
      <c r="ACD522" s="6"/>
      <c r="ACE522" s="174"/>
      <c r="ACF522" s="11"/>
      <c r="ACG522" s="15"/>
      <c r="ACH522" s="6"/>
      <c r="ACI522" s="174"/>
      <c r="ACJ522" s="11"/>
      <c r="ACK522" s="15"/>
      <c r="ACL522" s="6"/>
      <c r="ACM522" s="174"/>
      <c r="ACN522" s="11"/>
      <c r="ACO522" s="15"/>
      <c r="ACP522" s="6"/>
      <c r="ACQ522" s="174"/>
      <c r="ACR522" s="11"/>
      <c r="ACS522" s="15"/>
      <c r="ACT522" s="6"/>
      <c r="ACU522" s="174"/>
      <c r="ACV522" s="11"/>
      <c r="ACW522" s="15"/>
      <c r="ACX522" s="6"/>
      <c r="ACY522" s="174"/>
      <c r="ACZ522" s="11"/>
      <c r="ADA522" s="15"/>
      <c r="ADB522" s="6"/>
      <c r="ADC522" s="174"/>
      <c r="ADD522" s="11"/>
      <c r="ADE522" s="15"/>
      <c r="ADF522" s="6"/>
      <c r="ADG522" s="174"/>
      <c r="ADH522" s="11"/>
      <c r="ADI522" s="15"/>
      <c r="ADJ522" s="6"/>
      <c r="ADK522" s="174"/>
      <c r="ADL522" s="11"/>
      <c r="ADM522" s="15"/>
      <c r="ADN522" s="6"/>
      <c r="ADO522" s="174"/>
      <c r="ADP522" s="11"/>
      <c r="ADQ522" s="15"/>
      <c r="ADR522" s="6"/>
      <c r="ADS522" s="174"/>
      <c r="ADT522" s="11"/>
      <c r="ADU522" s="15"/>
      <c r="ADV522" s="6"/>
      <c r="ADW522" s="174"/>
      <c r="ADX522" s="11"/>
      <c r="ADY522" s="15"/>
      <c r="ADZ522" s="6"/>
      <c r="AEA522" s="174"/>
      <c r="AEB522" s="11"/>
      <c r="AEC522" s="15"/>
      <c r="AED522" s="6"/>
      <c r="AEE522" s="174"/>
      <c r="AEF522" s="11"/>
      <c r="AEG522" s="15"/>
      <c r="AEH522" s="6"/>
      <c r="AEI522" s="174"/>
      <c r="AEJ522" s="11"/>
      <c r="AEK522" s="15"/>
      <c r="AEL522" s="6"/>
      <c r="AEM522" s="174"/>
      <c r="AEN522" s="11"/>
      <c r="AEO522" s="15"/>
      <c r="AEP522" s="6"/>
      <c r="AEQ522" s="174"/>
      <c r="AER522" s="11"/>
      <c r="AES522" s="15"/>
      <c r="AET522" s="6"/>
      <c r="AEU522" s="174"/>
      <c r="AEV522" s="11"/>
      <c r="AEW522" s="15"/>
      <c r="AEX522" s="6"/>
      <c r="AEY522" s="174"/>
      <c r="AEZ522" s="11"/>
      <c r="AFA522" s="15"/>
      <c r="AFB522" s="6"/>
      <c r="AFC522" s="174"/>
      <c r="AFD522" s="11"/>
      <c r="AFE522" s="15"/>
      <c r="AFF522" s="6"/>
      <c r="AFG522" s="174"/>
      <c r="AFH522" s="11"/>
      <c r="AFI522" s="15"/>
      <c r="AFJ522" s="6"/>
      <c r="AFK522" s="174"/>
      <c r="AFL522" s="11"/>
      <c r="AFM522" s="15"/>
      <c r="AFN522" s="6"/>
      <c r="AFO522" s="174"/>
      <c r="AFP522" s="11"/>
      <c r="AFQ522" s="15"/>
      <c r="AFR522" s="6"/>
      <c r="AFS522" s="174"/>
      <c r="AFT522" s="11"/>
      <c r="AFU522" s="15"/>
      <c r="AFV522" s="6"/>
      <c r="AFW522" s="174"/>
      <c r="AFX522" s="11"/>
      <c r="AFY522" s="15"/>
      <c r="AFZ522" s="6"/>
      <c r="AGA522" s="174"/>
      <c r="AGB522" s="11"/>
      <c r="AGC522" s="15"/>
      <c r="AGD522" s="6"/>
      <c r="AGE522" s="174"/>
      <c r="AGF522" s="11"/>
      <c r="AGG522" s="15"/>
      <c r="AGH522" s="6"/>
      <c r="AGI522" s="174"/>
      <c r="AGJ522" s="11"/>
      <c r="AGK522" s="15"/>
      <c r="AGL522" s="6"/>
      <c r="AGM522" s="174"/>
      <c r="AGN522" s="11"/>
      <c r="AGO522" s="15"/>
      <c r="AGP522" s="6"/>
      <c r="AGQ522" s="174"/>
      <c r="AGR522" s="11"/>
      <c r="AGS522" s="15"/>
      <c r="AGT522" s="6"/>
      <c r="AGU522" s="174"/>
      <c r="AGV522" s="11"/>
      <c r="AGW522" s="15"/>
      <c r="AGX522" s="6"/>
      <c r="AGY522" s="174"/>
      <c r="AGZ522" s="11"/>
      <c r="AHA522" s="15"/>
      <c r="AHB522" s="6"/>
      <c r="AHC522" s="174"/>
      <c r="AHD522" s="11"/>
      <c r="AHE522" s="15"/>
      <c r="AHF522" s="6"/>
      <c r="AHG522" s="174"/>
      <c r="AHH522" s="11"/>
      <c r="AHI522" s="15"/>
      <c r="AHJ522" s="6"/>
      <c r="AHK522" s="174"/>
      <c r="AHL522" s="11"/>
      <c r="AHM522" s="15"/>
      <c r="AHN522" s="6"/>
      <c r="AHO522" s="174"/>
      <c r="AHP522" s="11"/>
      <c r="AHQ522" s="15"/>
      <c r="AHR522" s="6"/>
      <c r="AHS522" s="174"/>
      <c r="AHT522" s="11"/>
      <c r="AHU522" s="15"/>
      <c r="AHV522" s="6"/>
      <c r="AHW522" s="174"/>
      <c r="AHX522" s="11"/>
      <c r="AHY522" s="15"/>
      <c r="AHZ522" s="6"/>
      <c r="AIA522" s="174"/>
      <c r="AIB522" s="11"/>
      <c r="AIC522" s="15"/>
      <c r="AID522" s="6"/>
      <c r="AIE522" s="174"/>
      <c r="AIF522" s="11"/>
      <c r="AIG522" s="15"/>
      <c r="AIH522" s="6"/>
      <c r="AII522" s="174"/>
      <c r="AIJ522" s="11"/>
      <c r="AIK522" s="15"/>
      <c r="AIL522" s="6"/>
      <c r="AIM522" s="174"/>
      <c r="AIN522" s="11"/>
      <c r="AIO522" s="15"/>
      <c r="AIP522" s="6"/>
      <c r="AIQ522" s="174"/>
      <c r="AIR522" s="11"/>
      <c r="AIS522" s="15"/>
      <c r="AIT522" s="6"/>
      <c r="AIU522" s="174"/>
      <c r="AIV522" s="11"/>
      <c r="AIW522" s="15"/>
      <c r="AIX522" s="6"/>
      <c r="AIY522" s="174"/>
      <c r="AIZ522" s="11"/>
      <c r="AJA522" s="15"/>
      <c r="AJB522" s="6"/>
      <c r="AJC522" s="174"/>
      <c r="AJD522" s="11"/>
      <c r="AJE522" s="15"/>
      <c r="AJF522" s="6"/>
      <c r="AJG522" s="174"/>
      <c r="AJH522" s="11"/>
      <c r="AJI522" s="15"/>
      <c r="AJJ522" s="6"/>
      <c r="AJK522" s="174"/>
      <c r="AJL522" s="11"/>
      <c r="AJM522" s="15"/>
      <c r="AJN522" s="6"/>
      <c r="AJO522" s="174"/>
      <c r="AJP522" s="11"/>
      <c r="AJQ522" s="15"/>
      <c r="AJR522" s="6"/>
      <c r="AJS522" s="174"/>
      <c r="AJT522" s="11"/>
      <c r="AJU522" s="15"/>
      <c r="AJV522" s="6"/>
      <c r="AJW522" s="174"/>
      <c r="AJX522" s="11"/>
      <c r="AJY522" s="15"/>
      <c r="AJZ522" s="6"/>
      <c r="AKA522" s="174"/>
      <c r="AKB522" s="11"/>
      <c r="AKC522" s="15"/>
      <c r="AKD522" s="6"/>
      <c r="AKE522" s="174"/>
      <c r="AKF522" s="11"/>
      <c r="AKG522" s="15"/>
      <c r="AKH522" s="6"/>
      <c r="AKI522" s="174"/>
      <c r="AKJ522" s="11"/>
      <c r="AKK522" s="15"/>
      <c r="AKL522" s="6"/>
      <c r="AKM522" s="174"/>
      <c r="AKN522" s="11"/>
      <c r="AKO522" s="15"/>
      <c r="AKP522" s="6"/>
      <c r="AKQ522" s="174"/>
      <c r="AKR522" s="11"/>
      <c r="AKS522" s="15"/>
      <c r="AKT522" s="6"/>
      <c r="AKU522" s="174"/>
      <c r="AKV522" s="11"/>
      <c r="AKW522" s="15"/>
      <c r="AKX522" s="6"/>
      <c r="AKY522" s="174"/>
      <c r="AKZ522" s="11"/>
      <c r="ALA522" s="15"/>
      <c r="ALB522" s="6"/>
      <c r="ALC522" s="174"/>
      <c r="ALD522" s="11"/>
      <c r="ALE522" s="15"/>
      <c r="ALF522" s="6"/>
      <c r="ALG522" s="174"/>
      <c r="ALH522" s="11"/>
      <c r="ALI522" s="15"/>
      <c r="ALJ522" s="6"/>
      <c r="ALK522" s="174"/>
      <c r="ALL522" s="11"/>
      <c r="ALM522" s="15"/>
      <c r="ALN522" s="6"/>
      <c r="ALO522" s="174"/>
      <c r="ALP522" s="11"/>
      <c r="ALQ522" s="15"/>
      <c r="ALR522" s="6"/>
      <c r="ALS522" s="174"/>
      <c r="ALT522" s="11"/>
      <c r="ALU522" s="15"/>
      <c r="ALV522" s="6"/>
      <c r="ALW522" s="174"/>
      <c r="ALX522" s="11"/>
      <c r="ALY522" s="15"/>
      <c r="ALZ522" s="6"/>
      <c r="AMA522" s="174"/>
      <c r="AMB522" s="11"/>
      <c r="AMC522" s="15"/>
      <c r="AMD522" s="6"/>
      <c r="AME522" s="174"/>
      <c r="AMF522" s="11"/>
      <c r="AMG522" s="15"/>
      <c r="AMH522" s="6"/>
      <c r="AMI522" s="174"/>
      <c r="AMJ522" s="11"/>
      <c r="AMK522" s="15"/>
      <c r="AML522" s="6"/>
      <c r="AMM522" s="174"/>
      <c r="AMN522" s="11"/>
      <c r="AMO522" s="15"/>
      <c r="AMP522" s="6"/>
      <c r="AMQ522" s="174"/>
      <c r="AMR522" s="11"/>
      <c r="AMS522" s="15"/>
      <c r="AMT522" s="6"/>
      <c r="AMU522" s="174"/>
      <c r="AMV522" s="11"/>
      <c r="AMW522" s="15"/>
      <c r="AMX522" s="6"/>
      <c r="AMY522" s="174"/>
      <c r="AMZ522" s="11"/>
      <c r="ANA522" s="15"/>
      <c r="ANB522" s="6"/>
      <c r="ANC522" s="174"/>
      <c r="AND522" s="11"/>
      <c r="ANE522" s="15"/>
      <c r="ANF522" s="6"/>
      <c r="ANG522" s="174"/>
      <c r="ANH522" s="11"/>
      <c r="ANI522" s="15"/>
      <c r="ANJ522" s="6"/>
      <c r="ANK522" s="174"/>
      <c r="ANL522" s="11"/>
      <c r="ANM522" s="15"/>
      <c r="ANN522" s="6"/>
      <c r="ANO522" s="174"/>
      <c r="ANP522" s="11"/>
      <c r="ANQ522" s="15"/>
      <c r="ANR522" s="6"/>
      <c r="ANS522" s="174"/>
      <c r="ANT522" s="11"/>
      <c r="ANU522" s="15"/>
      <c r="ANV522" s="6"/>
      <c r="ANW522" s="174"/>
      <c r="ANX522" s="11"/>
      <c r="ANY522" s="15"/>
      <c r="ANZ522" s="6"/>
      <c r="AOA522" s="174"/>
      <c r="AOB522" s="11"/>
      <c r="AOC522" s="15"/>
      <c r="AOD522" s="6"/>
      <c r="AOE522" s="174"/>
      <c r="AOF522" s="11"/>
      <c r="AOG522" s="15"/>
      <c r="AOH522" s="6"/>
      <c r="AOI522" s="174"/>
      <c r="AOJ522" s="11"/>
      <c r="AOK522" s="15"/>
      <c r="AOL522" s="6"/>
      <c r="AOM522" s="174"/>
      <c r="AON522" s="11"/>
      <c r="AOO522" s="15"/>
      <c r="AOP522" s="6"/>
      <c r="AOQ522" s="174"/>
      <c r="AOR522" s="11"/>
      <c r="AOS522" s="15"/>
      <c r="AOT522" s="6"/>
      <c r="AOU522" s="174"/>
      <c r="AOV522" s="11"/>
      <c r="AOW522" s="15"/>
      <c r="AOX522" s="6"/>
      <c r="AOY522" s="174"/>
      <c r="AOZ522" s="11"/>
      <c r="APA522" s="15"/>
      <c r="APB522" s="6"/>
      <c r="APC522" s="174"/>
      <c r="APD522" s="11"/>
      <c r="APE522" s="15"/>
      <c r="APF522" s="6"/>
      <c r="APG522" s="174"/>
      <c r="APH522" s="11"/>
      <c r="API522" s="15"/>
      <c r="APJ522" s="6"/>
      <c r="APK522" s="174"/>
      <c r="APL522" s="11"/>
      <c r="APM522" s="15"/>
      <c r="APN522" s="6"/>
      <c r="APO522" s="174"/>
      <c r="APP522" s="11"/>
      <c r="APQ522" s="15"/>
      <c r="APR522" s="6"/>
      <c r="APS522" s="174"/>
      <c r="APT522" s="11"/>
      <c r="APU522" s="15"/>
      <c r="APV522" s="6"/>
      <c r="APW522" s="174"/>
      <c r="APX522" s="11"/>
      <c r="APY522" s="15"/>
      <c r="APZ522" s="6"/>
      <c r="AQA522" s="174"/>
      <c r="AQB522" s="11"/>
      <c r="AQC522" s="15"/>
      <c r="AQD522" s="6"/>
      <c r="AQE522" s="174"/>
      <c r="AQF522" s="11"/>
      <c r="AQG522" s="15"/>
      <c r="AQH522" s="6"/>
      <c r="AQI522" s="174"/>
      <c r="AQJ522" s="11"/>
      <c r="AQK522" s="15"/>
      <c r="AQL522" s="6"/>
      <c r="AQM522" s="174"/>
      <c r="AQN522" s="11"/>
      <c r="AQO522" s="15"/>
      <c r="AQP522" s="6"/>
      <c r="AQQ522" s="174"/>
      <c r="AQR522" s="11"/>
      <c r="AQS522" s="15"/>
      <c r="AQT522" s="6"/>
      <c r="AQU522" s="174"/>
      <c r="AQV522" s="11"/>
      <c r="AQW522" s="15"/>
      <c r="AQX522" s="6"/>
      <c r="AQY522" s="174"/>
      <c r="AQZ522" s="11"/>
      <c r="ARA522" s="15"/>
      <c r="ARB522" s="6"/>
      <c r="ARC522" s="174"/>
      <c r="ARD522" s="11"/>
      <c r="ARE522" s="15"/>
      <c r="ARF522" s="6"/>
      <c r="ARG522" s="174"/>
      <c r="ARH522" s="11"/>
      <c r="ARI522" s="15"/>
      <c r="ARJ522" s="6"/>
      <c r="ARK522" s="174"/>
      <c r="ARL522" s="11"/>
      <c r="ARM522" s="15"/>
      <c r="ARN522" s="6"/>
      <c r="ARO522" s="174"/>
      <c r="ARP522" s="11"/>
      <c r="ARQ522" s="15"/>
      <c r="ARR522" s="6"/>
      <c r="ARS522" s="174"/>
      <c r="ART522" s="11"/>
      <c r="ARU522" s="15"/>
      <c r="ARV522" s="6"/>
      <c r="ARW522" s="174"/>
      <c r="ARX522" s="11"/>
      <c r="ARY522" s="15"/>
      <c r="ARZ522" s="6"/>
      <c r="ASA522" s="174"/>
      <c r="ASB522" s="11"/>
      <c r="ASC522" s="15"/>
      <c r="ASD522" s="6"/>
      <c r="ASE522" s="174"/>
      <c r="ASF522" s="11"/>
      <c r="ASG522" s="15"/>
      <c r="ASH522" s="6"/>
      <c r="ASI522" s="174"/>
      <c r="ASJ522" s="11"/>
      <c r="ASK522" s="15"/>
      <c r="ASL522" s="6"/>
      <c r="ASM522" s="174"/>
      <c r="ASN522" s="11"/>
      <c r="ASO522" s="15"/>
      <c r="ASP522" s="6"/>
      <c r="ASQ522" s="174"/>
      <c r="ASR522" s="11"/>
      <c r="ASS522" s="15"/>
      <c r="AST522" s="6"/>
      <c r="ASU522" s="174"/>
      <c r="ASV522" s="11"/>
      <c r="ASW522" s="15"/>
      <c r="ASX522" s="6"/>
      <c r="ASY522" s="174"/>
      <c r="ASZ522" s="11"/>
      <c r="ATA522" s="15"/>
      <c r="ATB522" s="6"/>
      <c r="ATC522" s="174"/>
      <c r="ATD522" s="11"/>
      <c r="ATE522" s="15"/>
      <c r="ATF522" s="6"/>
      <c r="ATG522" s="174"/>
      <c r="ATH522" s="11"/>
      <c r="ATI522" s="15"/>
      <c r="ATJ522" s="6"/>
      <c r="ATK522" s="174"/>
      <c r="ATL522" s="11"/>
      <c r="ATM522" s="15"/>
      <c r="ATN522" s="6"/>
      <c r="ATO522" s="174"/>
      <c r="ATP522" s="11"/>
      <c r="ATQ522" s="15"/>
      <c r="ATR522" s="6"/>
      <c r="ATS522" s="174"/>
      <c r="ATT522" s="11"/>
      <c r="ATU522" s="15"/>
      <c r="ATV522" s="6"/>
      <c r="ATW522" s="174"/>
      <c r="ATX522" s="11"/>
      <c r="ATY522" s="15"/>
      <c r="ATZ522" s="6"/>
      <c r="AUA522" s="174"/>
      <c r="AUB522" s="11"/>
      <c r="AUC522" s="15"/>
      <c r="AUD522" s="6"/>
      <c r="AUE522" s="174"/>
      <c r="AUF522" s="11"/>
      <c r="AUG522" s="15"/>
      <c r="AUH522" s="6"/>
      <c r="AUI522" s="174"/>
      <c r="AUJ522" s="11"/>
      <c r="AUK522" s="15"/>
      <c r="AUL522" s="6"/>
      <c r="AUM522" s="174"/>
      <c r="AUN522" s="11"/>
      <c r="AUO522" s="15"/>
      <c r="AUP522" s="6"/>
      <c r="AUQ522" s="174"/>
      <c r="AUR522" s="11"/>
      <c r="AUS522" s="15"/>
      <c r="AUT522" s="6"/>
      <c r="AUU522" s="174"/>
      <c r="AUV522" s="11"/>
      <c r="AUW522" s="15"/>
      <c r="AUX522" s="6"/>
      <c r="AUY522" s="174"/>
      <c r="AUZ522" s="11"/>
      <c r="AVA522" s="15"/>
      <c r="AVB522" s="6"/>
      <c r="AVC522" s="174"/>
      <c r="AVD522" s="11"/>
      <c r="AVE522" s="15"/>
      <c r="AVF522" s="6"/>
      <c r="AVG522" s="174"/>
      <c r="AVH522" s="11"/>
      <c r="AVI522" s="15"/>
      <c r="AVJ522" s="6"/>
      <c r="AVK522" s="174"/>
      <c r="AVL522" s="11"/>
      <c r="AVM522" s="15"/>
      <c r="AVN522" s="6"/>
      <c r="AVO522" s="174"/>
      <c r="AVP522" s="11"/>
      <c r="AVQ522" s="15"/>
      <c r="AVR522" s="6"/>
      <c r="AVS522" s="174"/>
      <c r="AVT522" s="11"/>
      <c r="AVU522" s="15"/>
      <c r="AVV522" s="6"/>
      <c r="AVW522" s="174"/>
      <c r="AVX522" s="11"/>
      <c r="AVY522" s="15"/>
      <c r="AVZ522" s="6"/>
      <c r="AWA522" s="174"/>
      <c r="AWB522" s="11"/>
      <c r="AWC522" s="15"/>
      <c r="AWD522" s="6"/>
      <c r="AWE522" s="174"/>
      <c r="AWF522" s="11"/>
      <c r="AWG522" s="15"/>
      <c r="AWH522" s="6"/>
      <c r="AWI522" s="174"/>
      <c r="AWJ522" s="11"/>
      <c r="AWK522" s="15"/>
      <c r="AWL522" s="6"/>
      <c r="AWM522" s="174"/>
      <c r="AWN522" s="11"/>
      <c r="AWO522" s="15"/>
      <c r="AWP522" s="6"/>
      <c r="AWQ522" s="174"/>
      <c r="AWR522" s="11"/>
      <c r="AWS522" s="15"/>
      <c r="AWT522" s="6"/>
      <c r="AWU522" s="174"/>
      <c r="AWV522" s="11"/>
      <c r="AWW522" s="15"/>
      <c r="AWX522" s="6"/>
      <c r="AWY522" s="174"/>
      <c r="AWZ522" s="11"/>
      <c r="AXA522" s="15"/>
      <c r="AXB522" s="6"/>
      <c r="AXC522" s="174"/>
      <c r="AXD522" s="11"/>
      <c r="AXE522" s="15"/>
      <c r="AXF522" s="6"/>
      <c r="AXG522" s="174"/>
      <c r="AXH522" s="11"/>
      <c r="AXI522" s="15"/>
      <c r="AXJ522" s="6"/>
      <c r="AXK522" s="174"/>
      <c r="AXL522" s="11"/>
      <c r="AXM522" s="15"/>
      <c r="AXN522" s="6"/>
      <c r="AXO522" s="174"/>
      <c r="AXP522" s="11"/>
      <c r="AXQ522" s="15"/>
      <c r="AXR522" s="6"/>
      <c r="AXS522" s="174"/>
      <c r="AXT522" s="11"/>
      <c r="AXU522" s="15"/>
      <c r="AXV522" s="6"/>
      <c r="AXW522" s="174"/>
      <c r="AXX522" s="11"/>
      <c r="AXY522" s="15"/>
      <c r="AXZ522" s="6"/>
      <c r="AYA522" s="174"/>
      <c r="AYB522" s="11"/>
      <c r="AYC522" s="15"/>
      <c r="AYD522" s="6"/>
      <c r="AYE522" s="174"/>
      <c r="AYF522" s="11"/>
      <c r="AYG522" s="15"/>
      <c r="AYH522" s="6"/>
      <c r="AYI522" s="174"/>
      <c r="AYJ522" s="11"/>
      <c r="AYK522" s="15"/>
      <c r="AYL522" s="6"/>
      <c r="AYM522" s="174"/>
      <c r="AYN522" s="11"/>
      <c r="AYO522" s="15"/>
      <c r="AYP522" s="6"/>
      <c r="AYQ522" s="174"/>
      <c r="AYR522" s="11"/>
      <c r="AYS522" s="15"/>
      <c r="AYT522" s="6"/>
      <c r="AYU522" s="174"/>
      <c r="AYV522" s="11"/>
      <c r="AYW522" s="15"/>
      <c r="AYX522" s="6"/>
      <c r="AYY522" s="174"/>
      <c r="AYZ522" s="11"/>
      <c r="AZA522" s="15"/>
      <c r="AZB522" s="6"/>
      <c r="AZC522" s="174"/>
      <c r="AZD522" s="11"/>
      <c r="AZE522" s="15"/>
      <c r="AZF522" s="6"/>
      <c r="AZG522" s="174"/>
      <c r="AZH522" s="11"/>
      <c r="AZI522" s="15"/>
      <c r="AZJ522" s="6"/>
      <c r="AZK522" s="174"/>
      <c r="AZL522" s="11"/>
      <c r="AZM522" s="15"/>
      <c r="AZN522" s="6"/>
      <c r="AZO522" s="174"/>
      <c r="AZP522" s="11"/>
      <c r="AZQ522" s="15"/>
      <c r="AZR522" s="6"/>
      <c r="AZS522" s="174"/>
      <c r="AZT522" s="11"/>
      <c r="AZU522" s="15"/>
      <c r="AZV522" s="6"/>
      <c r="AZW522" s="174"/>
      <c r="AZX522" s="11"/>
      <c r="AZY522" s="15"/>
      <c r="AZZ522" s="6"/>
      <c r="BAA522" s="174"/>
      <c r="BAB522" s="11"/>
      <c r="BAC522" s="15"/>
      <c r="BAD522" s="6"/>
      <c r="BAE522" s="174"/>
      <c r="BAF522" s="11"/>
      <c r="BAG522" s="15"/>
      <c r="BAH522" s="6"/>
      <c r="BAI522" s="174"/>
      <c r="BAJ522" s="11"/>
      <c r="BAK522" s="15"/>
      <c r="BAL522" s="6"/>
      <c r="BAM522" s="174"/>
      <c r="BAN522" s="11"/>
      <c r="BAO522" s="15"/>
      <c r="BAP522" s="6"/>
      <c r="BAQ522" s="174"/>
      <c r="BAR522" s="11"/>
      <c r="BAS522" s="15"/>
      <c r="BAT522" s="6"/>
      <c r="BAU522" s="174"/>
      <c r="BAV522" s="11"/>
      <c r="BAW522" s="15"/>
      <c r="BAX522" s="6"/>
      <c r="BAY522" s="174"/>
      <c r="BAZ522" s="11"/>
      <c r="BBA522" s="15"/>
      <c r="BBB522" s="6"/>
      <c r="BBC522" s="174"/>
      <c r="BBD522" s="11"/>
      <c r="BBE522" s="15"/>
      <c r="BBF522" s="6"/>
      <c r="BBG522" s="174"/>
      <c r="BBH522" s="11"/>
      <c r="BBI522" s="15"/>
      <c r="BBJ522" s="6"/>
      <c r="BBK522" s="174"/>
      <c r="BBL522" s="11"/>
      <c r="BBM522" s="15"/>
      <c r="BBN522" s="6"/>
      <c r="BBO522" s="174"/>
      <c r="BBP522" s="11"/>
      <c r="BBQ522" s="15"/>
      <c r="BBR522" s="6"/>
      <c r="BBS522" s="174"/>
      <c r="BBT522" s="11"/>
      <c r="BBU522" s="15"/>
      <c r="BBV522" s="6"/>
      <c r="BBW522" s="174"/>
      <c r="BBX522" s="11"/>
      <c r="BBY522" s="15"/>
      <c r="BBZ522" s="6"/>
      <c r="BCA522" s="174"/>
      <c r="BCB522" s="11"/>
      <c r="BCC522" s="15"/>
      <c r="BCD522" s="6"/>
      <c r="BCE522" s="174"/>
      <c r="BCF522" s="11"/>
      <c r="BCG522" s="15"/>
      <c r="BCH522" s="6"/>
      <c r="BCI522" s="174"/>
      <c r="BCJ522" s="11"/>
      <c r="BCK522" s="15"/>
      <c r="BCL522" s="6"/>
      <c r="BCM522" s="174"/>
      <c r="BCN522" s="11"/>
      <c r="BCO522" s="15"/>
      <c r="BCP522" s="6"/>
      <c r="BCQ522" s="174"/>
      <c r="BCR522" s="11"/>
      <c r="BCS522" s="15"/>
      <c r="BCT522" s="6"/>
      <c r="BCU522" s="174"/>
      <c r="BCV522" s="11"/>
      <c r="BCW522" s="15"/>
      <c r="BCX522" s="6"/>
      <c r="BCY522" s="174"/>
      <c r="BCZ522" s="11"/>
      <c r="BDA522" s="15"/>
      <c r="BDB522" s="6"/>
      <c r="BDC522" s="174"/>
      <c r="BDD522" s="11"/>
      <c r="BDE522" s="15"/>
      <c r="BDF522" s="6"/>
      <c r="BDG522" s="174"/>
      <c r="BDH522" s="11"/>
      <c r="BDI522" s="15"/>
      <c r="BDJ522" s="6"/>
      <c r="BDK522" s="174"/>
      <c r="BDL522" s="11"/>
      <c r="BDM522" s="15"/>
      <c r="BDN522" s="6"/>
      <c r="BDO522" s="174"/>
      <c r="BDP522" s="11"/>
      <c r="BDQ522" s="15"/>
      <c r="BDR522" s="6"/>
      <c r="BDS522" s="174"/>
      <c r="BDT522" s="11"/>
      <c r="BDU522" s="15"/>
      <c r="BDV522" s="6"/>
      <c r="BDW522" s="174"/>
      <c r="BDX522" s="11"/>
      <c r="BDY522" s="15"/>
      <c r="BDZ522" s="6"/>
      <c r="BEA522" s="174"/>
      <c r="BEB522" s="11"/>
      <c r="BEC522" s="15"/>
      <c r="BED522" s="6"/>
      <c r="BEE522" s="174"/>
      <c r="BEF522" s="11"/>
      <c r="BEG522" s="15"/>
      <c r="BEH522" s="6"/>
      <c r="BEI522" s="174"/>
      <c r="BEJ522" s="11"/>
      <c r="BEK522" s="15"/>
      <c r="BEL522" s="6"/>
      <c r="BEM522" s="174"/>
      <c r="BEN522" s="11"/>
      <c r="BEO522" s="15"/>
      <c r="BEP522" s="6"/>
      <c r="BEQ522" s="174"/>
      <c r="BER522" s="11"/>
      <c r="BES522" s="15"/>
      <c r="BET522" s="6"/>
      <c r="BEU522" s="174"/>
      <c r="BEV522" s="11"/>
      <c r="BEW522" s="15"/>
      <c r="BEX522" s="6"/>
      <c r="BEY522" s="174"/>
      <c r="BEZ522" s="11"/>
      <c r="BFA522" s="15"/>
      <c r="BFB522" s="6"/>
      <c r="BFC522" s="174"/>
      <c r="BFD522" s="11"/>
      <c r="BFE522" s="15"/>
      <c r="BFF522" s="6"/>
      <c r="BFG522" s="174"/>
      <c r="BFH522" s="11"/>
      <c r="BFI522" s="15"/>
      <c r="BFJ522" s="6"/>
      <c r="BFK522" s="174"/>
      <c r="BFL522" s="11"/>
      <c r="BFM522" s="15"/>
      <c r="BFN522" s="6"/>
      <c r="BFO522" s="174"/>
      <c r="BFP522" s="11"/>
      <c r="BFQ522" s="15"/>
      <c r="BFR522" s="6"/>
      <c r="BFS522" s="174"/>
      <c r="BFT522" s="11"/>
      <c r="BFU522" s="15"/>
      <c r="BFV522" s="6"/>
      <c r="BFW522" s="174"/>
      <c r="BFX522" s="11"/>
      <c r="BFY522" s="15"/>
      <c r="BFZ522" s="6"/>
      <c r="BGA522" s="174"/>
      <c r="BGB522" s="11"/>
      <c r="BGC522" s="15"/>
      <c r="BGD522" s="6"/>
      <c r="BGE522" s="174"/>
      <c r="BGF522" s="11"/>
      <c r="BGG522" s="15"/>
      <c r="BGH522" s="6"/>
      <c r="BGI522" s="174"/>
      <c r="BGJ522" s="11"/>
      <c r="BGK522" s="15"/>
      <c r="BGL522" s="6"/>
      <c r="BGM522" s="174"/>
      <c r="BGN522" s="11"/>
      <c r="BGO522" s="15"/>
      <c r="BGP522" s="6"/>
      <c r="BGQ522" s="174"/>
      <c r="BGR522" s="11"/>
      <c r="BGS522" s="15"/>
      <c r="BGT522" s="6"/>
      <c r="BGU522" s="174"/>
      <c r="BGV522" s="11"/>
      <c r="BGW522" s="15"/>
      <c r="BGX522" s="6"/>
      <c r="BGY522" s="174"/>
      <c r="BGZ522" s="11"/>
      <c r="BHA522" s="15"/>
      <c r="BHB522" s="6"/>
      <c r="BHC522" s="174"/>
      <c r="BHD522" s="11"/>
      <c r="BHE522" s="15"/>
      <c r="BHF522" s="6"/>
      <c r="BHG522" s="174"/>
      <c r="BHH522" s="11"/>
      <c r="BHI522" s="15"/>
      <c r="BHJ522" s="6"/>
      <c r="BHK522" s="174"/>
      <c r="BHL522" s="11"/>
      <c r="BHM522" s="15"/>
      <c r="BHN522" s="6"/>
      <c r="BHO522" s="174"/>
      <c r="BHP522" s="11"/>
      <c r="BHQ522" s="15"/>
      <c r="BHR522" s="6"/>
      <c r="BHS522" s="174"/>
      <c r="BHT522" s="11"/>
      <c r="BHU522" s="15"/>
      <c r="BHV522" s="6"/>
      <c r="BHW522" s="174"/>
      <c r="BHX522" s="11"/>
      <c r="BHY522" s="15"/>
      <c r="BHZ522" s="6"/>
      <c r="BIA522" s="174"/>
      <c r="BIB522" s="11"/>
      <c r="BIC522" s="15"/>
      <c r="BID522" s="6"/>
      <c r="BIE522" s="174"/>
      <c r="BIF522" s="11"/>
      <c r="BIG522" s="15"/>
      <c r="BIH522" s="6"/>
      <c r="BII522" s="174"/>
      <c r="BIJ522" s="11"/>
      <c r="BIK522" s="15"/>
      <c r="BIL522" s="6"/>
      <c r="BIM522" s="174"/>
      <c r="BIN522" s="11"/>
      <c r="BIO522" s="15"/>
      <c r="BIP522" s="6"/>
      <c r="BIQ522" s="174"/>
      <c r="BIR522" s="11"/>
      <c r="BIS522" s="15"/>
      <c r="BIT522" s="6"/>
      <c r="BIU522" s="174"/>
      <c r="BIV522" s="11"/>
      <c r="BIW522" s="15"/>
      <c r="BIX522" s="6"/>
      <c r="BIY522" s="174"/>
      <c r="BIZ522" s="11"/>
      <c r="BJA522" s="15"/>
      <c r="BJB522" s="6"/>
      <c r="BJC522" s="174"/>
      <c r="BJD522" s="11"/>
      <c r="BJE522" s="15"/>
      <c r="BJF522" s="6"/>
      <c r="BJG522" s="174"/>
      <c r="BJH522" s="11"/>
      <c r="BJI522" s="15"/>
      <c r="BJJ522" s="6"/>
      <c r="BJK522" s="174"/>
      <c r="BJL522" s="11"/>
      <c r="BJM522" s="15"/>
      <c r="BJN522" s="6"/>
      <c r="BJO522" s="174"/>
      <c r="BJP522" s="11"/>
      <c r="BJQ522" s="15"/>
      <c r="BJR522" s="6"/>
      <c r="BJS522" s="174"/>
      <c r="BJT522" s="11"/>
      <c r="BJU522" s="15"/>
      <c r="BJV522" s="6"/>
      <c r="BJW522" s="174"/>
      <c r="BJX522" s="11"/>
      <c r="BJY522" s="15"/>
      <c r="BJZ522" s="6"/>
      <c r="BKA522" s="174"/>
      <c r="BKB522" s="11"/>
      <c r="BKC522" s="15"/>
      <c r="BKD522" s="6"/>
      <c r="BKE522" s="174"/>
      <c r="BKF522" s="11"/>
      <c r="BKG522" s="15"/>
      <c r="BKH522" s="6"/>
      <c r="BKI522" s="174"/>
      <c r="BKJ522" s="11"/>
      <c r="BKK522" s="15"/>
      <c r="BKL522" s="6"/>
      <c r="BKM522" s="174"/>
      <c r="BKN522" s="11"/>
      <c r="BKO522" s="15"/>
      <c r="BKP522" s="6"/>
      <c r="BKQ522" s="174"/>
      <c r="BKR522" s="11"/>
      <c r="BKS522" s="15"/>
      <c r="BKT522" s="6"/>
      <c r="BKU522" s="174"/>
      <c r="BKV522" s="11"/>
      <c r="BKW522" s="15"/>
      <c r="BKX522" s="6"/>
      <c r="BKY522" s="174"/>
      <c r="BKZ522" s="11"/>
      <c r="BLA522" s="15"/>
      <c r="BLB522" s="6"/>
      <c r="BLC522" s="174"/>
      <c r="BLD522" s="11"/>
      <c r="BLE522" s="15"/>
      <c r="BLF522" s="6"/>
      <c r="BLG522" s="174"/>
      <c r="BLH522" s="11"/>
      <c r="BLI522" s="15"/>
      <c r="BLJ522" s="6"/>
      <c r="BLK522" s="174"/>
      <c r="BLL522" s="11"/>
      <c r="BLM522" s="15"/>
      <c r="BLN522" s="6"/>
      <c r="BLO522" s="174"/>
      <c r="BLP522" s="11"/>
      <c r="BLQ522" s="15"/>
      <c r="BLR522" s="6"/>
      <c r="BLS522" s="174"/>
      <c r="BLT522" s="11"/>
      <c r="BLU522" s="15"/>
      <c r="BLV522" s="6"/>
      <c r="BLW522" s="174"/>
      <c r="BLX522" s="11"/>
      <c r="BLY522" s="15"/>
      <c r="BLZ522" s="6"/>
      <c r="BMA522" s="174"/>
      <c r="BMB522" s="11"/>
      <c r="BMC522" s="15"/>
      <c r="BMD522" s="6"/>
      <c r="BME522" s="174"/>
      <c r="BMF522" s="11"/>
      <c r="BMG522" s="15"/>
      <c r="BMH522" s="6"/>
      <c r="BMI522" s="174"/>
      <c r="BMJ522" s="11"/>
      <c r="BMK522" s="15"/>
      <c r="BML522" s="6"/>
      <c r="BMM522" s="174"/>
      <c r="BMN522" s="11"/>
      <c r="BMO522" s="15"/>
      <c r="BMP522" s="6"/>
      <c r="BMQ522" s="174"/>
      <c r="BMR522" s="11"/>
      <c r="BMS522" s="15"/>
      <c r="BMT522" s="6"/>
      <c r="BMU522" s="174"/>
      <c r="BMV522" s="11"/>
      <c r="BMW522" s="15"/>
      <c r="BMX522" s="6"/>
      <c r="BMY522" s="174"/>
      <c r="BMZ522" s="11"/>
      <c r="BNA522" s="15"/>
      <c r="BNB522" s="6"/>
      <c r="BNC522" s="174"/>
      <c r="BND522" s="11"/>
      <c r="BNE522" s="15"/>
      <c r="BNF522" s="6"/>
      <c r="BNG522" s="174"/>
      <c r="BNH522" s="11"/>
      <c r="BNI522" s="15"/>
      <c r="BNJ522" s="6"/>
      <c r="BNK522" s="174"/>
      <c r="BNL522" s="11"/>
      <c r="BNM522" s="15"/>
      <c r="BNN522" s="6"/>
      <c r="BNO522" s="174"/>
      <c r="BNP522" s="11"/>
      <c r="BNQ522" s="15"/>
      <c r="BNR522" s="6"/>
      <c r="BNS522" s="174"/>
      <c r="BNT522" s="11"/>
      <c r="BNU522" s="15"/>
      <c r="BNV522" s="6"/>
      <c r="BNW522" s="174"/>
      <c r="BNX522" s="11"/>
      <c r="BNY522" s="15"/>
      <c r="BNZ522" s="6"/>
      <c r="BOA522" s="174"/>
      <c r="BOB522" s="11"/>
      <c r="BOC522" s="15"/>
      <c r="BOD522" s="6"/>
      <c r="BOE522" s="174"/>
      <c r="BOF522" s="11"/>
      <c r="BOG522" s="15"/>
      <c r="BOH522" s="6"/>
      <c r="BOI522" s="174"/>
      <c r="BOJ522" s="11"/>
      <c r="BOK522" s="15"/>
      <c r="BOL522" s="6"/>
      <c r="BOM522" s="174"/>
      <c r="BON522" s="11"/>
      <c r="BOO522" s="15"/>
      <c r="BOP522" s="6"/>
      <c r="BOQ522" s="174"/>
      <c r="BOR522" s="11"/>
      <c r="BOS522" s="15"/>
      <c r="BOT522" s="6"/>
      <c r="BOU522" s="174"/>
      <c r="BOV522" s="11"/>
      <c r="BOW522" s="15"/>
      <c r="BOX522" s="6"/>
      <c r="BOY522" s="174"/>
      <c r="BOZ522" s="11"/>
      <c r="BPA522" s="15"/>
      <c r="BPB522" s="6"/>
      <c r="BPC522" s="174"/>
      <c r="BPD522" s="11"/>
      <c r="BPE522" s="15"/>
      <c r="BPF522" s="6"/>
      <c r="BPG522" s="174"/>
      <c r="BPH522" s="11"/>
      <c r="BPI522" s="15"/>
      <c r="BPJ522" s="6"/>
      <c r="BPK522" s="174"/>
      <c r="BPL522" s="11"/>
      <c r="BPM522" s="15"/>
      <c r="BPN522" s="6"/>
      <c r="BPO522" s="174"/>
      <c r="BPP522" s="11"/>
      <c r="BPQ522" s="15"/>
      <c r="BPR522" s="6"/>
      <c r="BPS522" s="174"/>
      <c r="BPT522" s="11"/>
      <c r="BPU522" s="15"/>
      <c r="BPV522" s="6"/>
      <c r="BPW522" s="174"/>
      <c r="BPX522" s="11"/>
      <c r="BPY522" s="15"/>
      <c r="BPZ522" s="6"/>
      <c r="BQA522" s="174"/>
      <c r="BQB522" s="11"/>
      <c r="BQC522" s="15"/>
      <c r="BQD522" s="6"/>
      <c r="BQE522" s="174"/>
      <c r="BQF522" s="11"/>
      <c r="BQG522" s="15"/>
      <c r="BQH522" s="6"/>
      <c r="BQI522" s="174"/>
      <c r="BQJ522" s="11"/>
      <c r="BQK522" s="15"/>
      <c r="BQL522" s="6"/>
      <c r="BQM522" s="174"/>
      <c r="BQN522" s="11"/>
      <c r="BQO522" s="15"/>
      <c r="BQP522" s="6"/>
      <c r="BQQ522" s="174"/>
      <c r="BQR522" s="11"/>
      <c r="BQS522" s="15"/>
      <c r="BQT522" s="6"/>
      <c r="BQU522" s="174"/>
      <c r="BQV522" s="11"/>
      <c r="BQW522" s="15"/>
      <c r="BQX522" s="6"/>
      <c r="BQY522" s="174"/>
      <c r="BQZ522" s="11"/>
      <c r="BRA522" s="15"/>
      <c r="BRB522" s="6"/>
      <c r="BRC522" s="174"/>
      <c r="BRD522" s="11"/>
      <c r="BRE522" s="15"/>
      <c r="BRF522" s="6"/>
      <c r="BRG522" s="174"/>
      <c r="BRH522" s="11"/>
      <c r="BRI522" s="15"/>
      <c r="BRJ522" s="6"/>
      <c r="BRK522" s="174"/>
      <c r="BRL522" s="11"/>
      <c r="BRM522" s="15"/>
      <c r="BRN522" s="6"/>
      <c r="BRO522" s="174"/>
      <c r="BRP522" s="11"/>
      <c r="BRQ522" s="15"/>
      <c r="BRR522" s="6"/>
      <c r="BRS522" s="174"/>
      <c r="BRT522" s="11"/>
      <c r="BRU522" s="15"/>
      <c r="BRV522" s="6"/>
      <c r="BRW522" s="174"/>
      <c r="BRX522" s="11"/>
      <c r="BRY522" s="15"/>
      <c r="BRZ522" s="6"/>
      <c r="BSA522" s="174"/>
      <c r="BSB522" s="11"/>
      <c r="BSC522" s="15"/>
      <c r="BSD522" s="6"/>
      <c r="BSE522" s="174"/>
      <c r="BSF522" s="11"/>
      <c r="BSG522" s="15"/>
      <c r="BSH522" s="6"/>
      <c r="BSI522" s="174"/>
      <c r="BSJ522" s="11"/>
      <c r="BSK522" s="15"/>
      <c r="BSL522" s="6"/>
      <c r="BSM522" s="174"/>
      <c r="BSN522" s="11"/>
      <c r="BSO522" s="15"/>
      <c r="BSP522" s="6"/>
      <c r="BSQ522" s="174"/>
      <c r="BSR522" s="11"/>
      <c r="BSS522" s="15"/>
      <c r="BST522" s="6"/>
      <c r="BSU522" s="174"/>
      <c r="BSV522" s="11"/>
      <c r="BSW522" s="15"/>
      <c r="BSX522" s="6"/>
      <c r="BSY522" s="174"/>
      <c r="BSZ522" s="11"/>
      <c r="BTA522" s="15"/>
      <c r="BTB522" s="6"/>
      <c r="BTC522" s="174"/>
      <c r="BTD522" s="11"/>
      <c r="BTE522" s="15"/>
      <c r="BTF522" s="6"/>
      <c r="BTG522" s="174"/>
      <c r="BTH522" s="11"/>
      <c r="BTI522" s="15"/>
      <c r="BTJ522" s="6"/>
      <c r="BTK522" s="174"/>
      <c r="BTL522" s="11"/>
      <c r="BTM522" s="15"/>
      <c r="BTN522" s="6"/>
      <c r="BTO522" s="174"/>
      <c r="BTP522" s="11"/>
      <c r="BTQ522" s="15"/>
      <c r="BTR522" s="6"/>
      <c r="BTS522" s="174"/>
      <c r="BTT522" s="11"/>
      <c r="BTU522" s="15"/>
      <c r="BTV522" s="6"/>
      <c r="BTW522" s="174"/>
      <c r="BTX522" s="11"/>
      <c r="BTY522" s="15"/>
      <c r="BTZ522" s="6"/>
      <c r="BUA522" s="174"/>
      <c r="BUB522" s="11"/>
      <c r="BUC522" s="15"/>
      <c r="BUD522" s="6"/>
      <c r="BUE522" s="174"/>
      <c r="BUF522" s="11"/>
      <c r="BUG522" s="15"/>
      <c r="BUH522" s="6"/>
      <c r="BUI522" s="174"/>
      <c r="BUJ522" s="11"/>
      <c r="BUK522" s="15"/>
      <c r="BUL522" s="6"/>
      <c r="BUM522" s="174"/>
      <c r="BUN522" s="11"/>
      <c r="BUO522" s="15"/>
      <c r="BUP522" s="6"/>
      <c r="BUQ522" s="174"/>
      <c r="BUR522" s="11"/>
      <c r="BUS522" s="15"/>
      <c r="BUT522" s="6"/>
      <c r="BUU522" s="174"/>
      <c r="BUV522" s="11"/>
      <c r="BUW522" s="15"/>
      <c r="BUX522" s="6"/>
      <c r="BUY522" s="174"/>
      <c r="BUZ522" s="11"/>
      <c r="BVA522" s="15"/>
      <c r="BVB522" s="6"/>
      <c r="BVC522" s="174"/>
      <c r="BVD522" s="11"/>
      <c r="BVE522" s="15"/>
      <c r="BVF522" s="6"/>
      <c r="BVG522" s="174"/>
      <c r="BVH522" s="11"/>
      <c r="BVI522" s="15"/>
      <c r="BVJ522" s="6"/>
      <c r="BVK522" s="174"/>
      <c r="BVL522" s="11"/>
      <c r="BVM522" s="15"/>
      <c r="BVN522" s="6"/>
      <c r="BVO522" s="174"/>
      <c r="BVP522" s="11"/>
      <c r="BVQ522" s="15"/>
      <c r="BVR522" s="6"/>
      <c r="BVS522" s="174"/>
      <c r="BVT522" s="11"/>
      <c r="BVU522" s="15"/>
      <c r="BVV522" s="6"/>
      <c r="BVW522" s="174"/>
      <c r="BVX522" s="11"/>
      <c r="BVY522" s="15"/>
      <c r="BVZ522" s="6"/>
      <c r="BWA522" s="174"/>
      <c r="BWB522" s="11"/>
      <c r="BWC522" s="15"/>
      <c r="BWD522" s="6"/>
      <c r="BWE522" s="174"/>
      <c r="BWF522" s="11"/>
      <c r="BWG522" s="15"/>
      <c r="BWH522" s="6"/>
      <c r="BWI522" s="174"/>
      <c r="BWJ522" s="11"/>
      <c r="BWK522" s="15"/>
      <c r="BWL522" s="6"/>
      <c r="BWM522" s="174"/>
      <c r="BWN522" s="11"/>
      <c r="BWO522" s="15"/>
      <c r="BWP522" s="6"/>
      <c r="BWQ522" s="174"/>
      <c r="BWR522" s="11"/>
      <c r="BWS522" s="15"/>
      <c r="BWT522" s="6"/>
      <c r="BWU522" s="174"/>
      <c r="BWV522" s="11"/>
      <c r="BWW522" s="15"/>
      <c r="BWX522" s="6"/>
      <c r="BWY522" s="174"/>
      <c r="BWZ522" s="11"/>
      <c r="BXA522" s="15"/>
      <c r="BXB522" s="6"/>
      <c r="BXC522" s="174"/>
      <c r="BXD522" s="11"/>
      <c r="BXE522" s="15"/>
      <c r="BXF522" s="6"/>
      <c r="BXG522" s="174"/>
      <c r="BXH522" s="11"/>
      <c r="BXI522" s="15"/>
      <c r="BXJ522" s="6"/>
      <c r="BXK522" s="174"/>
      <c r="BXL522" s="11"/>
      <c r="BXM522" s="15"/>
      <c r="BXN522" s="6"/>
      <c r="BXO522" s="174"/>
      <c r="BXP522" s="11"/>
      <c r="BXQ522" s="15"/>
      <c r="BXR522" s="6"/>
      <c r="BXS522" s="174"/>
      <c r="BXT522" s="11"/>
      <c r="BXU522" s="15"/>
      <c r="BXV522" s="6"/>
      <c r="BXW522" s="174"/>
      <c r="BXX522" s="11"/>
      <c r="BXY522" s="15"/>
      <c r="BXZ522" s="6"/>
      <c r="BYA522" s="174"/>
      <c r="BYB522" s="11"/>
      <c r="BYC522" s="15"/>
      <c r="BYD522" s="6"/>
      <c r="BYE522" s="174"/>
      <c r="BYF522" s="11"/>
      <c r="BYG522" s="15"/>
      <c r="BYH522" s="6"/>
      <c r="BYI522" s="174"/>
      <c r="BYJ522" s="11"/>
      <c r="BYK522" s="15"/>
      <c r="BYL522" s="6"/>
      <c r="BYM522" s="174"/>
      <c r="BYN522" s="11"/>
      <c r="BYO522" s="15"/>
      <c r="BYP522" s="6"/>
      <c r="BYQ522" s="174"/>
      <c r="BYR522" s="11"/>
      <c r="BYS522" s="15"/>
      <c r="BYT522" s="6"/>
      <c r="BYU522" s="174"/>
      <c r="BYV522" s="11"/>
      <c r="BYW522" s="15"/>
      <c r="BYX522" s="6"/>
      <c r="BYY522" s="174"/>
      <c r="BYZ522" s="11"/>
      <c r="BZA522" s="15"/>
      <c r="BZB522" s="6"/>
      <c r="BZC522" s="174"/>
      <c r="BZD522" s="11"/>
      <c r="BZE522" s="15"/>
      <c r="BZF522" s="6"/>
      <c r="BZG522" s="174"/>
      <c r="BZH522" s="11"/>
      <c r="BZI522" s="15"/>
      <c r="BZJ522" s="6"/>
      <c r="BZK522" s="174"/>
      <c r="BZL522" s="11"/>
      <c r="BZM522" s="15"/>
      <c r="BZN522" s="6"/>
      <c r="BZO522" s="174"/>
      <c r="BZP522" s="11"/>
      <c r="BZQ522" s="15"/>
      <c r="BZR522" s="6"/>
      <c r="BZS522" s="174"/>
      <c r="BZT522" s="11"/>
      <c r="BZU522" s="15"/>
      <c r="BZV522" s="6"/>
      <c r="BZW522" s="174"/>
      <c r="BZX522" s="11"/>
      <c r="BZY522" s="15"/>
      <c r="BZZ522" s="6"/>
      <c r="CAA522" s="174"/>
      <c r="CAB522" s="11"/>
      <c r="CAC522" s="15"/>
      <c r="CAD522" s="6"/>
      <c r="CAE522" s="174"/>
      <c r="CAF522" s="11"/>
      <c r="CAG522" s="15"/>
      <c r="CAH522" s="6"/>
      <c r="CAI522" s="174"/>
      <c r="CAJ522" s="11"/>
      <c r="CAK522" s="15"/>
      <c r="CAL522" s="6"/>
      <c r="CAM522" s="174"/>
      <c r="CAN522" s="11"/>
      <c r="CAO522" s="15"/>
      <c r="CAP522" s="6"/>
      <c r="CAQ522" s="174"/>
      <c r="CAR522" s="11"/>
      <c r="CAS522" s="15"/>
      <c r="CAT522" s="6"/>
      <c r="CAU522" s="174"/>
      <c r="CAV522" s="11"/>
      <c r="CAW522" s="15"/>
      <c r="CAX522" s="6"/>
      <c r="CAY522" s="174"/>
      <c r="CAZ522" s="11"/>
      <c r="CBA522" s="15"/>
      <c r="CBB522" s="6"/>
      <c r="CBC522" s="174"/>
      <c r="CBD522" s="11"/>
      <c r="CBE522" s="15"/>
      <c r="CBF522" s="6"/>
      <c r="CBG522" s="174"/>
      <c r="CBH522" s="11"/>
      <c r="CBI522" s="15"/>
      <c r="CBJ522" s="6"/>
      <c r="CBK522" s="174"/>
      <c r="CBL522" s="11"/>
      <c r="CBM522" s="15"/>
      <c r="CBN522" s="6"/>
      <c r="CBO522" s="174"/>
      <c r="CBP522" s="11"/>
      <c r="CBQ522" s="15"/>
      <c r="CBR522" s="6"/>
      <c r="CBS522" s="174"/>
      <c r="CBT522" s="11"/>
      <c r="CBU522" s="15"/>
      <c r="CBV522" s="6"/>
      <c r="CBW522" s="174"/>
      <c r="CBX522" s="11"/>
      <c r="CBY522" s="15"/>
      <c r="CBZ522" s="6"/>
      <c r="CCA522" s="174"/>
      <c r="CCB522" s="11"/>
      <c r="CCC522" s="15"/>
      <c r="CCD522" s="6"/>
      <c r="CCE522" s="174"/>
      <c r="CCF522" s="11"/>
      <c r="CCG522" s="15"/>
      <c r="CCH522" s="6"/>
      <c r="CCI522" s="174"/>
      <c r="CCJ522" s="11"/>
      <c r="CCK522" s="15"/>
      <c r="CCL522" s="6"/>
      <c r="CCM522" s="174"/>
      <c r="CCN522" s="11"/>
      <c r="CCO522" s="15"/>
      <c r="CCP522" s="6"/>
      <c r="CCQ522" s="174"/>
      <c r="CCR522" s="11"/>
      <c r="CCS522" s="15"/>
      <c r="CCT522" s="6"/>
      <c r="CCU522" s="174"/>
      <c r="CCV522" s="11"/>
      <c r="CCW522" s="15"/>
      <c r="CCX522" s="6"/>
      <c r="CCY522" s="174"/>
      <c r="CCZ522" s="11"/>
      <c r="CDA522" s="15"/>
      <c r="CDB522" s="6"/>
      <c r="CDC522" s="174"/>
      <c r="CDD522" s="11"/>
      <c r="CDE522" s="15"/>
      <c r="CDF522" s="6"/>
      <c r="CDG522" s="174"/>
      <c r="CDH522" s="11"/>
      <c r="CDI522" s="15"/>
      <c r="CDJ522" s="6"/>
      <c r="CDK522" s="174"/>
      <c r="CDL522" s="11"/>
      <c r="CDM522" s="15"/>
      <c r="CDN522" s="6"/>
      <c r="CDO522" s="174"/>
      <c r="CDP522" s="11"/>
      <c r="CDQ522" s="15"/>
      <c r="CDR522" s="6"/>
      <c r="CDS522" s="174"/>
      <c r="CDT522" s="11"/>
      <c r="CDU522" s="15"/>
      <c r="CDV522" s="6"/>
      <c r="CDW522" s="174"/>
      <c r="CDX522" s="11"/>
      <c r="CDY522" s="15"/>
      <c r="CDZ522" s="6"/>
      <c r="CEA522" s="174"/>
      <c r="CEB522" s="11"/>
      <c r="CEC522" s="15"/>
      <c r="CED522" s="6"/>
      <c r="CEE522" s="174"/>
      <c r="CEF522" s="11"/>
      <c r="CEG522" s="15"/>
      <c r="CEH522" s="6"/>
      <c r="CEI522" s="174"/>
      <c r="CEJ522" s="11"/>
      <c r="CEK522" s="15"/>
      <c r="CEL522" s="6"/>
      <c r="CEM522" s="174"/>
      <c r="CEN522" s="11"/>
      <c r="CEO522" s="15"/>
      <c r="CEP522" s="6"/>
      <c r="CEQ522" s="174"/>
      <c r="CER522" s="11"/>
      <c r="CES522" s="15"/>
      <c r="CET522" s="6"/>
      <c r="CEU522" s="174"/>
      <c r="CEV522" s="11"/>
      <c r="CEW522" s="15"/>
      <c r="CEX522" s="6"/>
      <c r="CEY522" s="174"/>
      <c r="CEZ522" s="11"/>
      <c r="CFA522" s="15"/>
      <c r="CFB522" s="6"/>
      <c r="CFC522" s="174"/>
      <c r="CFD522" s="11"/>
      <c r="CFE522" s="15"/>
      <c r="CFF522" s="6"/>
      <c r="CFG522" s="174"/>
      <c r="CFH522" s="11"/>
      <c r="CFI522" s="15"/>
      <c r="CFJ522" s="6"/>
      <c r="CFK522" s="174"/>
      <c r="CFL522" s="11"/>
      <c r="CFM522" s="15"/>
      <c r="CFN522" s="6"/>
      <c r="CFO522" s="174"/>
      <c r="CFP522" s="11"/>
      <c r="CFQ522" s="15"/>
      <c r="CFR522" s="6"/>
      <c r="CFS522" s="174"/>
      <c r="CFT522" s="11"/>
      <c r="CFU522" s="15"/>
      <c r="CFV522" s="6"/>
      <c r="CFW522" s="174"/>
      <c r="CFX522" s="11"/>
      <c r="CFY522" s="15"/>
      <c r="CFZ522" s="6"/>
      <c r="CGA522" s="174"/>
      <c r="CGB522" s="11"/>
      <c r="CGC522" s="15"/>
      <c r="CGD522" s="6"/>
      <c r="CGE522" s="174"/>
      <c r="CGF522" s="11"/>
      <c r="CGG522" s="15"/>
      <c r="CGH522" s="6"/>
      <c r="CGI522" s="174"/>
      <c r="CGJ522" s="11"/>
      <c r="CGK522" s="15"/>
      <c r="CGL522" s="6"/>
      <c r="CGM522" s="174"/>
      <c r="CGN522" s="11"/>
      <c r="CGO522" s="15"/>
      <c r="CGP522" s="6"/>
      <c r="CGQ522" s="174"/>
      <c r="CGR522" s="11"/>
      <c r="CGS522" s="15"/>
      <c r="CGT522" s="6"/>
      <c r="CGU522" s="174"/>
      <c r="CGV522" s="11"/>
      <c r="CGW522" s="15"/>
      <c r="CGX522" s="6"/>
      <c r="CGY522" s="174"/>
      <c r="CGZ522" s="11"/>
      <c r="CHA522" s="15"/>
      <c r="CHB522" s="6"/>
      <c r="CHC522" s="174"/>
      <c r="CHD522" s="11"/>
      <c r="CHE522" s="15"/>
      <c r="CHF522" s="6"/>
      <c r="CHG522" s="174"/>
      <c r="CHH522" s="11"/>
      <c r="CHI522" s="15"/>
      <c r="CHJ522" s="6"/>
      <c r="CHK522" s="174"/>
      <c r="CHL522" s="11"/>
      <c r="CHM522" s="15"/>
      <c r="CHN522" s="6"/>
      <c r="CHO522" s="174"/>
      <c r="CHP522" s="11"/>
      <c r="CHQ522" s="15"/>
      <c r="CHR522" s="6"/>
      <c r="CHS522" s="174"/>
      <c r="CHT522" s="11"/>
      <c r="CHU522" s="15"/>
      <c r="CHV522" s="6"/>
      <c r="CHW522" s="174"/>
      <c r="CHX522" s="11"/>
      <c r="CHY522" s="15"/>
      <c r="CHZ522" s="6"/>
      <c r="CIA522" s="174"/>
      <c r="CIB522" s="11"/>
      <c r="CIC522" s="15"/>
      <c r="CID522" s="6"/>
      <c r="CIE522" s="174"/>
      <c r="CIF522" s="11"/>
      <c r="CIG522" s="15"/>
      <c r="CIH522" s="6"/>
      <c r="CII522" s="174"/>
      <c r="CIJ522" s="11"/>
      <c r="CIK522" s="15"/>
      <c r="CIL522" s="6"/>
      <c r="CIM522" s="174"/>
      <c r="CIN522" s="11"/>
      <c r="CIO522" s="15"/>
      <c r="CIP522" s="6"/>
      <c r="CIQ522" s="174"/>
      <c r="CIR522" s="11"/>
      <c r="CIS522" s="15"/>
      <c r="CIT522" s="6"/>
      <c r="CIU522" s="174"/>
      <c r="CIV522" s="11"/>
      <c r="CIW522" s="15"/>
      <c r="CIX522" s="6"/>
      <c r="CIY522" s="174"/>
      <c r="CIZ522" s="11"/>
      <c r="CJA522" s="15"/>
      <c r="CJB522" s="6"/>
      <c r="CJC522" s="174"/>
      <c r="CJD522" s="11"/>
      <c r="CJE522" s="15"/>
      <c r="CJF522" s="6"/>
      <c r="CJG522" s="174"/>
      <c r="CJH522" s="11"/>
      <c r="CJI522" s="15"/>
      <c r="CJJ522" s="6"/>
      <c r="CJK522" s="174"/>
      <c r="CJL522" s="11"/>
      <c r="CJM522" s="15"/>
      <c r="CJN522" s="6"/>
      <c r="CJO522" s="174"/>
      <c r="CJP522" s="11"/>
      <c r="CJQ522" s="15"/>
      <c r="CJR522" s="6"/>
      <c r="CJS522" s="174"/>
      <c r="CJT522" s="11"/>
      <c r="CJU522" s="15"/>
      <c r="CJV522" s="6"/>
      <c r="CJW522" s="174"/>
      <c r="CJX522" s="11"/>
      <c r="CJY522" s="15"/>
      <c r="CJZ522" s="6"/>
      <c r="CKA522" s="174"/>
      <c r="CKB522" s="11"/>
      <c r="CKC522" s="15"/>
      <c r="CKD522" s="6"/>
      <c r="CKE522" s="174"/>
      <c r="CKF522" s="11"/>
      <c r="CKG522" s="15"/>
      <c r="CKH522" s="6"/>
      <c r="CKI522" s="174"/>
      <c r="CKJ522" s="11"/>
      <c r="CKK522" s="15"/>
      <c r="CKL522" s="6"/>
      <c r="CKM522" s="174"/>
      <c r="CKN522" s="11"/>
      <c r="CKO522" s="15"/>
      <c r="CKP522" s="6"/>
      <c r="CKQ522" s="174"/>
      <c r="CKR522" s="11"/>
      <c r="CKS522" s="15"/>
      <c r="CKT522" s="6"/>
      <c r="CKU522" s="174"/>
      <c r="CKV522" s="11"/>
      <c r="CKW522" s="15"/>
      <c r="CKX522" s="6"/>
      <c r="CKY522" s="174"/>
      <c r="CKZ522" s="11"/>
      <c r="CLA522" s="15"/>
      <c r="CLB522" s="6"/>
      <c r="CLC522" s="174"/>
      <c r="CLD522" s="11"/>
      <c r="CLE522" s="15"/>
      <c r="CLF522" s="6"/>
      <c r="CLG522" s="174"/>
      <c r="CLH522" s="11"/>
      <c r="CLI522" s="15"/>
      <c r="CLJ522" s="6"/>
      <c r="CLK522" s="174"/>
      <c r="CLL522" s="11"/>
      <c r="CLM522" s="15"/>
      <c r="CLN522" s="6"/>
      <c r="CLO522" s="174"/>
      <c r="CLP522" s="11"/>
      <c r="CLQ522" s="15"/>
      <c r="CLR522" s="6"/>
      <c r="CLS522" s="174"/>
      <c r="CLT522" s="11"/>
      <c r="CLU522" s="15"/>
      <c r="CLV522" s="6"/>
      <c r="CLW522" s="174"/>
      <c r="CLX522" s="11"/>
      <c r="CLY522" s="15"/>
      <c r="CLZ522" s="6"/>
      <c r="CMA522" s="174"/>
      <c r="CMB522" s="11"/>
      <c r="CMC522" s="15"/>
      <c r="CMD522" s="6"/>
      <c r="CME522" s="174"/>
      <c r="CMF522" s="11"/>
      <c r="CMG522" s="15"/>
      <c r="CMH522" s="6"/>
      <c r="CMI522" s="174"/>
      <c r="CMJ522" s="11"/>
      <c r="CMK522" s="15"/>
      <c r="CML522" s="6"/>
      <c r="CMM522" s="174"/>
      <c r="CMN522" s="11"/>
      <c r="CMO522" s="15"/>
      <c r="CMP522" s="6"/>
      <c r="CMQ522" s="174"/>
      <c r="CMR522" s="11"/>
      <c r="CMS522" s="15"/>
      <c r="CMT522" s="6"/>
      <c r="CMU522" s="174"/>
      <c r="CMV522" s="11"/>
      <c r="CMW522" s="15"/>
      <c r="CMX522" s="6"/>
      <c r="CMY522" s="174"/>
      <c r="CMZ522" s="11"/>
      <c r="CNA522" s="15"/>
      <c r="CNB522" s="6"/>
      <c r="CNC522" s="174"/>
      <c r="CND522" s="11"/>
      <c r="CNE522" s="15"/>
      <c r="CNF522" s="6"/>
      <c r="CNG522" s="174"/>
      <c r="CNH522" s="11"/>
      <c r="CNI522" s="15"/>
      <c r="CNJ522" s="6"/>
      <c r="CNK522" s="174"/>
      <c r="CNL522" s="11"/>
      <c r="CNM522" s="15"/>
      <c r="CNN522" s="6"/>
      <c r="CNO522" s="174"/>
      <c r="CNP522" s="11"/>
      <c r="CNQ522" s="15"/>
      <c r="CNR522" s="6"/>
      <c r="CNS522" s="174"/>
      <c r="CNT522" s="11"/>
      <c r="CNU522" s="15"/>
      <c r="CNV522" s="6"/>
      <c r="CNW522" s="174"/>
      <c r="CNX522" s="11"/>
      <c r="CNY522" s="15"/>
      <c r="CNZ522" s="6"/>
      <c r="COA522" s="174"/>
      <c r="COB522" s="11"/>
      <c r="COC522" s="15"/>
      <c r="COD522" s="6"/>
      <c r="COE522" s="174"/>
      <c r="COF522" s="11"/>
      <c r="COG522" s="15"/>
      <c r="COH522" s="6"/>
      <c r="COI522" s="174"/>
      <c r="COJ522" s="11"/>
      <c r="COK522" s="15"/>
      <c r="COL522" s="6"/>
      <c r="COM522" s="174"/>
      <c r="CON522" s="11"/>
      <c r="COO522" s="15"/>
      <c r="COP522" s="6"/>
      <c r="COQ522" s="174"/>
      <c r="COR522" s="11"/>
      <c r="COS522" s="15"/>
      <c r="COT522" s="6"/>
      <c r="COU522" s="174"/>
      <c r="COV522" s="11"/>
      <c r="COW522" s="15"/>
      <c r="COX522" s="6"/>
      <c r="COY522" s="174"/>
      <c r="COZ522" s="11"/>
      <c r="CPA522" s="15"/>
      <c r="CPB522" s="6"/>
      <c r="CPC522" s="174"/>
      <c r="CPD522" s="11"/>
      <c r="CPE522" s="15"/>
      <c r="CPF522" s="6"/>
      <c r="CPG522" s="174"/>
      <c r="CPH522" s="11"/>
      <c r="CPI522" s="15"/>
      <c r="CPJ522" s="6"/>
      <c r="CPK522" s="174"/>
      <c r="CPL522" s="11"/>
      <c r="CPM522" s="15"/>
      <c r="CPN522" s="6"/>
      <c r="CPO522" s="174"/>
      <c r="CPP522" s="11"/>
      <c r="CPQ522" s="15"/>
      <c r="CPR522" s="6"/>
      <c r="CPS522" s="174"/>
      <c r="CPT522" s="11"/>
      <c r="CPU522" s="15"/>
      <c r="CPV522" s="6"/>
      <c r="CPW522" s="174"/>
      <c r="CPX522" s="11"/>
      <c r="CPY522" s="15"/>
      <c r="CPZ522" s="6"/>
      <c r="CQA522" s="174"/>
      <c r="CQB522" s="11"/>
      <c r="CQC522" s="15"/>
      <c r="CQD522" s="6"/>
      <c r="CQE522" s="174"/>
      <c r="CQF522" s="11"/>
      <c r="CQG522" s="15"/>
      <c r="CQH522" s="6"/>
      <c r="CQI522" s="174"/>
      <c r="CQJ522" s="11"/>
      <c r="CQK522" s="15"/>
      <c r="CQL522" s="6"/>
      <c r="CQM522" s="174"/>
      <c r="CQN522" s="11"/>
      <c r="CQO522" s="15"/>
      <c r="CQP522" s="6"/>
      <c r="CQQ522" s="174"/>
      <c r="CQR522" s="11"/>
      <c r="CQS522" s="15"/>
      <c r="CQT522" s="6"/>
      <c r="CQU522" s="174"/>
      <c r="CQV522" s="11"/>
      <c r="CQW522" s="15"/>
      <c r="CQX522" s="6"/>
      <c r="CQY522" s="174"/>
      <c r="CQZ522" s="11"/>
      <c r="CRA522" s="15"/>
      <c r="CRB522" s="6"/>
      <c r="CRC522" s="174"/>
      <c r="CRD522" s="11"/>
      <c r="CRE522" s="15"/>
      <c r="CRF522" s="6"/>
      <c r="CRG522" s="174"/>
      <c r="CRH522" s="11"/>
      <c r="CRI522" s="15"/>
      <c r="CRJ522" s="6"/>
      <c r="CRK522" s="174"/>
      <c r="CRL522" s="11"/>
      <c r="CRM522" s="15"/>
      <c r="CRN522" s="6"/>
      <c r="CRO522" s="174"/>
      <c r="CRP522" s="11"/>
      <c r="CRQ522" s="15"/>
      <c r="CRR522" s="6"/>
      <c r="CRS522" s="174"/>
      <c r="CRT522" s="11"/>
      <c r="CRU522" s="15"/>
      <c r="CRV522" s="6"/>
      <c r="CRW522" s="174"/>
      <c r="CRX522" s="11"/>
      <c r="CRY522" s="15"/>
      <c r="CRZ522" s="6"/>
      <c r="CSA522" s="174"/>
      <c r="CSB522" s="11"/>
      <c r="CSC522" s="15"/>
      <c r="CSD522" s="6"/>
      <c r="CSE522" s="174"/>
      <c r="CSF522" s="11"/>
      <c r="CSG522" s="15"/>
      <c r="CSH522" s="6"/>
      <c r="CSI522" s="174"/>
      <c r="CSJ522" s="11"/>
      <c r="CSK522" s="15"/>
      <c r="CSL522" s="6"/>
      <c r="CSM522" s="174"/>
      <c r="CSN522" s="11"/>
      <c r="CSO522" s="15"/>
      <c r="CSP522" s="6"/>
      <c r="CSQ522" s="174"/>
      <c r="CSR522" s="11"/>
      <c r="CSS522" s="15"/>
      <c r="CST522" s="6"/>
      <c r="CSU522" s="174"/>
      <c r="CSV522" s="11"/>
      <c r="CSW522" s="15"/>
      <c r="CSX522" s="6"/>
      <c r="CSY522" s="174"/>
      <c r="CSZ522" s="11"/>
      <c r="CTA522" s="15"/>
      <c r="CTB522" s="6"/>
      <c r="CTC522" s="174"/>
      <c r="CTD522" s="11"/>
      <c r="CTE522" s="15"/>
      <c r="CTF522" s="6"/>
      <c r="CTG522" s="174"/>
      <c r="CTH522" s="11"/>
      <c r="CTI522" s="15"/>
      <c r="CTJ522" s="6"/>
      <c r="CTK522" s="174"/>
      <c r="CTL522" s="11"/>
      <c r="CTM522" s="15"/>
      <c r="CTN522" s="6"/>
      <c r="CTO522" s="174"/>
      <c r="CTP522" s="11"/>
      <c r="CTQ522" s="15"/>
      <c r="CTR522" s="6"/>
      <c r="CTS522" s="174"/>
      <c r="CTT522" s="11"/>
      <c r="CTU522" s="15"/>
      <c r="CTV522" s="6"/>
      <c r="CTW522" s="174"/>
      <c r="CTX522" s="11"/>
      <c r="CTY522" s="15"/>
      <c r="CTZ522" s="6"/>
      <c r="CUA522" s="174"/>
      <c r="CUB522" s="11"/>
      <c r="CUC522" s="15"/>
      <c r="CUD522" s="6"/>
      <c r="CUE522" s="174"/>
      <c r="CUF522" s="11"/>
      <c r="CUG522" s="15"/>
      <c r="CUH522" s="6"/>
      <c r="CUI522" s="174"/>
      <c r="CUJ522" s="11"/>
      <c r="CUK522" s="15"/>
      <c r="CUL522" s="6"/>
      <c r="CUM522" s="174"/>
      <c r="CUN522" s="11"/>
      <c r="CUO522" s="15"/>
      <c r="CUP522" s="6"/>
      <c r="CUQ522" s="174"/>
      <c r="CUR522" s="11"/>
      <c r="CUS522" s="15"/>
      <c r="CUT522" s="6"/>
      <c r="CUU522" s="174"/>
      <c r="CUV522" s="11"/>
      <c r="CUW522" s="15"/>
      <c r="CUX522" s="6"/>
      <c r="CUY522" s="174"/>
      <c r="CUZ522" s="11"/>
      <c r="CVA522" s="15"/>
      <c r="CVB522" s="6"/>
      <c r="CVC522" s="174"/>
      <c r="CVD522" s="11"/>
      <c r="CVE522" s="15"/>
      <c r="CVF522" s="6"/>
      <c r="CVG522" s="174"/>
      <c r="CVH522" s="11"/>
      <c r="CVI522" s="15"/>
      <c r="CVJ522" s="6"/>
      <c r="CVK522" s="174"/>
      <c r="CVL522" s="11"/>
      <c r="CVM522" s="15"/>
      <c r="CVN522" s="6"/>
      <c r="CVO522" s="174"/>
      <c r="CVP522" s="11"/>
      <c r="CVQ522" s="15"/>
      <c r="CVR522" s="6"/>
      <c r="CVS522" s="174"/>
      <c r="CVT522" s="11"/>
      <c r="CVU522" s="15"/>
      <c r="CVV522" s="6"/>
      <c r="CVW522" s="174"/>
      <c r="CVX522" s="11"/>
      <c r="CVY522" s="15"/>
      <c r="CVZ522" s="6"/>
      <c r="CWA522" s="174"/>
      <c r="CWB522" s="11"/>
      <c r="CWC522" s="15"/>
      <c r="CWD522" s="6"/>
      <c r="CWE522" s="174"/>
      <c r="CWF522" s="11"/>
      <c r="CWG522" s="15"/>
      <c r="CWH522" s="6"/>
      <c r="CWI522" s="174"/>
      <c r="CWJ522" s="11"/>
      <c r="CWK522" s="15"/>
      <c r="CWL522" s="6"/>
      <c r="CWM522" s="174"/>
      <c r="CWN522" s="11"/>
      <c r="CWO522" s="15"/>
      <c r="CWP522" s="6"/>
      <c r="CWQ522" s="174"/>
      <c r="CWR522" s="11"/>
      <c r="CWS522" s="15"/>
      <c r="CWT522" s="6"/>
      <c r="CWU522" s="174"/>
      <c r="CWV522" s="11"/>
      <c r="CWW522" s="15"/>
      <c r="CWX522" s="6"/>
      <c r="CWY522" s="174"/>
      <c r="CWZ522" s="11"/>
      <c r="CXA522" s="15"/>
      <c r="CXB522" s="6"/>
      <c r="CXC522" s="174"/>
      <c r="CXD522" s="11"/>
      <c r="CXE522" s="15"/>
      <c r="CXF522" s="6"/>
      <c r="CXG522" s="174"/>
      <c r="CXH522" s="11"/>
      <c r="CXI522" s="15"/>
      <c r="CXJ522" s="6"/>
      <c r="CXK522" s="174"/>
      <c r="CXL522" s="11"/>
      <c r="CXM522" s="15"/>
      <c r="CXN522" s="6"/>
      <c r="CXO522" s="174"/>
      <c r="CXP522" s="11"/>
      <c r="CXQ522" s="15"/>
      <c r="CXR522" s="6"/>
      <c r="CXS522" s="174"/>
      <c r="CXT522" s="11"/>
      <c r="CXU522" s="15"/>
      <c r="CXV522" s="6"/>
      <c r="CXW522" s="174"/>
      <c r="CXX522" s="11"/>
      <c r="CXY522" s="15"/>
      <c r="CXZ522" s="6"/>
      <c r="CYA522" s="174"/>
      <c r="CYB522" s="11"/>
      <c r="CYC522" s="15"/>
      <c r="CYD522" s="6"/>
      <c r="CYE522" s="174"/>
      <c r="CYF522" s="11"/>
      <c r="CYG522" s="15"/>
      <c r="CYH522" s="6"/>
      <c r="CYI522" s="174"/>
      <c r="CYJ522" s="11"/>
      <c r="CYK522" s="15"/>
      <c r="CYL522" s="6"/>
      <c r="CYM522" s="174"/>
      <c r="CYN522" s="11"/>
      <c r="CYO522" s="15"/>
      <c r="CYP522" s="6"/>
      <c r="CYQ522" s="174"/>
      <c r="CYR522" s="11"/>
      <c r="CYS522" s="15"/>
      <c r="CYT522" s="6"/>
      <c r="CYU522" s="174"/>
      <c r="CYV522" s="11"/>
      <c r="CYW522" s="15"/>
      <c r="CYX522" s="6"/>
      <c r="CYY522" s="174"/>
      <c r="CYZ522" s="11"/>
      <c r="CZA522" s="15"/>
      <c r="CZB522" s="6"/>
      <c r="CZC522" s="174"/>
      <c r="CZD522" s="11"/>
      <c r="CZE522" s="15"/>
      <c r="CZF522" s="6"/>
      <c r="CZG522" s="174"/>
      <c r="CZH522" s="11"/>
      <c r="CZI522" s="15"/>
      <c r="CZJ522" s="6"/>
      <c r="CZK522" s="174"/>
      <c r="CZL522" s="11"/>
      <c r="CZM522" s="15"/>
      <c r="CZN522" s="6"/>
      <c r="CZO522" s="174"/>
      <c r="CZP522" s="11"/>
      <c r="CZQ522" s="15"/>
      <c r="CZR522" s="6"/>
      <c r="CZS522" s="174"/>
      <c r="CZT522" s="11"/>
      <c r="CZU522" s="15"/>
      <c r="CZV522" s="6"/>
      <c r="CZW522" s="174"/>
      <c r="CZX522" s="11"/>
      <c r="CZY522" s="15"/>
      <c r="CZZ522" s="6"/>
      <c r="DAA522" s="174"/>
      <c r="DAB522" s="11"/>
      <c r="DAC522" s="15"/>
      <c r="DAD522" s="6"/>
      <c r="DAE522" s="174"/>
      <c r="DAF522" s="11"/>
      <c r="DAG522" s="15"/>
      <c r="DAH522" s="6"/>
      <c r="DAI522" s="174"/>
      <c r="DAJ522" s="11"/>
      <c r="DAK522" s="15"/>
      <c r="DAL522" s="6"/>
      <c r="DAM522" s="174"/>
      <c r="DAN522" s="11"/>
      <c r="DAO522" s="15"/>
      <c r="DAP522" s="6"/>
      <c r="DAQ522" s="174"/>
      <c r="DAR522" s="11"/>
      <c r="DAS522" s="15"/>
      <c r="DAT522" s="6"/>
      <c r="DAU522" s="174"/>
      <c r="DAV522" s="11"/>
      <c r="DAW522" s="15"/>
      <c r="DAX522" s="6"/>
      <c r="DAY522" s="174"/>
      <c r="DAZ522" s="11"/>
      <c r="DBA522" s="15"/>
      <c r="DBB522" s="6"/>
      <c r="DBC522" s="174"/>
      <c r="DBD522" s="11"/>
      <c r="DBE522" s="15"/>
      <c r="DBF522" s="6"/>
      <c r="DBG522" s="174"/>
      <c r="DBH522" s="11"/>
      <c r="DBI522" s="15"/>
      <c r="DBJ522" s="6"/>
      <c r="DBK522" s="174"/>
      <c r="DBL522" s="11"/>
      <c r="DBM522" s="15"/>
      <c r="DBN522" s="6"/>
      <c r="DBO522" s="174"/>
      <c r="DBP522" s="11"/>
      <c r="DBQ522" s="15"/>
      <c r="DBR522" s="6"/>
      <c r="DBS522" s="174"/>
      <c r="DBT522" s="11"/>
      <c r="DBU522" s="15"/>
      <c r="DBV522" s="6"/>
      <c r="DBW522" s="174"/>
      <c r="DBX522" s="11"/>
      <c r="DBY522" s="15"/>
      <c r="DBZ522" s="6"/>
      <c r="DCA522" s="174"/>
      <c r="DCB522" s="11"/>
      <c r="DCC522" s="15"/>
      <c r="DCD522" s="6"/>
      <c r="DCE522" s="174"/>
      <c r="DCF522" s="11"/>
      <c r="DCG522" s="15"/>
      <c r="DCH522" s="6"/>
      <c r="DCI522" s="174"/>
      <c r="DCJ522" s="11"/>
      <c r="DCK522" s="15"/>
      <c r="DCL522" s="6"/>
      <c r="DCM522" s="174"/>
      <c r="DCN522" s="11"/>
      <c r="DCO522" s="15"/>
      <c r="DCP522" s="6"/>
      <c r="DCQ522" s="174"/>
      <c r="DCR522" s="11"/>
      <c r="DCS522" s="15"/>
      <c r="DCT522" s="6"/>
      <c r="DCU522" s="174"/>
      <c r="DCV522" s="11"/>
      <c r="DCW522" s="15"/>
      <c r="DCX522" s="6"/>
      <c r="DCY522" s="174"/>
      <c r="DCZ522" s="11"/>
      <c r="DDA522" s="15"/>
      <c r="DDB522" s="6"/>
      <c r="DDC522" s="174"/>
      <c r="DDD522" s="11"/>
      <c r="DDE522" s="15"/>
      <c r="DDF522" s="6"/>
      <c r="DDG522" s="174"/>
      <c r="DDH522" s="11"/>
      <c r="DDI522" s="15"/>
      <c r="DDJ522" s="6"/>
      <c r="DDK522" s="174"/>
      <c r="DDL522" s="11"/>
      <c r="DDM522" s="15"/>
      <c r="DDN522" s="6"/>
      <c r="DDO522" s="174"/>
      <c r="DDP522" s="11"/>
      <c r="DDQ522" s="15"/>
      <c r="DDR522" s="6"/>
      <c r="DDS522" s="174"/>
      <c r="DDT522" s="11"/>
      <c r="DDU522" s="15"/>
      <c r="DDV522" s="6"/>
      <c r="DDW522" s="174"/>
      <c r="DDX522" s="11"/>
      <c r="DDY522" s="15"/>
      <c r="DDZ522" s="6"/>
      <c r="DEA522" s="174"/>
      <c r="DEB522" s="11"/>
      <c r="DEC522" s="15"/>
      <c r="DED522" s="6"/>
      <c r="DEE522" s="174"/>
      <c r="DEF522" s="11"/>
      <c r="DEG522" s="15"/>
      <c r="DEH522" s="6"/>
      <c r="DEI522" s="174"/>
      <c r="DEJ522" s="11"/>
      <c r="DEK522" s="15"/>
      <c r="DEL522" s="6"/>
      <c r="DEM522" s="174"/>
      <c r="DEN522" s="11"/>
      <c r="DEO522" s="15"/>
      <c r="DEP522" s="6"/>
      <c r="DEQ522" s="174"/>
      <c r="DER522" s="11"/>
      <c r="DES522" s="15"/>
      <c r="DET522" s="6"/>
      <c r="DEU522" s="174"/>
      <c r="DEV522" s="11"/>
      <c r="DEW522" s="15"/>
      <c r="DEX522" s="6"/>
      <c r="DEY522" s="174"/>
      <c r="DEZ522" s="11"/>
      <c r="DFA522" s="15"/>
      <c r="DFB522" s="6"/>
      <c r="DFC522" s="174"/>
      <c r="DFD522" s="11"/>
      <c r="DFE522" s="15"/>
      <c r="DFF522" s="6"/>
      <c r="DFG522" s="174"/>
      <c r="DFH522" s="11"/>
      <c r="DFI522" s="15"/>
      <c r="DFJ522" s="6"/>
      <c r="DFK522" s="174"/>
      <c r="DFL522" s="11"/>
      <c r="DFM522" s="15"/>
      <c r="DFN522" s="6"/>
      <c r="DFO522" s="174"/>
      <c r="DFP522" s="11"/>
      <c r="DFQ522" s="15"/>
      <c r="DFR522" s="6"/>
      <c r="DFS522" s="174"/>
      <c r="DFT522" s="11"/>
      <c r="DFU522" s="15"/>
      <c r="DFV522" s="6"/>
      <c r="DFW522" s="174"/>
      <c r="DFX522" s="11"/>
      <c r="DFY522" s="15"/>
      <c r="DFZ522" s="6"/>
      <c r="DGA522" s="174"/>
      <c r="DGB522" s="11"/>
      <c r="DGC522" s="15"/>
      <c r="DGD522" s="6"/>
      <c r="DGE522" s="174"/>
      <c r="DGF522" s="11"/>
      <c r="DGG522" s="15"/>
      <c r="DGH522" s="6"/>
      <c r="DGI522" s="174"/>
      <c r="DGJ522" s="11"/>
      <c r="DGK522" s="15"/>
      <c r="DGL522" s="6"/>
      <c r="DGM522" s="174"/>
      <c r="DGN522" s="11"/>
      <c r="DGO522" s="15"/>
      <c r="DGP522" s="6"/>
      <c r="DGQ522" s="174"/>
      <c r="DGR522" s="11"/>
      <c r="DGS522" s="15"/>
      <c r="DGT522" s="6"/>
      <c r="DGU522" s="174"/>
      <c r="DGV522" s="11"/>
      <c r="DGW522" s="15"/>
      <c r="DGX522" s="6"/>
      <c r="DGY522" s="174"/>
      <c r="DGZ522" s="11"/>
      <c r="DHA522" s="15"/>
      <c r="DHB522" s="6"/>
      <c r="DHC522" s="174"/>
      <c r="DHD522" s="11"/>
      <c r="DHE522" s="15"/>
      <c r="DHF522" s="6"/>
      <c r="DHG522" s="174"/>
      <c r="DHH522" s="11"/>
      <c r="DHI522" s="15"/>
      <c r="DHJ522" s="6"/>
      <c r="DHK522" s="174"/>
      <c r="DHL522" s="11"/>
      <c r="DHM522" s="15"/>
      <c r="DHN522" s="6"/>
      <c r="DHO522" s="174"/>
      <c r="DHP522" s="11"/>
      <c r="DHQ522" s="15"/>
      <c r="DHR522" s="6"/>
      <c r="DHS522" s="174"/>
      <c r="DHT522" s="11"/>
      <c r="DHU522" s="15"/>
      <c r="DHV522" s="6"/>
      <c r="DHW522" s="174"/>
      <c r="DHX522" s="11"/>
      <c r="DHY522" s="15"/>
      <c r="DHZ522" s="6"/>
      <c r="DIA522" s="174"/>
      <c r="DIB522" s="11"/>
      <c r="DIC522" s="15"/>
      <c r="DID522" s="6"/>
      <c r="DIE522" s="174"/>
      <c r="DIF522" s="11"/>
      <c r="DIG522" s="15"/>
      <c r="DIH522" s="6"/>
      <c r="DII522" s="174"/>
      <c r="DIJ522" s="11"/>
      <c r="DIK522" s="15"/>
      <c r="DIL522" s="6"/>
      <c r="DIM522" s="174"/>
      <c r="DIN522" s="11"/>
      <c r="DIO522" s="15"/>
      <c r="DIP522" s="6"/>
      <c r="DIQ522" s="174"/>
      <c r="DIR522" s="11"/>
      <c r="DIS522" s="15"/>
      <c r="DIT522" s="6"/>
      <c r="DIU522" s="174"/>
      <c r="DIV522" s="11"/>
      <c r="DIW522" s="15"/>
      <c r="DIX522" s="6"/>
      <c r="DIY522" s="174"/>
      <c r="DIZ522" s="11"/>
      <c r="DJA522" s="15"/>
      <c r="DJB522" s="6"/>
      <c r="DJC522" s="174"/>
      <c r="DJD522" s="11"/>
      <c r="DJE522" s="15"/>
      <c r="DJF522" s="6"/>
      <c r="DJG522" s="174"/>
      <c r="DJH522" s="11"/>
      <c r="DJI522" s="15"/>
      <c r="DJJ522" s="6"/>
      <c r="DJK522" s="174"/>
      <c r="DJL522" s="11"/>
      <c r="DJM522" s="15"/>
      <c r="DJN522" s="6"/>
      <c r="DJO522" s="174"/>
      <c r="DJP522" s="11"/>
      <c r="DJQ522" s="15"/>
      <c r="DJR522" s="6"/>
      <c r="DJS522" s="174"/>
      <c r="DJT522" s="11"/>
      <c r="DJU522" s="15"/>
      <c r="DJV522" s="6"/>
      <c r="DJW522" s="174"/>
      <c r="DJX522" s="11"/>
      <c r="DJY522" s="15"/>
      <c r="DJZ522" s="6"/>
      <c r="DKA522" s="174"/>
      <c r="DKB522" s="11"/>
      <c r="DKC522" s="15"/>
      <c r="DKD522" s="6"/>
      <c r="DKE522" s="174"/>
      <c r="DKF522" s="11"/>
      <c r="DKG522" s="15"/>
      <c r="DKH522" s="6"/>
      <c r="DKI522" s="174"/>
      <c r="DKJ522" s="11"/>
      <c r="DKK522" s="15"/>
      <c r="DKL522" s="6"/>
      <c r="DKM522" s="174"/>
      <c r="DKN522" s="11"/>
      <c r="DKO522" s="15"/>
      <c r="DKP522" s="6"/>
      <c r="DKQ522" s="174"/>
      <c r="DKR522" s="11"/>
      <c r="DKS522" s="15"/>
      <c r="DKT522" s="6"/>
      <c r="DKU522" s="174"/>
      <c r="DKV522" s="11"/>
      <c r="DKW522" s="15"/>
      <c r="DKX522" s="6"/>
      <c r="DKY522" s="174"/>
      <c r="DKZ522" s="11"/>
      <c r="DLA522" s="15"/>
      <c r="DLB522" s="6"/>
      <c r="DLC522" s="174"/>
      <c r="DLD522" s="11"/>
      <c r="DLE522" s="15"/>
      <c r="DLF522" s="6"/>
      <c r="DLG522" s="174"/>
      <c r="DLH522" s="11"/>
      <c r="DLI522" s="15"/>
      <c r="DLJ522" s="6"/>
      <c r="DLK522" s="174"/>
      <c r="DLL522" s="11"/>
      <c r="DLM522" s="15"/>
      <c r="DLN522" s="6"/>
      <c r="DLO522" s="174"/>
      <c r="DLP522" s="11"/>
      <c r="DLQ522" s="15"/>
      <c r="DLR522" s="6"/>
      <c r="DLS522" s="174"/>
      <c r="DLT522" s="11"/>
      <c r="DLU522" s="15"/>
      <c r="DLV522" s="6"/>
      <c r="DLW522" s="174"/>
      <c r="DLX522" s="11"/>
      <c r="DLY522" s="15"/>
      <c r="DLZ522" s="6"/>
      <c r="DMA522" s="174"/>
      <c r="DMB522" s="11"/>
      <c r="DMC522" s="15"/>
      <c r="DMD522" s="6"/>
      <c r="DME522" s="174"/>
      <c r="DMF522" s="11"/>
      <c r="DMG522" s="15"/>
      <c r="DMH522" s="6"/>
      <c r="DMI522" s="174"/>
      <c r="DMJ522" s="11"/>
      <c r="DMK522" s="15"/>
      <c r="DML522" s="6"/>
      <c r="DMM522" s="174"/>
      <c r="DMN522" s="11"/>
      <c r="DMO522" s="15"/>
      <c r="DMP522" s="6"/>
      <c r="DMQ522" s="174"/>
      <c r="DMR522" s="11"/>
      <c r="DMS522" s="15"/>
      <c r="DMT522" s="6"/>
      <c r="DMU522" s="174"/>
      <c r="DMV522" s="11"/>
      <c r="DMW522" s="15"/>
      <c r="DMX522" s="6"/>
      <c r="DMY522" s="174"/>
      <c r="DMZ522" s="11"/>
      <c r="DNA522" s="15"/>
      <c r="DNB522" s="6"/>
      <c r="DNC522" s="174"/>
      <c r="DND522" s="11"/>
      <c r="DNE522" s="15"/>
      <c r="DNF522" s="6"/>
      <c r="DNG522" s="174"/>
      <c r="DNH522" s="11"/>
      <c r="DNI522" s="15"/>
      <c r="DNJ522" s="6"/>
      <c r="DNK522" s="174"/>
      <c r="DNL522" s="11"/>
      <c r="DNM522" s="15"/>
      <c r="DNN522" s="6"/>
      <c r="DNO522" s="174"/>
      <c r="DNP522" s="11"/>
      <c r="DNQ522" s="15"/>
      <c r="DNR522" s="6"/>
      <c r="DNS522" s="174"/>
      <c r="DNT522" s="11"/>
      <c r="DNU522" s="15"/>
      <c r="DNV522" s="6"/>
      <c r="DNW522" s="174"/>
      <c r="DNX522" s="11"/>
      <c r="DNY522" s="15"/>
      <c r="DNZ522" s="6"/>
      <c r="DOA522" s="174"/>
      <c r="DOB522" s="11"/>
      <c r="DOC522" s="15"/>
      <c r="DOD522" s="6"/>
      <c r="DOE522" s="174"/>
      <c r="DOF522" s="11"/>
      <c r="DOG522" s="15"/>
      <c r="DOH522" s="6"/>
      <c r="DOI522" s="174"/>
      <c r="DOJ522" s="11"/>
      <c r="DOK522" s="15"/>
      <c r="DOL522" s="6"/>
      <c r="DOM522" s="174"/>
      <c r="DON522" s="11"/>
      <c r="DOO522" s="15"/>
      <c r="DOP522" s="6"/>
      <c r="DOQ522" s="174"/>
      <c r="DOR522" s="11"/>
      <c r="DOS522" s="15"/>
      <c r="DOT522" s="6"/>
      <c r="DOU522" s="174"/>
      <c r="DOV522" s="11"/>
      <c r="DOW522" s="15"/>
      <c r="DOX522" s="6"/>
      <c r="DOY522" s="174"/>
      <c r="DOZ522" s="11"/>
      <c r="DPA522" s="15"/>
      <c r="DPB522" s="6"/>
      <c r="DPC522" s="174"/>
      <c r="DPD522" s="11"/>
      <c r="DPE522" s="15"/>
      <c r="DPF522" s="6"/>
      <c r="DPG522" s="174"/>
      <c r="DPH522" s="11"/>
      <c r="DPI522" s="15"/>
      <c r="DPJ522" s="6"/>
      <c r="DPK522" s="174"/>
      <c r="DPL522" s="11"/>
      <c r="DPM522" s="15"/>
      <c r="DPN522" s="6"/>
      <c r="DPO522" s="174"/>
      <c r="DPP522" s="11"/>
      <c r="DPQ522" s="15"/>
      <c r="DPR522" s="6"/>
      <c r="DPS522" s="174"/>
      <c r="DPT522" s="11"/>
      <c r="DPU522" s="15"/>
      <c r="DPV522" s="6"/>
      <c r="DPW522" s="174"/>
      <c r="DPX522" s="11"/>
      <c r="DPY522" s="15"/>
      <c r="DPZ522" s="6"/>
      <c r="DQA522" s="174"/>
      <c r="DQB522" s="11"/>
      <c r="DQC522" s="15"/>
      <c r="DQD522" s="6"/>
      <c r="DQE522" s="174"/>
      <c r="DQF522" s="11"/>
      <c r="DQG522" s="15"/>
      <c r="DQH522" s="6"/>
      <c r="DQI522" s="174"/>
      <c r="DQJ522" s="11"/>
      <c r="DQK522" s="15"/>
      <c r="DQL522" s="6"/>
      <c r="DQM522" s="174"/>
      <c r="DQN522" s="11"/>
      <c r="DQO522" s="15"/>
      <c r="DQP522" s="6"/>
      <c r="DQQ522" s="174"/>
      <c r="DQR522" s="11"/>
      <c r="DQS522" s="15"/>
      <c r="DQT522" s="6"/>
      <c r="DQU522" s="174"/>
      <c r="DQV522" s="11"/>
      <c r="DQW522" s="15"/>
      <c r="DQX522" s="6"/>
      <c r="DQY522" s="174"/>
      <c r="DQZ522" s="11"/>
      <c r="DRA522" s="15"/>
      <c r="DRB522" s="6"/>
      <c r="DRC522" s="174"/>
      <c r="DRD522" s="11"/>
      <c r="DRE522" s="15"/>
      <c r="DRF522" s="6"/>
      <c r="DRG522" s="174"/>
      <c r="DRH522" s="11"/>
      <c r="DRI522" s="15"/>
      <c r="DRJ522" s="6"/>
      <c r="DRK522" s="174"/>
      <c r="DRL522" s="11"/>
      <c r="DRM522" s="15"/>
      <c r="DRN522" s="6"/>
      <c r="DRO522" s="174"/>
      <c r="DRP522" s="11"/>
      <c r="DRQ522" s="15"/>
      <c r="DRR522" s="6"/>
      <c r="DRS522" s="174"/>
      <c r="DRT522" s="11"/>
      <c r="DRU522" s="15"/>
      <c r="DRV522" s="6"/>
      <c r="DRW522" s="174"/>
      <c r="DRX522" s="11"/>
      <c r="DRY522" s="15"/>
      <c r="DRZ522" s="6"/>
      <c r="DSA522" s="174"/>
      <c r="DSB522" s="11"/>
      <c r="DSC522" s="15"/>
      <c r="DSD522" s="6"/>
      <c r="DSE522" s="174"/>
      <c r="DSF522" s="11"/>
      <c r="DSG522" s="15"/>
      <c r="DSH522" s="6"/>
      <c r="DSI522" s="174"/>
      <c r="DSJ522" s="11"/>
      <c r="DSK522" s="15"/>
      <c r="DSL522" s="6"/>
      <c r="DSM522" s="174"/>
      <c r="DSN522" s="11"/>
      <c r="DSO522" s="15"/>
      <c r="DSP522" s="6"/>
      <c r="DSQ522" s="174"/>
      <c r="DSR522" s="11"/>
      <c r="DSS522" s="15"/>
      <c r="DST522" s="6"/>
      <c r="DSU522" s="174"/>
      <c r="DSV522" s="11"/>
      <c r="DSW522" s="15"/>
      <c r="DSX522" s="6"/>
      <c r="DSY522" s="174"/>
      <c r="DSZ522" s="11"/>
      <c r="DTA522" s="15"/>
      <c r="DTB522" s="6"/>
      <c r="DTC522" s="174"/>
      <c r="DTD522" s="11"/>
      <c r="DTE522" s="15"/>
      <c r="DTF522" s="6"/>
      <c r="DTG522" s="174"/>
      <c r="DTH522" s="11"/>
      <c r="DTI522" s="15"/>
      <c r="DTJ522" s="6"/>
      <c r="DTK522" s="174"/>
      <c r="DTL522" s="11"/>
      <c r="DTM522" s="15"/>
      <c r="DTN522" s="6"/>
      <c r="DTO522" s="174"/>
      <c r="DTP522" s="11"/>
      <c r="DTQ522" s="15"/>
      <c r="DTR522" s="6"/>
      <c r="DTS522" s="174"/>
      <c r="DTT522" s="11"/>
      <c r="DTU522" s="15"/>
      <c r="DTV522" s="6"/>
      <c r="DTW522" s="174"/>
      <c r="DTX522" s="11"/>
      <c r="DTY522" s="15"/>
      <c r="DTZ522" s="6"/>
      <c r="DUA522" s="174"/>
      <c r="DUB522" s="11"/>
      <c r="DUC522" s="15"/>
      <c r="DUD522" s="6"/>
      <c r="DUE522" s="174"/>
      <c r="DUF522" s="11"/>
      <c r="DUG522" s="15"/>
      <c r="DUH522" s="6"/>
      <c r="DUI522" s="174"/>
      <c r="DUJ522" s="11"/>
      <c r="DUK522" s="15"/>
      <c r="DUL522" s="6"/>
      <c r="DUM522" s="174"/>
      <c r="DUN522" s="11"/>
      <c r="DUO522" s="15"/>
      <c r="DUP522" s="6"/>
      <c r="DUQ522" s="174"/>
      <c r="DUR522" s="11"/>
      <c r="DUS522" s="15"/>
      <c r="DUT522" s="6"/>
      <c r="DUU522" s="174"/>
      <c r="DUV522" s="11"/>
      <c r="DUW522" s="15"/>
      <c r="DUX522" s="6"/>
      <c r="DUY522" s="174"/>
      <c r="DUZ522" s="11"/>
      <c r="DVA522" s="15"/>
      <c r="DVB522" s="6"/>
      <c r="DVC522" s="174"/>
      <c r="DVD522" s="11"/>
      <c r="DVE522" s="15"/>
      <c r="DVF522" s="6"/>
      <c r="DVG522" s="174"/>
      <c r="DVH522" s="11"/>
      <c r="DVI522" s="15"/>
      <c r="DVJ522" s="6"/>
      <c r="DVK522" s="174"/>
      <c r="DVL522" s="11"/>
      <c r="DVM522" s="15"/>
      <c r="DVN522" s="6"/>
      <c r="DVO522" s="174"/>
      <c r="DVP522" s="11"/>
      <c r="DVQ522" s="15"/>
      <c r="DVR522" s="6"/>
      <c r="DVS522" s="174"/>
      <c r="DVT522" s="11"/>
      <c r="DVU522" s="15"/>
      <c r="DVV522" s="6"/>
      <c r="DVW522" s="174"/>
      <c r="DVX522" s="11"/>
      <c r="DVY522" s="15"/>
      <c r="DVZ522" s="6"/>
      <c r="DWA522" s="174"/>
      <c r="DWB522" s="11"/>
      <c r="DWC522" s="15"/>
      <c r="DWD522" s="6"/>
      <c r="DWE522" s="174"/>
      <c r="DWF522" s="11"/>
      <c r="DWG522" s="15"/>
      <c r="DWH522" s="6"/>
      <c r="DWI522" s="174"/>
      <c r="DWJ522" s="11"/>
      <c r="DWK522" s="15"/>
      <c r="DWL522" s="6"/>
      <c r="DWM522" s="174"/>
      <c r="DWN522" s="11"/>
      <c r="DWO522" s="15"/>
      <c r="DWP522" s="6"/>
      <c r="DWQ522" s="174"/>
      <c r="DWR522" s="11"/>
      <c r="DWS522" s="15"/>
      <c r="DWT522" s="6"/>
      <c r="DWU522" s="174"/>
      <c r="DWV522" s="11"/>
      <c r="DWW522" s="15"/>
      <c r="DWX522" s="6"/>
      <c r="DWY522" s="174"/>
      <c r="DWZ522" s="11"/>
      <c r="DXA522" s="15"/>
      <c r="DXB522" s="6"/>
      <c r="DXC522" s="174"/>
      <c r="DXD522" s="11"/>
      <c r="DXE522" s="15"/>
      <c r="DXF522" s="6"/>
      <c r="DXG522" s="174"/>
      <c r="DXH522" s="11"/>
      <c r="DXI522" s="15"/>
      <c r="DXJ522" s="6"/>
      <c r="DXK522" s="174"/>
      <c r="DXL522" s="11"/>
      <c r="DXM522" s="15"/>
      <c r="DXN522" s="6"/>
      <c r="DXO522" s="174"/>
      <c r="DXP522" s="11"/>
      <c r="DXQ522" s="15"/>
      <c r="DXR522" s="6"/>
      <c r="DXS522" s="174"/>
      <c r="DXT522" s="11"/>
      <c r="DXU522" s="15"/>
      <c r="DXV522" s="6"/>
      <c r="DXW522" s="174"/>
      <c r="DXX522" s="11"/>
      <c r="DXY522" s="15"/>
      <c r="DXZ522" s="6"/>
      <c r="DYA522" s="174"/>
      <c r="DYB522" s="11"/>
      <c r="DYC522" s="15"/>
      <c r="DYD522" s="6"/>
      <c r="DYE522" s="174"/>
      <c r="DYF522" s="11"/>
      <c r="DYG522" s="15"/>
      <c r="DYH522" s="6"/>
      <c r="DYI522" s="174"/>
      <c r="DYJ522" s="11"/>
      <c r="DYK522" s="15"/>
      <c r="DYL522" s="6"/>
      <c r="DYM522" s="174"/>
      <c r="DYN522" s="11"/>
      <c r="DYO522" s="15"/>
      <c r="DYP522" s="6"/>
      <c r="DYQ522" s="174"/>
      <c r="DYR522" s="11"/>
      <c r="DYS522" s="15"/>
      <c r="DYT522" s="6"/>
      <c r="DYU522" s="174"/>
      <c r="DYV522" s="11"/>
      <c r="DYW522" s="15"/>
      <c r="DYX522" s="6"/>
      <c r="DYY522" s="174"/>
      <c r="DYZ522" s="11"/>
      <c r="DZA522" s="15"/>
      <c r="DZB522" s="6"/>
      <c r="DZC522" s="174"/>
      <c r="DZD522" s="11"/>
      <c r="DZE522" s="15"/>
      <c r="DZF522" s="6"/>
      <c r="DZG522" s="174"/>
      <c r="DZH522" s="11"/>
      <c r="DZI522" s="15"/>
      <c r="DZJ522" s="6"/>
      <c r="DZK522" s="174"/>
      <c r="DZL522" s="11"/>
      <c r="DZM522" s="15"/>
      <c r="DZN522" s="6"/>
      <c r="DZO522" s="174"/>
      <c r="DZP522" s="11"/>
      <c r="DZQ522" s="15"/>
      <c r="DZR522" s="6"/>
      <c r="DZS522" s="174"/>
      <c r="DZT522" s="11"/>
      <c r="DZU522" s="15"/>
      <c r="DZV522" s="6"/>
      <c r="DZW522" s="174"/>
      <c r="DZX522" s="11"/>
      <c r="DZY522" s="15"/>
      <c r="DZZ522" s="6"/>
      <c r="EAA522" s="174"/>
      <c r="EAB522" s="11"/>
      <c r="EAC522" s="15"/>
      <c r="EAD522" s="6"/>
      <c r="EAE522" s="174"/>
      <c r="EAF522" s="11"/>
      <c r="EAG522" s="15"/>
      <c r="EAH522" s="6"/>
      <c r="EAI522" s="174"/>
      <c r="EAJ522" s="11"/>
      <c r="EAK522" s="15"/>
      <c r="EAL522" s="6"/>
      <c r="EAM522" s="174"/>
      <c r="EAN522" s="11"/>
      <c r="EAO522" s="15"/>
      <c r="EAP522" s="6"/>
      <c r="EAQ522" s="174"/>
      <c r="EAR522" s="11"/>
      <c r="EAS522" s="15"/>
      <c r="EAT522" s="6"/>
      <c r="EAU522" s="174"/>
      <c r="EAV522" s="11"/>
      <c r="EAW522" s="15"/>
      <c r="EAX522" s="6"/>
      <c r="EAY522" s="174"/>
      <c r="EAZ522" s="11"/>
      <c r="EBA522" s="15"/>
      <c r="EBB522" s="6"/>
      <c r="EBC522" s="174"/>
      <c r="EBD522" s="11"/>
      <c r="EBE522" s="15"/>
      <c r="EBF522" s="6"/>
      <c r="EBG522" s="174"/>
      <c r="EBH522" s="11"/>
      <c r="EBI522" s="15"/>
      <c r="EBJ522" s="6"/>
      <c r="EBK522" s="174"/>
      <c r="EBL522" s="11"/>
      <c r="EBM522" s="15"/>
      <c r="EBN522" s="6"/>
      <c r="EBO522" s="174"/>
      <c r="EBP522" s="11"/>
      <c r="EBQ522" s="15"/>
      <c r="EBR522" s="6"/>
      <c r="EBS522" s="174"/>
      <c r="EBT522" s="11"/>
      <c r="EBU522" s="15"/>
      <c r="EBV522" s="6"/>
      <c r="EBW522" s="174"/>
      <c r="EBX522" s="11"/>
      <c r="EBY522" s="15"/>
      <c r="EBZ522" s="6"/>
      <c r="ECA522" s="174"/>
      <c r="ECB522" s="11"/>
      <c r="ECC522" s="15"/>
      <c r="ECD522" s="6"/>
      <c r="ECE522" s="174"/>
      <c r="ECF522" s="11"/>
      <c r="ECG522" s="15"/>
      <c r="ECH522" s="6"/>
      <c r="ECI522" s="174"/>
      <c r="ECJ522" s="11"/>
      <c r="ECK522" s="15"/>
      <c r="ECL522" s="6"/>
      <c r="ECM522" s="174"/>
      <c r="ECN522" s="11"/>
      <c r="ECO522" s="15"/>
      <c r="ECP522" s="6"/>
      <c r="ECQ522" s="174"/>
      <c r="ECR522" s="11"/>
      <c r="ECS522" s="15"/>
      <c r="ECT522" s="6"/>
      <c r="ECU522" s="174"/>
      <c r="ECV522" s="11"/>
      <c r="ECW522" s="15"/>
      <c r="ECX522" s="6"/>
      <c r="ECY522" s="174"/>
      <c r="ECZ522" s="11"/>
      <c r="EDA522" s="15"/>
      <c r="EDB522" s="6"/>
      <c r="EDC522" s="174"/>
      <c r="EDD522" s="11"/>
      <c r="EDE522" s="15"/>
      <c r="EDF522" s="6"/>
      <c r="EDG522" s="174"/>
      <c r="EDH522" s="11"/>
      <c r="EDI522" s="15"/>
      <c r="EDJ522" s="6"/>
      <c r="EDK522" s="174"/>
      <c r="EDL522" s="11"/>
      <c r="EDM522" s="15"/>
      <c r="EDN522" s="6"/>
      <c r="EDO522" s="174"/>
      <c r="EDP522" s="11"/>
      <c r="EDQ522" s="15"/>
      <c r="EDR522" s="6"/>
      <c r="EDS522" s="174"/>
      <c r="EDT522" s="11"/>
      <c r="EDU522" s="15"/>
      <c r="EDV522" s="6"/>
      <c r="EDW522" s="174"/>
      <c r="EDX522" s="11"/>
      <c r="EDY522" s="15"/>
      <c r="EDZ522" s="6"/>
      <c r="EEA522" s="174"/>
      <c r="EEB522" s="11"/>
      <c r="EEC522" s="15"/>
      <c r="EED522" s="6"/>
      <c r="EEE522" s="174"/>
      <c r="EEF522" s="11"/>
      <c r="EEG522" s="15"/>
      <c r="EEH522" s="6"/>
      <c r="EEI522" s="174"/>
      <c r="EEJ522" s="11"/>
      <c r="EEK522" s="15"/>
      <c r="EEL522" s="6"/>
      <c r="EEM522" s="174"/>
      <c r="EEN522" s="11"/>
      <c r="EEO522" s="15"/>
      <c r="EEP522" s="6"/>
      <c r="EEQ522" s="174"/>
      <c r="EER522" s="11"/>
      <c r="EES522" s="15"/>
      <c r="EET522" s="6"/>
      <c r="EEU522" s="174"/>
      <c r="EEV522" s="11"/>
      <c r="EEW522" s="15"/>
      <c r="EEX522" s="6"/>
      <c r="EEY522" s="174"/>
      <c r="EEZ522" s="11"/>
      <c r="EFA522" s="15"/>
      <c r="EFB522" s="6"/>
      <c r="EFC522" s="174"/>
      <c r="EFD522" s="11"/>
      <c r="EFE522" s="15"/>
      <c r="EFF522" s="6"/>
      <c r="EFG522" s="174"/>
      <c r="EFH522" s="11"/>
      <c r="EFI522" s="15"/>
      <c r="EFJ522" s="6"/>
      <c r="EFK522" s="174"/>
      <c r="EFL522" s="11"/>
      <c r="EFM522" s="15"/>
      <c r="EFN522" s="6"/>
      <c r="EFO522" s="174"/>
      <c r="EFP522" s="11"/>
      <c r="EFQ522" s="15"/>
      <c r="EFR522" s="6"/>
      <c r="EFS522" s="174"/>
      <c r="EFT522" s="11"/>
      <c r="EFU522" s="15"/>
      <c r="EFV522" s="6"/>
      <c r="EFW522" s="174"/>
      <c r="EFX522" s="11"/>
      <c r="EFY522" s="15"/>
      <c r="EFZ522" s="6"/>
      <c r="EGA522" s="174"/>
      <c r="EGB522" s="11"/>
      <c r="EGC522" s="15"/>
      <c r="EGD522" s="6"/>
      <c r="EGE522" s="174"/>
      <c r="EGF522" s="11"/>
      <c r="EGG522" s="15"/>
      <c r="EGH522" s="6"/>
      <c r="EGI522" s="174"/>
      <c r="EGJ522" s="11"/>
      <c r="EGK522" s="15"/>
      <c r="EGL522" s="6"/>
      <c r="EGM522" s="174"/>
      <c r="EGN522" s="11"/>
      <c r="EGO522" s="15"/>
      <c r="EGP522" s="6"/>
      <c r="EGQ522" s="174"/>
      <c r="EGR522" s="11"/>
      <c r="EGS522" s="15"/>
      <c r="EGT522" s="6"/>
      <c r="EGU522" s="174"/>
      <c r="EGV522" s="11"/>
      <c r="EGW522" s="15"/>
      <c r="EGX522" s="6"/>
      <c r="EGY522" s="174"/>
      <c r="EGZ522" s="11"/>
      <c r="EHA522" s="15"/>
      <c r="EHB522" s="6"/>
      <c r="EHC522" s="174"/>
      <c r="EHD522" s="11"/>
      <c r="EHE522" s="15"/>
      <c r="EHF522" s="6"/>
      <c r="EHG522" s="174"/>
      <c r="EHH522" s="11"/>
      <c r="EHI522" s="15"/>
      <c r="EHJ522" s="6"/>
      <c r="EHK522" s="174"/>
      <c r="EHL522" s="11"/>
      <c r="EHM522" s="15"/>
      <c r="EHN522" s="6"/>
      <c r="EHO522" s="174"/>
      <c r="EHP522" s="11"/>
      <c r="EHQ522" s="15"/>
      <c r="EHR522" s="6"/>
      <c r="EHS522" s="174"/>
      <c r="EHT522" s="11"/>
      <c r="EHU522" s="15"/>
      <c r="EHV522" s="6"/>
      <c r="EHW522" s="174"/>
      <c r="EHX522" s="11"/>
      <c r="EHY522" s="15"/>
      <c r="EHZ522" s="6"/>
      <c r="EIA522" s="174"/>
      <c r="EIB522" s="11"/>
      <c r="EIC522" s="15"/>
      <c r="EID522" s="6"/>
      <c r="EIE522" s="174"/>
      <c r="EIF522" s="11"/>
      <c r="EIG522" s="15"/>
      <c r="EIH522" s="6"/>
      <c r="EII522" s="174"/>
      <c r="EIJ522" s="11"/>
      <c r="EIK522" s="15"/>
      <c r="EIL522" s="6"/>
      <c r="EIM522" s="174"/>
      <c r="EIN522" s="11"/>
      <c r="EIO522" s="15"/>
      <c r="EIP522" s="6"/>
      <c r="EIQ522" s="174"/>
      <c r="EIR522" s="11"/>
      <c r="EIS522" s="15"/>
      <c r="EIT522" s="6"/>
      <c r="EIU522" s="174"/>
      <c r="EIV522" s="11"/>
      <c r="EIW522" s="15"/>
      <c r="EIX522" s="6"/>
      <c r="EIY522" s="174"/>
      <c r="EIZ522" s="11"/>
      <c r="EJA522" s="15"/>
      <c r="EJB522" s="6"/>
      <c r="EJC522" s="174"/>
      <c r="EJD522" s="11"/>
      <c r="EJE522" s="15"/>
      <c r="EJF522" s="6"/>
      <c r="EJG522" s="174"/>
      <c r="EJH522" s="11"/>
      <c r="EJI522" s="15"/>
      <c r="EJJ522" s="6"/>
      <c r="EJK522" s="174"/>
      <c r="EJL522" s="11"/>
      <c r="EJM522" s="15"/>
      <c r="EJN522" s="6"/>
      <c r="EJO522" s="174"/>
      <c r="EJP522" s="11"/>
      <c r="EJQ522" s="15"/>
      <c r="EJR522" s="6"/>
      <c r="EJS522" s="174"/>
      <c r="EJT522" s="11"/>
      <c r="EJU522" s="15"/>
      <c r="EJV522" s="6"/>
      <c r="EJW522" s="174"/>
      <c r="EJX522" s="11"/>
      <c r="EJY522" s="15"/>
      <c r="EJZ522" s="6"/>
      <c r="EKA522" s="174"/>
      <c r="EKB522" s="11"/>
      <c r="EKC522" s="15"/>
      <c r="EKD522" s="6"/>
      <c r="EKE522" s="174"/>
      <c r="EKF522" s="11"/>
      <c r="EKG522" s="15"/>
      <c r="EKH522" s="6"/>
      <c r="EKI522" s="174"/>
      <c r="EKJ522" s="11"/>
      <c r="EKK522" s="15"/>
      <c r="EKL522" s="6"/>
      <c r="EKM522" s="174"/>
      <c r="EKN522" s="11"/>
      <c r="EKO522" s="15"/>
      <c r="EKP522" s="6"/>
      <c r="EKQ522" s="174"/>
      <c r="EKR522" s="11"/>
      <c r="EKS522" s="15"/>
      <c r="EKT522" s="6"/>
      <c r="EKU522" s="174"/>
      <c r="EKV522" s="11"/>
      <c r="EKW522" s="15"/>
      <c r="EKX522" s="6"/>
      <c r="EKY522" s="174"/>
      <c r="EKZ522" s="11"/>
      <c r="ELA522" s="15"/>
      <c r="ELB522" s="6"/>
      <c r="ELC522" s="174"/>
      <c r="ELD522" s="11"/>
      <c r="ELE522" s="15"/>
      <c r="ELF522" s="6"/>
      <c r="ELG522" s="174"/>
      <c r="ELH522" s="11"/>
      <c r="ELI522" s="15"/>
      <c r="ELJ522" s="6"/>
      <c r="ELK522" s="174"/>
      <c r="ELL522" s="11"/>
      <c r="ELM522" s="15"/>
      <c r="ELN522" s="6"/>
      <c r="ELO522" s="174"/>
      <c r="ELP522" s="11"/>
      <c r="ELQ522" s="15"/>
      <c r="ELR522" s="6"/>
      <c r="ELS522" s="174"/>
      <c r="ELT522" s="11"/>
      <c r="ELU522" s="15"/>
      <c r="ELV522" s="6"/>
      <c r="ELW522" s="174"/>
      <c r="ELX522" s="11"/>
      <c r="ELY522" s="15"/>
      <c r="ELZ522" s="6"/>
      <c r="EMA522" s="174"/>
      <c r="EMB522" s="11"/>
      <c r="EMC522" s="15"/>
      <c r="EMD522" s="6"/>
      <c r="EME522" s="174"/>
      <c r="EMF522" s="11"/>
      <c r="EMG522" s="15"/>
      <c r="EMH522" s="6"/>
      <c r="EMI522" s="174"/>
      <c r="EMJ522" s="11"/>
      <c r="EMK522" s="15"/>
      <c r="EML522" s="6"/>
      <c r="EMM522" s="174"/>
      <c r="EMN522" s="11"/>
      <c r="EMO522" s="15"/>
      <c r="EMP522" s="6"/>
      <c r="EMQ522" s="174"/>
      <c r="EMR522" s="11"/>
      <c r="EMS522" s="15"/>
      <c r="EMT522" s="6"/>
      <c r="EMU522" s="174"/>
      <c r="EMV522" s="11"/>
      <c r="EMW522" s="15"/>
      <c r="EMX522" s="6"/>
      <c r="EMY522" s="174"/>
      <c r="EMZ522" s="11"/>
      <c r="ENA522" s="15"/>
      <c r="ENB522" s="6"/>
      <c r="ENC522" s="174"/>
      <c r="END522" s="11"/>
      <c r="ENE522" s="15"/>
      <c r="ENF522" s="6"/>
      <c r="ENG522" s="174"/>
      <c r="ENH522" s="11"/>
      <c r="ENI522" s="15"/>
      <c r="ENJ522" s="6"/>
      <c r="ENK522" s="174"/>
      <c r="ENL522" s="11"/>
      <c r="ENM522" s="15"/>
      <c r="ENN522" s="6"/>
      <c r="ENO522" s="174"/>
      <c r="ENP522" s="11"/>
      <c r="ENQ522" s="15"/>
      <c r="ENR522" s="6"/>
      <c r="ENS522" s="174"/>
      <c r="ENT522" s="11"/>
      <c r="ENU522" s="15"/>
      <c r="ENV522" s="6"/>
      <c r="ENW522" s="174"/>
      <c r="ENX522" s="11"/>
      <c r="ENY522" s="15"/>
      <c r="ENZ522" s="6"/>
      <c r="EOA522" s="174"/>
      <c r="EOB522" s="11"/>
      <c r="EOC522" s="15"/>
      <c r="EOD522" s="6"/>
      <c r="EOE522" s="174"/>
      <c r="EOF522" s="11"/>
      <c r="EOG522" s="15"/>
      <c r="EOH522" s="6"/>
      <c r="EOI522" s="174"/>
      <c r="EOJ522" s="11"/>
      <c r="EOK522" s="15"/>
      <c r="EOL522" s="6"/>
      <c r="EOM522" s="174"/>
      <c r="EON522" s="11"/>
      <c r="EOO522" s="15"/>
      <c r="EOP522" s="6"/>
      <c r="EOQ522" s="174"/>
      <c r="EOR522" s="11"/>
      <c r="EOS522" s="15"/>
      <c r="EOT522" s="6"/>
      <c r="EOU522" s="174"/>
      <c r="EOV522" s="11"/>
      <c r="EOW522" s="15"/>
      <c r="EOX522" s="6"/>
      <c r="EOY522" s="174"/>
      <c r="EOZ522" s="11"/>
      <c r="EPA522" s="15"/>
      <c r="EPB522" s="6"/>
      <c r="EPC522" s="174"/>
      <c r="EPD522" s="11"/>
      <c r="EPE522" s="15"/>
      <c r="EPF522" s="6"/>
      <c r="EPG522" s="174"/>
      <c r="EPH522" s="11"/>
      <c r="EPI522" s="15"/>
      <c r="EPJ522" s="6"/>
      <c r="EPK522" s="174"/>
      <c r="EPL522" s="11"/>
      <c r="EPM522" s="15"/>
      <c r="EPN522" s="6"/>
      <c r="EPO522" s="174"/>
      <c r="EPP522" s="11"/>
      <c r="EPQ522" s="15"/>
      <c r="EPR522" s="6"/>
      <c r="EPS522" s="174"/>
      <c r="EPT522" s="11"/>
      <c r="EPU522" s="15"/>
      <c r="EPV522" s="6"/>
      <c r="EPW522" s="174"/>
      <c r="EPX522" s="11"/>
      <c r="EPY522" s="15"/>
      <c r="EPZ522" s="6"/>
      <c r="EQA522" s="174"/>
      <c r="EQB522" s="11"/>
      <c r="EQC522" s="15"/>
      <c r="EQD522" s="6"/>
      <c r="EQE522" s="174"/>
      <c r="EQF522" s="11"/>
      <c r="EQG522" s="15"/>
      <c r="EQH522" s="6"/>
      <c r="EQI522" s="174"/>
      <c r="EQJ522" s="11"/>
      <c r="EQK522" s="15"/>
      <c r="EQL522" s="6"/>
      <c r="EQM522" s="174"/>
      <c r="EQN522" s="11"/>
      <c r="EQO522" s="15"/>
      <c r="EQP522" s="6"/>
      <c r="EQQ522" s="174"/>
      <c r="EQR522" s="11"/>
      <c r="EQS522" s="15"/>
      <c r="EQT522" s="6"/>
      <c r="EQU522" s="174"/>
      <c r="EQV522" s="11"/>
      <c r="EQW522" s="15"/>
      <c r="EQX522" s="6"/>
      <c r="EQY522" s="174"/>
      <c r="EQZ522" s="11"/>
      <c r="ERA522" s="15"/>
      <c r="ERB522" s="6"/>
      <c r="ERC522" s="174"/>
      <c r="ERD522" s="11"/>
      <c r="ERE522" s="15"/>
      <c r="ERF522" s="6"/>
      <c r="ERG522" s="174"/>
      <c r="ERH522" s="11"/>
      <c r="ERI522" s="15"/>
      <c r="ERJ522" s="6"/>
      <c r="ERK522" s="174"/>
      <c r="ERL522" s="11"/>
      <c r="ERM522" s="15"/>
      <c r="ERN522" s="6"/>
      <c r="ERO522" s="174"/>
      <c r="ERP522" s="11"/>
      <c r="ERQ522" s="15"/>
      <c r="ERR522" s="6"/>
      <c r="ERS522" s="174"/>
      <c r="ERT522" s="11"/>
      <c r="ERU522" s="15"/>
      <c r="ERV522" s="6"/>
      <c r="ERW522" s="174"/>
      <c r="ERX522" s="11"/>
      <c r="ERY522" s="15"/>
      <c r="ERZ522" s="6"/>
      <c r="ESA522" s="174"/>
      <c r="ESB522" s="11"/>
      <c r="ESC522" s="15"/>
      <c r="ESD522" s="6"/>
      <c r="ESE522" s="174"/>
      <c r="ESF522" s="11"/>
      <c r="ESG522" s="15"/>
      <c r="ESH522" s="6"/>
      <c r="ESI522" s="174"/>
      <c r="ESJ522" s="11"/>
      <c r="ESK522" s="15"/>
      <c r="ESL522" s="6"/>
      <c r="ESM522" s="174"/>
      <c r="ESN522" s="11"/>
      <c r="ESO522" s="15"/>
      <c r="ESP522" s="6"/>
      <c r="ESQ522" s="174"/>
      <c r="ESR522" s="11"/>
      <c r="ESS522" s="15"/>
      <c r="EST522" s="6"/>
      <c r="ESU522" s="174"/>
      <c r="ESV522" s="11"/>
      <c r="ESW522" s="15"/>
      <c r="ESX522" s="6"/>
      <c r="ESY522" s="174"/>
      <c r="ESZ522" s="11"/>
      <c r="ETA522" s="15"/>
      <c r="ETB522" s="6"/>
      <c r="ETC522" s="174"/>
      <c r="ETD522" s="11"/>
      <c r="ETE522" s="15"/>
      <c r="ETF522" s="6"/>
      <c r="ETG522" s="174"/>
      <c r="ETH522" s="11"/>
      <c r="ETI522" s="15"/>
      <c r="ETJ522" s="6"/>
      <c r="ETK522" s="174"/>
      <c r="ETL522" s="11"/>
      <c r="ETM522" s="15"/>
      <c r="ETN522" s="6"/>
      <c r="ETO522" s="174"/>
      <c r="ETP522" s="11"/>
      <c r="ETQ522" s="15"/>
      <c r="ETR522" s="6"/>
      <c r="ETS522" s="174"/>
      <c r="ETT522" s="11"/>
      <c r="ETU522" s="15"/>
      <c r="ETV522" s="6"/>
      <c r="ETW522" s="174"/>
      <c r="ETX522" s="11"/>
      <c r="ETY522" s="15"/>
      <c r="ETZ522" s="6"/>
      <c r="EUA522" s="174"/>
      <c r="EUB522" s="11"/>
      <c r="EUC522" s="15"/>
      <c r="EUD522" s="6"/>
      <c r="EUE522" s="174"/>
      <c r="EUF522" s="11"/>
      <c r="EUG522" s="15"/>
      <c r="EUH522" s="6"/>
      <c r="EUI522" s="174"/>
      <c r="EUJ522" s="11"/>
      <c r="EUK522" s="15"/>
      <c r="EUL522" s="6"/>
      <c r="EUM522" s="174"/>
      <c r="EUN522" s="11"/>
      <c r="EUO522" s="15"/>
      <c r="EUP522" s="6"/>
      <c r="EUQ522" s="174"/>
      <c r="EUR522" s="11"/>
      <c r="EUS522" s="15"/>
      <c r="EUT522" s="6"/>
      <c r="EUU522" s="174"/>
      <c r="EUV522" s="11"/>
      <c r="EUW522" s="15"/>
      <c r="EUX522" s="6"/>
      <c r="EUY522" s="174"/>
      <c r="EUZ522" s="11"/>
      <c r="EVA522" s="15"/>
      <c r="EVB522" s="6"/>
      <c r="EVC522" s="174"/>
      <c r="EVD522" s="11"/>
      <c r="EVE522" s="15"/>
      <c r="EVF522" s="6"/>
      <c r="EVG522" s="174"/>
      <c r="EVH522" s="11"/>
      <c r="EVI522" s="15"/>
      <c r="EVJ522" s="6"/>
      <c r="EVK522" s="174"/>
      <c r="EVL522" s="11"/>
      <c r="EVM522" s="15"/>
      <c r="EVN522" s="6"/>
      <c r="EVO522" s="174"/>
      <c r="EVP522" s="11"/>
      <c r="EVQ522" s="15"/>
      <c r="EVR522" s="6"/>
      <c r="EVS522" s="174"/>
      <c r="EVT522" s="11"/>
      <c r="EVU522" s="15"/>
      <c r="EVV522" s="6"/>
      <c r="EVW522" s="174"/>
      <c r="EVX522" s="11"/>
      <c r="EVY522" s="15"/>
      <c r="EVZ522" s="6"/>
      <c r="EWA522" s="174"/>
      <c r="EWB522" s="11"/>
      <c r="EWC522" s="15"/>
      <c r="EWD522" s="6"/>
      <c r="EWE522" s="174"/>
      <c r="EWF522" s="11"/>
      <c r="EWG522" s="15"/>
      <c r="EWH522" s="6"/>
      <c r="EWI522" s="174"/>
      <c r="EWJ522" s="11"/>
      <c r="EWK522" s="15"/>
      <c r="EWL522" s="6"/>
      <c r="EWM522" s="174"/>
      <c r="EWN522" s="11"/>
      <c r="EWO522" s="15"/>
      <c r="EWP522" s="6"/>
      <c r="EWQ522" s="174"/>
      <c r="EWR522" s="11"/>
      <c r="EWS522" s="15"/>
      <c r="EWT522" s="6"/>
      <c r="EWU522" s="174"/>
      <c r="EWV522" s="11"/>
      <c r="EWW522" s="15"/>
      <c r="EWX522" s="6"/>
      <c r="EWY522" s="174"/>
      <c r="EWZ522" s="11"/>
      <c r="EXA522" s="15"/>
      <c r="EXB522" s="6"/>
      <c r="EXC522" s="174"/>
      <c r="EXD522" s="11"/>
      <c r="EXE522" s="15"/>
      <c r="EXF522" s="6"/>
      <c r="EXG522" s="174"/>
      <c r="EXH522" s="11"/>
      <c r="EXI522" s="15"/>
      <c r="EXJ522" s="6"/>
      <c r="EXK522" s="174"/>
      <c r="EXL522" s="11"/>
      <c r="EXM522" s="15"/>
      <c r="EXN522" s="6"/>
      <c r="EXO522" s="174"/>
      <c r="EXP522" s="11"/>
      <c r="EXQ522" s="15"/>
      <c r="EXR522" s="6"/>
      <c r="EXS522" s="174"/>
      <c r="EXT522" s="11"/>
      <c r="EXU522" s="15"/>
      <c r="EXV522" s="6"/>
      <c r="EXW522" s="174"/>
      <c r="EXX522" s="11"/>
      <c r="EXY522" s="15"/>
      <c r="EXZ522" s="6"/>
      <c r="EYA522" s="174"/>
      <c r="EYB522" s="11"/>
      <c r="EYC522" s="15"/>
      <c r="EYD522" s="6"/>
      <c r="EYE522" s="174"/>
      <c r="EYF522" s="11"/>
      <c r="EYG522" s="15"/>
      <c r="EYH522" s="6"/>
      <c r="EYI522" s="174"/>
      <c r="EYJ522" s="11"/>
      <c r="EYK522" s="15"/>
      <c r="EYL522" s="6"/>
      <c r="EYM522" s="174"/>
      <c r="EYN522" s="11"/>
      <c r="EYO522" s="15"/>
      <c r="EYP522" s="6"/>
      <c r="EYQ522" s="174"/>
      <c r="EYR522" s="11"/>
      <c r="EYS522" s="15"/>
      <c r="EYT522" s="6"/>
      <c r="EYU522" s="174"/>
      <c r="EYV522" s="11"/>
      <c r="EYW522" s="15"/>
      <c r="EYX522" s="6"/>
      <c r="EYY522" s="174"/>
      <c r="EYZ522" s="11"/>
      <c r="EZA522" s="15"/>
      <c r="EZB522" s="6"/>
      <c r="EZC522" s="174"/>
      <c r="EZD522" s="11"/>
      <c r="EZE522" s="15"/>
      <c r="EZF522" s="6"/>
      <c r="EZG522" s="174"/>
      <c r="EZH522" s="11"/>
      <c r="EZI522" s="15"/>
      <c r="EZJ522" s="6"/>
      <c r="EZK522" s="174"/>
      <c r="EZL522" s="11"/>
      <c r="EZM522" s="15"/>
      <c r="EZN522" s="6"/>
      <c r="EZO522" s="174"/>
      <c r="EZP522" s="11"/>
      <c r="EZQ522" s="15"/>
      <c r="EZR522" s="6"/>
      <c r="EZS522" s="174"/>
      <c r="EZT522" s="11"/>
      <c r="EZU522" s="15"/>
      <c r="EZV522" s="6"/>
      <c r="EZW522" s="174"/>
      <c r="EZX522" s="11"/>
      <c r="EZY522" s="15"/>
      <c r="EZZ522" s="6"/>
      <c r="FAA522" s="174"/>
      <c r="FAB522" s="11"/>
      <c r="FAC522" s="15"/>
      <c r="FAD522" s="6"/>
      <c r="FAE522" s="174"/>
      <c r="FAF522" s="11"/>
      <c r="FAG522" s="15"/>
      <c r="FAH522" s="6"/>
      <c r="FAI522" s="174"/>
      <c r="FAJ522" s="11"/>
      <c r="FAK522" s="15"/>
      <c r="FAL522" s="6"/>
      <c r="FAM522" s="174"/>
      <c r="FAN522" s="11"/>
      <c r="FAO522" s="15"/>
      <c r="FAP522" s="6"/>
      <c r="FAQ522" s="174"/>
      <c r="FAR522" s="11"/>
      <c r="FAS522" s="15"/>
      <c r="FAT522" s="6"/>
      <c r="FAU522" s="174"/>
      <c r="FAV522" s="11"/>
      <c r="FAW522" s="15"/>
      <c r="FAX522" s="6"/>
      <c r="FAY522" s="174"/>
      <c r="FAZ522" s="11"/>
      <c r="FBA522" s="15"/>
      <c r="FBB522" s="6"/>
      <c r="FBC522" s="174"/>
      <c r="FBD522" s="11"/>
      <c r="FBE522" s="15"/>
      <c r="FBF522" s="6"/>
      <c r="FBG522" s="174"/>
      <c r="FBH522" s="11"/>
      <c r="FBI522" s="15"/>
      <c r="FBJ522" s="6"/>
      <c r="FBK522" s="174"/>
      <c r="FBL522" s="11"/>
      <c r="FBM522" s="15"/>
      <c r="FBN522" s="6"/>
      <c r="FBO522" s="174"/>
      <c r="FBP522" s="11"/>
      <c r="FBQ522" s="15"/>
      <c r="FBR522" s="6"/>
      <c r="FBS522" s="174"/>
      <c r="FBT522" s="11"/>
      <c r="FBU522" s="15"/>
      <c r="FBV522" s="6"/>
      <c r="FBW522" s="174"/>
      <c r="FBX522" s="11"/>
      <c r="FBY522" s="15"/>
      <c r="FBZ522" s="6"/>
      <c r="FCA522" s="174"/>
      <c r="FCB522" s="11"/>
      <c r="FCC522" s="15"/>
      <c r="FCD522" s="6"/>
      <c r="FCE522" s="174"/>
      <c r="FCF522" s="11"/>
      <c r="FCG522" s="15"/>
      <c r="FCH522" s="6"/>
      <c r="FCI522" s="174"/>
      <c r="FCJ522" s="11"/>
      <c r="FCK522" s="15"/>
      <c r="FCL522" s="6"/>
      <c r="FCM522" s="174"/>
      <c r="FCN522" s="11"/>
      <c r="FCO522" s="15"/>
      <c r="FCP522" s="6"/>
      <c r="FCQ522" s="174"/>
      <c r="FCR522" s="11"/>
      <c r="FCS522" s="15"/>
      <c r="FCT522" s="6"/>
      <c r="FCU522" s="174"/>
      <c r="FCV522" s="11"/>
      <c r="FCW522" s="15"/>
      <c r="FCX522" s="6"/>
      <c r="FCY522" s="174"/>
      <c r="FCZ522" s="11"/>
      <c r="FDA522" s="15"/>
      <c r="FDB522" s="6"/>
      <c r="FDC522" s="174"/>
      <c r="FDD522" s="11"/>
      <c r="FDE522" s="15"/>
      <c r="FDF522" s="6"/>
      <c r="FDG522" s="174"/>
      <c r="FDH522" s="11"/>
      <c r="FDI522" s="15"/>
      <c r="FDJ522" s="6"/>
      <c r="FDK522" s="174"/>
      <c r="FDL522" s="11"/>
      <c r="FDM522" s="15"/>
      <c r="FDN522" s="6"/>
      <c r="FDO522" s="174"/>
      <c r="FDP522" s="11"/>
      <c r="FDQ522" s="15"/>
      <c r="FDR522" s="6"/>
      <c r="FDS522" s="174"/>
      <c r="FDT522" s="11"/>
      <c r="FDU522" s="15"/>
      <c r="FDV522" s="6"/>
      <c r="FDW522" s="174"/>
      <c r="FDX522" s="11"/>
      <c r="FDY522" s="15"/>
      <c r="FDZ522" s="6"/>
      <c r="FEA522" s="174"/>
      <c r="FEB522" s="11"/>
      <c r="FEC522" s="15"/>
      <c r="FED522" s="6"/>
      <c r="FEE522" s="174"/>
      <c r="FEF522" s="11"/>
      <c r="FEG522" s="15"/>
      <c r="FEH522" s="6"/>
      <c r="FEI522" s="174"/>
      <c r="FEJ522" s="11"/>
      <c r="FEK522" s="15"/>
      <c r="FEL522" s="6"/>
      <c r="FEM522" s="174"/>
      <c r="FEN522" s="11"/>
      <c r="FEO522" s="15"/>
      <c r="FEP522" s="6"/>
      <c r="FEQ522" s="174"/>
      <c r="FER522" s="11"/>
      <c r="FES522" s="15"/>
      <c r="FET522" s="6"/>
      <c r="FEU522" s="174"/>
      <c r="FEV522" s="11"/>
      <c r="FEW522" s="15"/>
      <c r="FEX522" s="6"/>
      <c r="FEY522" s="174"/>
      <c r="FEZ522" s="11"/>
      <c r="FFA522" s="15"/>
      <c r="FFB522" s="6"/>
      <c r="FFC522" s="174"/>
      <c r="FFD522" s="11"/>
      <c r="FFE522" s="15"/>
      <c r="FFF522" s="6"/>
      <c r="FFG522" s="174"/>
      <c r="FFH522" s="11"/>
      <c r="FFI522" s="15"/>
      <c r="FFJ522" s="6"/>
      <c r="FFK522" s="174"/>
      <c r="FFL522" s="11"/>
      <c r="FFM522" s="15"/>
      <c r="FFN522" s="6"/>
      <c r="FFO522" s="174"/>
      <c r="FFP522" s="11"/>
      <c r="FFQ522" s="15"/>
      <c r="FFR522" s="6"/>
      <c r="FFS522" s="174"/>
      <c r="FFT522" s="11"/>
      <c r="FFU522" s="15"/>
      <c r="FFV522" s="6"/>
      <c r="FFW522" s="174"/>
      <c r="FFX522" s="11"/>
      <c r="FFY522" s="15"/>
      <c r="FFZ522" s="6"/>
      <c r="FGA522" s="174"/>
      <c r="FGB522" s="11"/>
      <c r="FGC522" s="15"/>
      <c r="FGD522" s="6"/>
      <c r="FGE522" s="174"/>
      <c r="FGF522" s="11"/>
      <c r="FGG522" s="15"/>
      <c r="FGH522" s="6"/>
      <c r="FGI522" s="174"/>
      <c r="FGJ522" s="11"/>
      <c r="FGK522" s="15"/>
      <c r="FGL522" s="6"/>
      <c r="FGM522" s="174"/>
      <c r="FGN522" s="11"/>
      <c r="FGO522" s="15"/>
      <c r="FGP522" s="6"/>
      <c r="FGQ522" s="174"/>
      <c r="FGR522" s="11"/>
      <c r="FGS522" s="15"/>
      <c r="FGT522" s="6"/>
      <c r="FGU522" s="174"/>
      <c r="FGV522" s="11"/>
      <c r="FGW522" s="15"/>
      <c r="FGX522" s="6"/>
      <c r="FGY522" s="174"/>
      <c r="FGZ522" s="11"/>
      <c r="FHA522" s="15"/>
      <c r="FHB522" s="6"/>
      <c r="FHC522" s="174"/>
      <c r="FHD522" s="11"/>
      <c r="FHE522" s="15"/>
      <c r="FHF522" s="6"/>
      <c r="FHG522" s="174"/>
      <c r="FHH522" s="11"/>
      <c r="FHI522" s="15"/>
      <c r="FHJ522" s="6"/>
      <c r="FHK522" s="174"/>
      <c r="FHL522" s="11"/>
      <c r="FHM522" s="15"/>
      <c r="FHN522" s="6"/>
      <c r="FHO522" s="174"/>
      <c r="FHP522" s="11"/>
      <c r="FHQ522" s="15"/>
      <c r="FHR522" s="6"/>
      <c r="FHS522" s="174"/>
      <c r="FHT522" s="11"/>
      <c r="FHU522" s="15"/>
      <c r="FHV522" s="6"/>
      <c r="FHW522" s="174"/>
      <c r="FHX522" s="11"/>
      <c r="FHY522" s="15"/>
      <c r="FHZ522" s="6"/>
      <c r="FIA522" s="174"/>
      <c r="FIB522" s="11"/>
      <c r="FIC522" s="15"/>
      <c r="FID522" s="6"/>
      <c r="FIE522" s="174"/>
      <c r="FIF522" s="11"/>
      <c r="FIG522" s="15"/>
      <c r="FIH522" s="6"/>
      <c r="FII522" s="174"/>
      <c r="FIJ522" s="11"/>
      <c r="FIK522" s="15"/>
      <c r="FIL522" s="6"/>
      <c r="FIM522" s="174"/>
      <c r="FIN522" s="11"/>
      <c r="FIO522" s="15"/>
      <c r="FIP522" s="6"/>
      <c r="FIQ522" s="174"/>
      <c r="FIR522" s="11"/>
      <c r="FIS522" s="15"/>
      <c r="FIT522" s="6"/>
      <c r="FIU522" s="174"/>
      <c r="FIV522" s="11"/>
      <c r="FIW522" s="15"/>
      <c r="FIX522" s="6"/>
      <c r="FIY522" s="174"/>
      <c r="FIZ522" s="11"/>
      <c r="FJA522" s="15"/>
      <c r="FJB522" s="6"/>
      <c r="FJC522" s="174"/>
      <c r="FJD522" s="11"/>
      <c r="FJE522" s="15"/>
      <c r="FJF522" s="6"/>
      <c r="FJG522" s="174"/>
      <c r="FJH522" s="11"/>
      <c r="FJI522" s="15"/>
      <c r="FJJ522" s="6"/>
      <c r="FJK522" s="174"/>
      <c r="FJL522" s="11"/>
      <c r="FJM522" s="15"/>
      <c r="FJN522" s="6"/>
      <c r="FJO522" s="174"/>
      <c r="FJP522" s="11"/>
      <c r="FJQ522" s="15"/>
      <c r="FJR522" s="6"/>
      <c r="FJS522" s="174"/>
      <c r="FJT522" s="11"/>
      <c r="FJU522" s="15"/>
      <c r="FJV522" s="6"/>
      <c r="FJW522" s="174"/>
      <c r="FJX522" s="11"/>
      <c r="FJY522" s="15"/>
      <c r="FJZ522" s="6"/>
      <c r="FKA522" s="174"/>
      <c r="FKB522" s="11"/>
      <c r="FKC522" s="15"/>
      <c r="FKD522" s="6"/>
      <c r="FKE522" s="174"/>
      <c r="FKF522" s="11"/>
      <c r="FKG522" s="15"/>
      <c r="FKH522" s="6"/>
      <c r="FKI522" s="174"/>
      <c r="FKJ522" s="11"/>
      <c r="FKK522" s="15"/>
      <c r="FKL522" s="6"/>
      <c r="FKM522" s="174"/>
      <c r="FKN522" s="11"/>
      <c r="FKO522" s="15"/>
      <c r="FKP522" s="6"/>
      <c r="FKQ522" s="174"/>
      <c r="FKR522" s="11"/>
      <c r="FKS522" s="15"/>
      <c r="FKT522" s="6"/>
      <c r="FKU522" s="174"/>
      <c r="FKV522" s="11"/>
      <c r="FKW522" s="15"/>
      <c r="FKX522" s="6"/>
      <c r="FKY522" s="174"/>
      <c r="FKZ522" s="11"/>
      <c r="FLA522" s="15"/>
      <c r="FLB522" s="6"/>
      <c r="FLC522" s="174"/>
      <c r="FLD522" s="11"/>
      <c r="FLE522" s="15"/>
      <c r="FLF522" s="6"/>
      <c r="FLG522" s="174"/>
      <c r="FLH522" s="11"/>
      <c r="FLI522" s="15"/>
      <c r="FLJ522" s="6"/>
      <c r="FLK522" s="174"/>
      <c r="FLL522" s="11"/>
      <c r="FLM522" s="15"/>
      <c r="FLN522" s="6"/>
      <c r="FLO522" s="174"/>
      <c r="FLP522" s="11"/>
      <c r="FLQ522" s="15"/>
      <c r="FLR522" s="6"/>
      <c r="FLS522" s="174"/>
      <c r="FLT522" s="11"/>
      <c r="FLU522" s="15"/>
      <c r="FLV522" s="6"/>
      <c r="FLW522" s="174"/>
      <c r="FLX522" s="11"/>
      <c r="FLY522" s="15"/>
      <c r="FLZ522" s="6"/>
      <c r="FMA522" s="174"/>
      <c r="FMB522" s="11"/>
      <c r="FMC522" s="15"/>
      <c r="FMD522" s="6"/>
      <c r="FME522" s="174"/>
      <c r="FMF522" s="11"/>
      <c r="FMG522" s="15"/>
      <c r="FMH522" s="6"/>
      <c r="FMI522" s="174"/>
      <c r="FMJ522" s="11"/>
      <c r="FMK522" s="15"/>
      <c r="FML522" s="6"/>
      <c r="FMM522" s="174"/>
      <c r="FMN522" s="11"/>
      <c r="FMO522" s="15"/>
      <c r="FMP522" s="6"/>
      <c r="FMQ522" s="174"/>
      <c r="FMR522" s="11"/>
      <c r="FMS522" s="15"/>
      <c r="FMT522" s="6"/>
      <c r="FMU522" s="174"/>
      <c r="FMV522" s="11"/>
      <c r="FMW522" s="15"/>
      <c r="FMX522" s="6"/>
      <c r="FMY522" s="174"/>
      <c r="FMZ522" s="11"/>
      <c r="FNA522" s="15"/>
      <c r="FNB522" s="6"/>
      <c r="FNC522" s="174"/>
      <c r="FND522" s="11"/>
      <c r="FNE522" s="15"/>
      <c r="FNF522" s="6"/>
      <c r="FNG522" s="174"/>
      <c r="FNH522" s="11"/>
      <c r="FNI522" s="15"/>
      <c r="FNJ522" s="6"/>
      <c r="FNK522" s="174"/>
      <c r="FNL522" s="11"/>
      <c r="FNM522" s="15"/>
      <c r="FNN522" s="6"/>
      <c r="FNO522" s="174"/>
      <c r="FNP522" s="11"/>
      <c r="FNQ522" s="15"/>
      <c r="FNR522" s="6"/>
      <c r="FNS522" s="174"/>
      <c r="FNT522" s="11"/>
      <c r="FNU522" s="15"/>
      <c r="FNV522" s="6"/>
      <c r="FNW522" s="174"/>
      <c r="FNX522" s="11"/>
      <c r="FNY522" s="15"/>
      <c r="FNZ522" s="6"/>
      <c r="FOA522" s="174"/>
      <c r="FOB522" s="11"/>
      <c r="FOC522" s="15"/>
      <c r="FOD522" s="6"/>
      <c r="FOE522" s="174"/>
      <c r="FOF522" s="11"/>
      <c r="FOG522" s="15"/>
      <c r="FOH522" s="6"/>
      <c r="FOI522" s="174"/>
      <c r="FOJ522" s="11"/>
      <c r="FOK522" s="15"/>
      <c r="FOL522" s="6"/>
      <c r="FOM522" s="174"/>
      <c r="FON522" s="11"/>
      <c r="FOO522" s="15"/>
      <c r="FOP522" s="6"/>
      <c r="FOQ522" s="174"/>
      <c r="FOR522" s="11"/>
      <c r="FOS522" s="15"/>
      <c r="FOT522" s="6"/>
      <c r="FOU522" s="174"/>
      <c r="FOV522" s="11"/>
      <c r="FOW522" s="15"/>
      <c r="FOX522" s="6"/>
      <c r="FOY522" s="174"/>
      <c r="FOZ522" s="11"/>
      <c r="FPA522" s="15"/>
      <c r="FPB522" s="6"/>
      <c r="FPC522" s="174"/>
      <c r="FPD522" s="11"/>
      <c r="FPE522" s="15"/>
      <c r="FPF522" s="6"/>
      <c r="FPG522" s="174"/>
      <c r="FPH522" s="11"/>
      <c r="FPI522" s="15"/>
      <c r="FPJ522" s="6"/>
      <c r="FPK522" s="174"/>
      <c r="FPL522" s="11"/>
      <c r="FPM522" s="15"/>
      <c r="FPN522" s="6"/>
      <c r="FPO522" s="174"/>
      <c r="FPP522" s="11"/>
      <c r="FPQ522" s="15"/>
      <c r="FPR522" s="6"/>
      <c r="FPS522" s="174"/>
      <c r="FPT522" s="11"/>
      <c r="FPU522" s="15"/>
      <c r="FPV522" s="6"/>
      <c r="FPW522" s="174"/>
      <c r="FPX522" s="11"/>
      <c r="FPY522" s="15"/>
      <c r="FPZ522" s="6"/>
      <c r="FQA522" s="174"/>
      <c r="FQB522" s="11"/>
      <c r="FQC522" s="15"/>
      <c r="FQD522" s="6"/>
      <c r="FQE522" s="174"/>
      <c r="FQF522" s="11"/>
      <c r="FQG522" s="15"/>
      <c r="FQH522" s="6"/>
      <c r="FQI522" s="174"/>
      <c r="FQJ522" s="11"/>
      <c r="FQK522" s="15"/>
      <c r="FQL522" s="6"/>
      <c r="FQM522" s="174"/>
      <c r="FQN522" s="11"/>
      <c r="FQO522" s="15"/>
      <c r="FQP522" s="6"/>
      <c r="FQQ522" s="174"/>
      <c r="FQR522" s="11"/>
      <c r="FQS522" s="15"/>
      <c r="FQT522" s="6"/>
      <c r="FQU522" s="174"/>
      <c r="FQV522" s="11"/>
      <c r="FQW522" s="15"/>
      <c r="FQX522" s="6"/>
      <c r="FQY522" s="174"/>
      <c r="FQZ522" s="11"/>
      <c r="FRA522" s="15"/>
      <c r="FRB522" s="6"/>
      <c r="FRC522" s="174"/>
      <c r="FRD522" s="11"/>
      <c r="FRE522" s="15"/>
      <c r="FRF522" s="6"/>
      <c r="FRG522" s="174"/>
      <c r="FRH522" s="11"/>
      <c r="FRI522" s="15"/>
      <c r="FRJ522" s="6"/>
      <c r="FRK522" s="174"/>
      <c r="FRL522" s="11"/>
      <c r="FRM522" s="15"/>
      <c r="FRN522" s="6"/>
      <c r="FRO522" s="174"/>
      <c r="FRP522" s="11"/>
      <c r="FRQ522" s="15"/>
      <c r="FRR522" s="6"/>
      <c r="FRS522" s="174"/>
      <c r="FRT522" s="11"/>
      <c r="FRU522" s="15"/>
      <c r="FRV522" s="6"/>
      <c r="FRW522" s="174"/>
      <c r="FRX522" s="11"/>
      <c r="FRY522" s="15"/>
      <c r="FRZ522" s="6"/>
      <c r="FSA522" s="174"/>
      <c r="FSB522" s="11"/>
      <c r="FSC522" s="15"/>
      <c r="FSD522" s="6"/>
      <c r="FSE522" s="174"/>
      <c r="FSF522" s="11"/>
      <c r="FSG522" s="15"/>
      <c r="FSH522" s="6"/>
      <c r="FSI522" s="174"/>
      <c r="FSJ522" s="11"/>
      <c r="FSK522" s="15"/>
      <c r="FSL522" s="6"/>
      <c r="FSM522" s="174"/>
      <c r="FSN522" s="11"/>
      <c r="FSO522" s="15"/>
      <c r="FSP522" s="6"/>
      <c r="FSQ522" s="174"/>
      <c r="FSR522" s="11"/>
      <c r="FSS522" s="15"/>
      <c r="FST522" s="6"/>
      <c r="FSU522" s="174"/>
      <c r="FSV522" s="11"/>
      <c r="FSW522" s="15"/>
      <c r="FSX522" s="6"/>
      <c r="FSY522" s="174"/>
      <c r="FSZ522" s="11"/>
      <c r="FTA522" s="15"/>
      <c r="FTB522" s="6"/>
      <c r="FTC522" s="174"/>
      <c r="FTD522" s="11"/>
      <c r="FTE522" s="15"/>
      <c r="FTF522" s="6"/>
      <c r="FTG522" s="174"/>
      <c r="FTH522" s="11"/>
      <c r="FTI522" s="15"/>
      <c r="FTJ522" s="6"/>
      <c r="FTK522" s="174"/>
      <c r="FTL522" s="11"/>
      <c r="FTM522" s="15"/>
      <c r="FTN522" s="6"/>
      <c r="FTO522" s="174"/>
      <c r="FTP522" s="11"/>
      <c r="FTQ522" s="15"/>
      <c r="FTR522" s="6"/>
      <c r="FTS522" s="174"/>
      <c r="FTT522" s="11"/>
      <c r="FTU522" s="15"/>
      <c r="FTV522" s="6"/>
      <c r="FTW522" s="174"/>
      <c r="FTX522" s="11"/>
      <c r="FTY522" s="15"/>
      <c r="FTZ522" s="6"/>
      <c r="FUA522" s="174"/>
      <c r="FUB522" s="11"/>
      <c r="FUC522" s="15"/>
      <c r="FUD522" s="6"/>
      <c r="FUE522" s="174"/>
      <c r="FUF522" s="11"/>
      <c r="FUG522" s="15"/>
      <c r="FUH522" s="6"/>
      <c r="FUI522" s="174"/>
      <c r="FUJ522" s="11"/>
      <c r="FUK522" s="15"/>
      <c r="FUL522" s="6"/>
      <c r="FUM522" s="174"/>
      <c r="FUN522" s="11"/>
      <c r="FUO522" s="15"/>
      <c r="FUP522" s="6"/>
      <c r="FUQ522" s="174"/>
      <c r="FUR522" s="11"/>
      <c r="FUS522" s="15"/>
      <c r="FUT522" s="6"/>
      <c r="FUU522" s="174"/>
      <c r="FUV522" s="11"/>
      <c r="FUW522" s="15"/>
      <c r="FUX522" s="6"/>
      <c r="FUY522" s="174"/>
      <c r="FUZ522" s="11"/>
      <c r="FVA522" s="15"/>
      <c r="FVB522" s="6"/>
      <c r="FVC522" s="174"/>
      <c r="FVD522" s="11"/>
      <c r="FVE522" s="15"/>
      <c r="FVF522" s="6"/>
      <c r="FVG522" s="174"/>
      <c r="FVH522" s="11"/>
      <c r="FVI522" s="15"/>
      <c r="FVJ522" s="6"/>
      <c r="FVK522" s="174"/>
      <c r="FVL522" s="11"/>
      <c r="FVM522" s="15"/>
      <c r="FVN522" s="6"/>
      <c r="FVO522" s="174"/>
      <c r="FVP522" s="11"/>
      <c r="FVQ522" s="15"/>
      <c r="FVR522" s="6"/>
      <c r="FVS522" s="174"/>
      <c r="FVT522" s="11"/>
      <c r="FVU522" s="15"/>
      <c r="FVV522" s="6"/>
      <c r="FVW522" s="174"/>
      <c r="FVX522" s="11"/>
      <c r="FVY522" s="15"/>
      <c r="FVZ522" s="6"/>
      <c r="FWA522" s="174"/>
      <c r="FWB522" s="11"/>
      <c r="FWC522" s="15"/>
      <c r="FWD522" s="6"/>
      <c r="FWE522" s="174"/>
      <c r="FWF522" s="11"/>
      <c r="FWG522" s="15"/>
      <c r="FWH522" s="6"/>
      <c r="FWI522" s="174"/>
      <c r="FWJ522" s="11"/>
      <c r="FWK522" s="15"/>
      <c r="FWL522" s="6"/>
      <c r="FWM522" s="174"/>
      <c r="FWN522" s="11"/>
      <c r="FWO522" s="15"/>
      <c r="FWP522" s="6"/>
      <c r="FWQ522" s="174"/>
      <c r="FWR522" s="11"/>
      <c r="FWS522" s="15"/>
      <c r="FWT522" s="6"/>
      <c r="FWU522" s="174"/>
      <c r="FWV522" s="11"/>
      <c r="FWW522" s="15"/>
      <c r="FWX522" s="6"/>
      <c r="FWY522" s="174"/>
      <c r="FWZ522" s="11"/>
      <c r="FXA522" s="15"/>
      <c r="FXB522" s="6"/>
      <c r="FXC522" s="174"/>
      <c r="FXD522" s="11"/>
      <c r="FXE522" s="15"/>
      <c r="FXF522" s="6"/>
      <c r="FXG522" s="174"/>
      <c r="FXH522" s="11"/>
      <c r="FXI522" s="15"/>
      <c r="FXJ522" s="6"/>
      <c r="FXK522" s="174"/>
      <c r="FXL522" s="11"/>
      <c r="FXM522" s="15"/>
      <c r="FXN522" s="6"/>
      <c r="FXO522" s="174"/>
      <c r="FXP522" s="11"/>
      <c r="FXQ522" s="15"/>
      <c r="FXR522" s="6"/>
      <c r="FXS522" s="174"/>
      <c r="FXT522" s="11"/>
      <c r="FXU522" s="15"/>
      <c r="FXV522" s="6"/>
      <c r="FXW522" s="174"/>
      <c r="FXX522" s="11"/>
      <c r="FXY522" s="15"/>
      <c r="FXZ522" s="6"/>
      <c r="FYA522" s="174"/>
      <c r="FYB522" s="11"/>
      <c r="FYC522" s="15"/>
      <c r="FYD522" s="6"/>
      <c r="FYE522" s="174"/>
      <c r="FYF522" s="11"/>
      <c r="FYG522" s="15"/>
      <c r="FYH522" s="6"/>
      <c r="FYI522" s="174"/>
      <c r="FYJ522" s="11"/>
      <c r="FYK522" s="15"/>
      <c r="FYL522" s="6"/>
      <c r="FYM522" s="174"/>
      <c r="FYN522" s="11"/>
      <c r="FYO522" s="15"/>
      <c r="FYP522" s="6"/>
      <c r="FYQ522" s="174"/>
      <c r="FYR522" s="11"/>
      <c r="FYS522" s="15"/>
      <c r="FYT522" s="6"/>
      <c r="FYU522" s="174"/>
      <c r="FYV522" s="11"/>
      <c r="FYW522" s="15"/>
      <c r="FYX522" s="6"/>
      <c r="FYY522" s="174"/>
      <c r="FYZ522" s="11"/>
      <c r="FZA522" s="15"/>
      <c r="FZB522" s="6"/>
      <c r="FZC522" s="174"/>
      <c r="FZD522" s="11"/>
      <c r="FZE522" s="15"/>
      <c r="FZF522" s="6"/>
      <c r="FZG522" s="174"/>
      <c r="FZH522" s="11"/>
      <c r="FZI522" s="15"/>
      <c r="FZJ522" s="6"/>
      <c r="FZK522" s="174"/>
      <c r="FZL522" s="11"/>
      <c r="FZM522" s="15"/>
      <c r="FZN522" s="6"/>
      <c r="FZO522" s="174"/>
      <c r="FZP522" s="11"/>
      <c r="FZQ522" s="15"/>
      <c r="FZR522" s="6"/>
      <c r="FZS522" s="174"/>
      <c r="FZT522" s="11"/>
      <c r="FZU522" s="15"/>
      <c r="FZV522" s="6"/>
      <c r="FZW522" s="174"/>
      <c r="FZX522" s="11"/>
      <c r="FZY522" s="15"/>
      <c r="FZZ522" s="6"/>
      <c r="GAA522" s="174"/>
      <c r="GAB522" s="11"/>
      <c r="GAC522" s="15"/>
      <c r="GAD522" s="6"/>
      <c r="GAE522" s="174"/>
      <c r="GAF522" s="11"/>
      <c r="GAG522" s="15"/>
      <c r="GAH522" s="6"/>
      <c r="GAI522" s="174"/>
      <c r="GAJ522" s="11"/>
      <c r="GAK522" s="15"/>
      <c r="GAL522" s="6"/>
      <c r="GAM522" s="174"/>
      <c r="GAN522" s="11"/>
      <c r="GAO522" s="15"/>
      <c r="GAP522" s="6"/>
      <c r="GAQ522" s="174"/>
      <c r="GAR522" s="11"/>
      <c r="GAS522" s="15"/>
      <c r="GAT522" s="6"/>
      <c r="GAU522" s="174"/>
      <c r="GAV522" s="11"/>
      <c r="GAW522" s="15"/>
      <c r="GAX522" s="6"/>
      <c r="GAY522" s="174"/>
      <c r="GAZ522" s="11"/>
      <c r="GBA522" s="15"/>
      <c r="GBB522" s="6"/>
      <c r="GBC522" s="174"/>
      <c r="GBD522" s="11"/>
      <c r="GBE522" s="15"/>
      <c r="GBF522" s="6"/>
      <c r="GBG522" s="174"/>
      <c r="GBH522" s="11"/>
      <c r="GBI522" s="15"/>
      <c r="GBJ522" s="6"/>
      <c r="GBK522" s="174"/>
      <c r="GBL522" s="11"/>
      <c r="GBM522" s="15"/>
      <c r="GBN522" s="6"/>
      <c r="GBO522" s="174"/>
      <c r="GBP522" s="11"/>
      <c r="GBQ522" s="15"/>
      <c r="GBR522" s="6"/>
      <c r="GBS522" s="174"/>
      <c r="GBT522" s="11"/>
      <c r="GBU522" s="15"/>
      <c r="GBV522" s="6"/>
      <c r="GBW522" s="174"/>
      <c r="GBX522" s="11"/>
      <c r="GBY522" s="15"/>
      <c r="GBZ522" s="6"/>
      <c r="GCA522" s="174"/>
      <c r="GCB522" s="11"/>
      <c r="GCC522" s="15"/>
      <c r="GCD522" s="6"/>
      <c r="GCE522" s="174"/>
      <c r="GCF522" s="11"/>
      <c r="GCG522" s="15"/>
      <c r="GCH522" s="6"/>
      <c r="GCI522" s="174"/>
      <c r="GCJ522" s="11"/>
      <c r="GCK522" s="15"/>
      <c r="GCL522" s="6"/>
      <c r="GCM522" s="174"/>
      <c r="GCN522" s="11"/>
      <c r="GCO522" s="15"/>
      <c r="GCP522" s="6"/>
      <c r="GCQ522" s="174"/>
      <c r="GCR522" s="11"/>
      <c r="GCS522" s="15"/>
      <c r="GCT522" s="6"/>
      <c r="GCU522" s="174"/>
      <c r="GCV522" s="11"/>
      <c r="GCW522" s="15"/>
      <c r="GCX522" s="6"/>
      <c r="GCY522" s="174"/>
      <c r="GCZ522" s="11"/>
      <c r="GDA522" s="15"/>
      <c r="GDB522" s="6"/>
      <c r="GDC522" s="174"/>
      <c r="GDD522" s="11"/>
      <c r="GDE522" s="15"/>
      <c r="GDF522" s="6"/>
      <c r="GDG522" s="174"/>
      <c r="GDH522" s="11"/>
      <c r="GDI522" s="15"/>
      <c r="GDJ522" s="6"/>
      <c r="GDK522" s="174"/>
      <c r="GDL522" s="11"/>
      <c r="GDM522" s="15"/>
      <c r="GDN522" s="6"/>
      <c r="GDO522" s="174"/>
      <c r="GDP522" s="11"/>
      <c r="GDQ522" s="15"/>
      <c r="GDR522" s="6"/>
      <c r="GDS522" s="174"/>
      <c r="GDT522" s="11"/>
      <c r="GDU522" s="15"/>
      <c r="GDV522" s="6"/>
      <c r="GDW522" s="174"/>
      <c r="GDX522" s="11"/>
      <c r="GDY522" s="15"/>
      <c r="GDZ522" s="6"/>
      <c r="GEA522" s="174"/>
      <c r="GEB522" s="11"/>
      <c r="GEC522" s="15"/>
      <c r="GED522" s="6"/>
      <c r="GEE522" s="174"/>
      <c r="GEF522" s="11"/>
      <c r="GEG522" s="15"/>
      <c r="GEH522" s="6"/>
      <c r="GEI522" s="174"/>
      <c r="GEJ522" s="11"/>
      <c r="GEK522" s="15"/>
      <c r="GEL522" s="6"/>
      <c r="GEM522" s="174"/>
      <c r="GEN522" s="11"/>
      <c r="GEO522" s="15"/>
      <c r="GEP522" s="6"/>
      <c r="GEQ522" s="174"/>
      <c r="GER522" s="11"/>
      <c r="GES522" s="15"/>
      <c r="GET522" s="6"/>
      <c r="GEU522" s="174"/>
      <c r="GEV522" s="11"/>
      <c r="GEW522" s="15"/>
      <c r="GEX522" s="6"/>
      <c r="GEY522" s="174"/>
      <c r="GEZ522" s="11"/>
      <c r="GFA522" s="15"/>
      <c r="GFB522" s="6"/>
      <c r="GFC522" s="174"/>
      <c r="GFD522" s="11"/>
      <c r="GFE522" s="15"/>
      <c r="GFF522" s="6"/>
      <c r="GFG522" s="174"/>
      <c r="GFH522" s="11"/>
      <c r="GFI522" s="15"/>
      <c r="GFJ522" s="6"/>
      <c r="GFK522" s="174"/>
      <c r="GFL522" s="11"/>
      <c r="GFM522" s="15"/>
      <c r="GFN522" s="6"/>
      <c r="GFO522" s="174"/>
      <c r="GFP522" s="11"/>
      <c r="GFQ522" s="15"/>
      <c r="GFR522" s="6"/>
      <c r="GFS522" s="174"/>
      <c r="GFT522" s="11"/>
      <c r="GFU522" s="15"/>
      <c r="GFV522" s="6"/>
      <c r="GFW522" s="174"/>
      <c r="GFX522" s="11"/>
      <c r="GFY522" s="15"/>
      <c r="GFZ522" s="6"/>
      <c r="GGA522" s="174"/>
      <c r="GGB522" s="11"/>
      <c r="GGC522" s="15"/>
      <c r="GGD522" s="6"/>
      <c r="GGE522" s="174"/>
      <c r="GGF522" s="11"/>
      <c r="GGG522" s="15"/>
      <c r="GGH522" s="6"/>
      <c r="GGI522" s="174"/>
      <c r="GGJ522" s="11"/>
      <c r="GGK522" s="15"/>
      <c r="GGL522" s="6"/>
      <c r="GGM522" s="174"/>
      <c r="GGN522" s="11"/>
      <c r="GGO522" s="15"/>
      <c r="GGP522" s="6"/>
      <c r="GGQ522" s="174"/>
      <c r="GGR522" s="11"/>
      <c r="GGS522" s="15"/>
      <c r="GGT522" s="6"/>
      <c r="GGU522" s="174"/>
      <c r="GGV522" s="11"/>
      <c r="GGW522" s="15"/>
      <c r="GGX522" s="6"/>
      <c r="GGY522" s="174"/>
      <c r="GGZ522" s="11"/>
      <c r="GHA522" s="15"/>
      <c r="GHB522" s="6"/>
      <c r="GHC522" s="174"/>
      <c r="GHD522" s="11"/>
      <c r="GHE522" s="15"/>
      <c r="GHF522" s="6"/>
      <c r="GHG522" s="174"/>
      <c r="GHH522" s="11"/>
      <c r="GHI522" s="15"/>
      <c r="GHJ522" s="6"/>
      <c r="GHK522" s="174"/>
      <c r="GHL522" s="11"/>
      <c r="GHM522" s="15"/>
      <c r="GHN522" s="6"/>
      <c r="GHO522" s="174"/>
      <c r="GHP522" s="11"/>
      <c r="GHQ522" s="15"/>
      <c r="GHR522" s="6"/>
      <c r="GHS522" s="174"/>
      <c r="GHT522" s="11"/>
      <c r="GHU522" s="15"/>
      <c r="GHV522" s="6"/>
      <c r="GHW522" s="174"/>
      <c r="GHX522" s="11"/>
      <c r="GHY522" s="15"/>
      <c r="GHZ522" s="6"/>
      <c r="GIA522" s="174"/>
      <c r="GIB522" s="11"/>
      <c r="GIC522" s="15"/>
      <c r="GID522" s="6"/>
      <c r="GIE522" s="174"/>
      <c r="GIF522" s="11"/>
      <c r="GIG522" s="15"/>
      <c r="GIH522" s="6"/>
      <c r="GII522" s="174"/>
      <c r="GIJ522" s="11"/>
      <c r="GIK522" s="15"/>
      <c r="GIL522" s="6"/>
      <c r="GIM522" s="174"/>
      <c r="GIN522" s="11"/>
      <c r="GIO522" s="15"/>
      <c r="GIP522" s="6"/>
      <c r="GIQ522" s="174"/>
      <c r="GIR522" s="11"/>
      <c r="GIS522" s="15"/>
      <c r="GIT522" s="6"/>
      <c r="GIU522" s="174"/>
      <c r="GIV522" s="11"/>
      <c r="GIW522" s="15"/>
      <c r="GIX522" s="6"/>
      <c r="GIY522" s="174"/>
      <c r="GIZ522" s="11"/>
      <c r="GJA522" s="15"/>
      <c r="GJB522" s="6"/>
      <c r="GJC522" s="174"/>
      <c r="GJD522" s="11"/>
      <c r="GJE522" s="15"/>
      <c r="GJF522" s="6"/>
      <c r="GJG522" s="174"/>
      <c r="GJH522" s="11"/>
      <c r="GJI522" s="15"/>
      <c r="GJJ522" s="6"/>
      <c r="GJK522" s="174"/>
      <c r="GJL522" s="11"/>
      <c r="GJM522" s="15"/>
      <c r="GJN522" s="6"/>
      <c r="GJO522" s="174"/>
      <c r="GJP522" s="11"/>
      <c r="GJQ522" s="15"/>
      <c r="GJR522" s="6"/>
      <c r="GJS522" s="174"/>
      <c r="GJT522" s="11"/>
      <c r="GJU522" s="15"/>
      <c r="GJV522" s="6"/>
      <c r="GJW522" s="174"/>
      <c r="GJX522" s="11"/>
      <c r="GJY522" s="15"/>
      <c r="GJZ522" s="6"/>
      <c r="GKA522" s="174"/>
      <c r="GKB522" s="11"/>
      <c r="GKC522" s="15"/>
      <c r="GKD522" s="6"/>
      <c r="GKE522" s="174"/>
      <c r="GKF522" s="11"/>
      <c r="GKG522" s="15"/>
      <c r="GKH522" s="6"/>
      <c r="GKI522" s="174"/>
      <c r="GKJ522" s="11"/>
      <c r="GKK522" s="15"/>
      <c r="GKL522" s="6"/>
      <c r="GKM522" s="174"/>
      <c r="GKN522" s="11"/>
      <c r="GKO522" s="15"/>
      <c r="GKP522" s="6"/>
      <c r="GKQ522" s="174"/>
      <c r="GKR522" s="11"/>
      <c r="GKS522" s="15"/>
      <c r="GKT522" s="6"/>
      <c r="GKU522" s="174"/>
      <c r="GKV522" s="11"/>
      <c r="GKW522" s="15"/>
      <c r="GKX522" s="6"/>
      <c r="GKY522" s="174"/>
      <c r="GKZ522" s="11"/>
      <c r="GLA522" s="15"/>
      <c r="GLB522" s="6"/>
      <c r="GLC522" s="174"/>
      <c r="GLD522" s="11"/>
      <c r="GLE522" s="15"/>
      <c r="GLF522" s="6"/>
      <c r="GLG522" s="174"/>
      <c r="GLH522" s="11"/>
      <c r="GLI522" s="15"/>
      <c r="GLJ522" s="6"/>
      <c r="GLK522" s="174"/>
      <c r="GLL522" s="11"/>
      <c r="GLM522" s="15"/>
      <c r="GLN522" s="6"/>
      <c r="GLO522" s="174"/>
      <c r="GLP522" s="11"/>
      <c r="GLQ522" s="15"/>
      <c r="GLR522" s="6"/>
      <c r="GLS522" s="174"/>
      <c r="GLT522" s="11"/>
      <c r="GLU522" s="15"/>
      <c r="GLV522" s="6"/>
      <c r="GLW522" s="174"/>
      <c r="GLX522" s="11"/>
      <c r="GLY522" s="15"/>
      <c r="GLZ522" s="6"/>
      <c r="GMA522" s="174"/>
      <c r="GMB522" s="11"/>
      <c r="GMC522" s="15"/>
      <c r="GMD522" s="6"/>
      <c r="GME522" s="174"/>
      <c r="GMF522" s="11"/>
      <c r="GMG522" s="15"/>
      <c r="GMH522" s="6"/>
      <c r="GMI522" s="174"/>
      <c r="GMJ522" s="11"/>
      <c r="GMK522" s="15"/>
      <c r="GML522" s="6"/>
      <c r="GMM522" s="174"/>
      <c r="GMN522" s="11"/>
      <c r="GMO522" s="15"/>
      <c r="GMP522" s="6"/>
      <c r="GMQ522" s="174"/>
      <c r="GMR522" s="11"/>
      <c r="GMS522" s="15"/>
      <c r="GMT522" s="6"/>
      <c r="GMU522" s="174"/>
      <c r="GMV522" s="11"/>
      <c r="GMW522" s="15"/>
      <c r="GMX522" s="6"/>
      <c r="GMY522" s="174"/>
      <c r="GMZ522" s="11"/>
      <c r="GNA522" s="15"/>
      <c r="GNB522" s="6"/>
      <c r="GNC522" s="174"/>
      <c r="GND522" s="11"/>
      <c r="GNE522" s="15"/>
      <c r="GNF522" s="6"/>
      <c r="GNG522" s="174"/>
      <c r="GNH522" s="11"/>
      <c r="GNI522" s="15"/>
      <c r="GNJ522" s="6"/>
      <c r="GNK522" s="174"/>
      <c r="GNL522" s="11"/>
      <c r="GNM522" s="15"/>
      <c r="GNN522" s="6"/>
      <c r="GNO522" s="174"/>
      <c r="GNP522" s="11"/>
      <c r="GNQ522" s="15"/>
      <c r="GNR522" s="6"/>
      <c r="GNS522" s="174"/>
      <c r="GNT522" s="11"/>
      <c r="GNU522" s="15"/>
      <c r="GNV522" s="6"/>
      <c r="GNW522" s="174"/>
      <c r="GNX522" s="11"/>
      <c r="GNY522" s="15"/>
      <c r="GNZ522" s="6"/>
      <c r="GOA522" s="174"/>
      <c r="GOB522" s="11"/>
      <c r="GOC522" s="15"/>
      <c r="GOD522" s="6"/>
      <c r="GOE522" s="174"/>
      <c r="GOF522" s="11"/>
      <c r="GOG522" s="15"/>
      <c r="GOH522" s="6"/>
      <c r="GOI522" s="174"/>
      <c r="GOJ522" s="11"/>
      <c r="GOK522" s="15"/>
      <c r="GOL522" s="6"/>
      <c r="GOM522" s="174"/>
      <c r="GON522" s="11"/>
      <c r="GOO522" s="15"/>
      <c r="GOP522" s="6"/>
      <c r="GOQ522" s="174"/>
      <c r="GOR522" s="11"/>
      <c r="GOS522" s="15"/>
      <c r="GOT522" s="6"/>
      <c r="GOU522" s="174"/>
      <c r="GOV522" s="11"/>
      <c r="GOW522" s="15"/>
      <c r="GOX522" s="6"/>
      <c r="GOY522" s="174"/>
      <c r="GOZ522" s="11"/>
      <c r="GPA522" s="15"/>
      <c r="GPB522" s="6"/>
      <c r="GPC522" s="174"/>
      <c r="GPD522" s="11"/>
      <c r="GPE522" s="15"/>
      <c r="GPF522" s="6"/>
      <c r="GPG522" s="174"/>
      <c r="GPH522" s="11"/>
      <c r="GPI522" s="15"/>
      <c r="GPJ522" s="6"/>
      <c r="GPK522" s="174"/>
      <c r="GPL522" s="11"/>
      <c r="GPM522" s="15"/>
      <c r="GPN522" s="6"/>
      <c r="GPO522" s="174"/>
      <c r="GPP522" s="11"/>
      <c r="GPQ522" s="15"/>
      <c r="GPR522" s="6"/>
      <c r="GPS522" s="174"/>
      <c r="GPT522" s="11"/>
      <c r="GPU522" s="15"/>
      <c r="GPV522" s="6"/>
      <c r="GPW522" s="174"/>
      <c r="GPX522" s="11"/>
      <c r="GPY522" s="15"/>
      <c r="GPZ522" s="6"/>
      <c r="GQA522" s="174"/>
      <c r="GQB522" s="11"/>
      <c r="GQC522" s="15"/>
      <c r="GQD522" s="6"/>
      <c r="GQE522" s="174"/>
      <c r="GQF522" s="11"/>
      <c r="GQG522" s="15"/>
      <c r="GQH522" s="6"/>
      <c r="GQI522" s="174"/>
      <c r="GQJ522" s="11"/>
      <c r="GQK522" s="15"/>
      <c r="GQL522" s="6"/>
      <c r="GQM522" s="174"/>
      <c r="GQN522" s="11"/>
      <c r="GQO522" s="15"/>
      <c r="GQP522" s="6"/>
      <c r="GQQ522" s="174"/>
      <c r="GQR522" s="11"/>
      <c r="GQS522" s="15"/>
      <c r="GQT522" s="6"/>
      <c r="GQU522" s="174"/>
      <c r="GQV522" s="11"/>
      <c r="GQW522" s="15"/>
      <c r="GQX522" s="6"/>
      <c r="GQY522" s="174"/>
      <c r="GQZ522" s="11"/>
      <c r="GRA522" s="15"/>
      <c r="GRB522" s="6"/>
      <c r="GRC522" s="174"/>
      <c r="GRD522" s="11"/>
      <c r="GRE522" s="15"/>
      <c r="GRF522" s="6"/>
      <c r="GRG522" s="174"/>
      <c r="GRH522" s="11"/>
      <c r="GRI522" s="15"/>
      <c r="GRJ522" s="6"/>
      <c r="GRK522" s="174"/>
      <c r="GRL522" s="11"/>
      <c r="GRM522" s="15"/>
      <c r="GRN522" s="6"/>
      <c r="GRO522" s="174"/>
      <c r="GRP522" s="11"/>
      <c r="GRQ522" s="15"/>
      <c r="GRR522" s="6"/>
      <c r="GRS522" s="174"/>
      <c r="GRT522" s="11"/>
      <c r="GRU522" s="15"/>
      <c r="GRV522" s="6"/>
      <c r="GRW522" s="174"/>
      <c r="GRX522" s="11"/>
      <c r="GRY522" s="15"/>
      <c r="GRZ522" s="6"/>
      <c r="GSA522" s="174"/>
      <c r="GSB522" s="11"/>
      <c r="GSC522" s="15"/>
      <c r="GSD522" s="6"/>
      <c r="GSE522" s="174"/>
      <c r="GSF522" s="11"/>
      <c r="GSG522" s="15"/>
      <c r="GSH522" s="6"/>
      <c r="GSI522" s="174"/>
      <c r="GSJ522" s="11"/>
      <c r="GSK522" s="15"/>
      <c r="GSL522" s="6"/>
      <c r="GSM522" s="174"/>
      <c r="GSN522" s="11"/>
      <c r="GSO522" s="15"/>
      <c r="GSP522" s="6"/>
      <c r="GSQ522" s="174"/>
      <c r="GSR522" s="11"/>
      <c r="GSS522" s="15"/>
      <c r="GST522" s="6"/>
      <c r="GSU522" s="174"/>
      <c r="GSV522" s="11"/>
      <c r="GSW522" s="15"/>
      <c r="GSX522" s="6"/>
      <c r="GSY522" s="174"/>
      <c r="GSZ522" s="11"/>
      <c r="GTA522" s="15"/>
      <c r="GTB522" s="6"/>
      <c r="GTC522" s="174"/>
      <c r="GTD522" s="11"/>
      <c r="GTE522" s="15"/>
      <c r="GTF522" s="6"/>
      <c r="GTG522" s="174"/>
      <c r="GTH522" s="11"/>
      <c r="GTI522" s="15"/>
      <c r="GTJ522" s="6"/>
      <c r="GTK522" s="174"/>
      <c r="GTL522" s="11"/>
      <c r="GTM522" s="15"/>
      <c r="GTN522" s="6"/>
      <c r="GTO522" s="174"/>
      <c r="GTP522" s="11"/>
      <c r="GTQ522" s="15"/>
      <c r="GTR522" s="6"/>
      <c r="GTS522" s="174"/>
      <c r="GTT522" s="11"/>
      <c r="GTU522" s="15"/>
      <c r="GTV522" s="6"/>
      <c r="GTW522" s="174"/>
      <c r="GTX522" s="11"/>
      <c r="GTY522" s="15"/>
      <c r="GTZ522" s="6"/>
      <c r="GUA522" s="174"/>
      <c r="GUB522" s="11"/>
      <c r="GUC522" s="15"/>
      <c r="GUD522" s="6"/>
      <c r="GUE522" s="174"/>
      <c r="GUF522" s="11"/>
      <c r="GUG522" s="15"/>
      <c r="GUH522" s="6"/>
      <c r="GUI522" s="174"/>
      <c r="GUJ522" s="11"/>
      <c r="GUK522" s="15"/>
      <c r="GUL522" s="6"/>
      <c r="GUM522" s="174"/>
      <c r="GUN522" s="11"/>
      <c r="GUO522" s="15"/>
      <c r="GUP522" s="6"/>
      <c r="GUQ522" s="174"/>
      <c r="GUR522" s="11"/>
      <c r="GUS522" s="15"/>
      <c r="GUT522" s="6"/>
      <c r="GUU522" s="174"/>
      <c r="GUV522" s="11"/>
      <c r="GUW522" s="15"/>
      <c r="GUX522" s="6"/>
      <c r="GUY522" s="174"/>
      <c r="GUZ522" s="11"/>
      <c r="GVA522" s="15"/>
      <c r="GVB522" s="6"/>
      <c r="GVC522" s="174"/>
      <c r="GVD522" s="11"/>
      <c r="GVE522" s="15"/>
      <c r="GVF522" s="6"/>
      <c r="GVG522" s="174"/>
      <c r="GVH522" s="11"/>
      <c r="GVI522" s="15"/>
      <c r="GVJ522" s="6"/>
      <c r="GVK522" s="174"/>
      <c r="GVL522" s="11"/>
      <c r="GVM522" s="15"/>
      <c r="GVN522" s="6"/>
      <c r="GVO522" s="174"/>
      <c r="GVP522" s="11"/>
      <c r="GVQ522" s="15"/>
      <c r="GVR522" s="6"/>
      <c r="GVS522" s="174"/>
      <c r="GVT522" s="11"/>
      <c r="GVU522" s="15"/>
      <c r="GVV522" s="6"/>
      <c r="GVW522" s="174"/>
      <c r="GVX522" s="11"/>
      <c r="GVY522" s="15"/>
      <c r="GVZ522" s="6"/>
      <c r="GWA522" s="174"/>
      <c r="GWB522" s="11"/>
      <c r="GWC522" s="15"/>
      <c r="GWD522" s="6"/>
      <c r="GWE522" s="174"/>
      <c r="GWF522" s="11"/>
      <c r="GWG522" s="15"/>
      <c r="GWH522" s="6"/>
      <c r="GWI522" s="174"/>
      <c r="GWJ522" s="11"/>
      <c r="GWK522" s="15"/>
      <c r="GWL522" s="6"/>
      <c r="GWM522" s="174"/>
      <c r="GWN522" s="11"/>
      <c r="GWO522" s="15"/>
      <c r="GWP522" s="6"/>
      <c r="GWQ522" s="174"/>
      <c r="GWR522" s="11"/>
      <c r="GWS522" s="15"/>
      <c r="GWT522" s="6"/>
      <c r="GWU522" s="174"/>
      <c r="GWV522" s="11"/>
      <c r="GWW522" s="15"/>
      <c r="GWX522" s="6"/>
      <c r="GWY522" s="174"/>
      <c r="GWZ522" s="11"/>
      <c r="GXA522" s="15"/>
      <c r="GXB522" s="6"/>
      <c r="GXC522" s="174"/>
      <c r="GXD522" s="11"/>
      <c r="GXE522" s="15"/>
      <c r="GXF522" s="6"/>
      <c r="GXG522" s="174"/>
      <c r="GXH522" s="11"/>
      <c r="GXI522" s="15"/>
      <c r="GXJ522" s="6"/>
      <c r="GXK522" s="174"/>
      <c r="GXL522" s="11"/>
      <c r="GXM522" s="15"/>
      <c r="GXN522" s="6"/>
      <c r="GXO522" s="174"/>
      <c r="GXP522" s="11"/>
      <c r="GXQ522" s="15"/>
      <c r="GXR522" s="6"/>
      <c r="GXS522" s="174"/>
      <c r="GXT522" s="11"/>
      <c r="GXU522" s="15"/>
      <c r="GXV522" s="6"/>
      <c r="GXW522" s="174"/>
      <c r="GXX522" s="11"/>
      <c r="GXY522" s="15"/>
      <c r="GXZ522" s="6"/>
      <c r="GYA522" s="174"/>
      <c r="GYB522" s="11"/>
      <c r="GYC522" s="15"/>
      <c r="GYD522" s="6"/>
      <c r="GYE522" s="174"/>
      <c r="GYF522" s="11"/>
      <c r="GYG522" s="15"/>
      <c r="GYH522" s="6"/>
      <c r="GYI522" s="174"/>
      <c r="GYJ522" s="11"/>
      <c r="GYK522" s="15"/>
      <c r="GYL522" s="6"/>
      <c r="GYM522" s="174"/>
      <c r="GYN522" s="11"/>
      <c r="GYO522" s="15"/>
      <c r="GYP522" s="6"/>
      <c r="GYQ522" s="174"/>
      <c r="GYR522" s="11"/>
      <c r="GYS522" s="15"/>
      <c r="GYT522" s="6"/>
      <c r="GYU522" s="174"/>
      <c r="GYV522" s="11"/>
      <c r="GYW522" s="15"/>
      <c r="GYX522" s="6"/>
      <c r="GYY522" s="174"/>
      <c r="GYZ522" s="11"/>
      <c r="GZA522" s="15"/>
      <c r="GZB522" s="6"/>
      <c r="GZC522" s="174"/>
      <c r="GZD522" s="11"/>
      <c r="GZE522" s="15"/>
      <c r="GZF522" s="6"/>
      <c r="GZG522" s="174"/>
      <c r="GZH522" s="11"/>
      <c r="GZI522" s="15"/>
      <c r="GZJ522" s="6"/>
      <c r="GZK522" s="174"/>
      <c r="GZL522" s="11"/>
      <c r="GZM522" s="15"/>
      <c r="GZN522" s="6"/>
      <c r="GZO522" s="174"/>
      <c r="GZP522" s="11"/>
      <c r="GZQ522" s="15"/>
      <c r="GZR522" s="6"/>
      <c r="GZS522" s="174"/>
      <c r="GZT522" s="11"/>
      <c r="GZU522" s="15"/>
      <c r="GZV522" s="6"/>
      <c r="GZW522" s="174"/>
      <c r="GZX522" s="11"/>
      <c r="GZY522" s="15"/>
      <c r="GZZ522" s="6"/>
      <c r="HAA522" s="174"/>
      <c r="HAB522" s="11"/>
      <c r="HAC522" s="15"/>
      <c r="HAD522" s="6"/>
      <c r="HAE522" s="174"/>
      <c r="HAF522" s="11"/>
      <c r="HAG522" s="15"/>
      <c r="HAH522" s="6"/>
      <c r="HAI522" s="174"/>
      <c r="HAJ522" s="11"/>
      <c r="HAK522" s="15"/>
      <c r="HAL522" s="6"/>
      <c r="HAM522" s="174"/>
      <c r="HAN522" s="11"/>
      <c r="HAO522" s="15"/>
      <c r="HAP522" s="6"/>
      <c r="HAQ522" s="174"/>
      <c r="HAR522" s="11"/>
      <c r="HAS522" s="15"/>
      <c r="HAT522" s="6"/>
      <c r="HAU522" s="174"/>
      <c r="HAV522" s="11"/>
      <c r="HAW522" s="15"/>
      <c r="HAX522" s="6"/>
      <c r="HAY522" s="174"/>
      <c r="HAZ522" s="11"/>
      <c r="HBA522" s="15"/>
      <c r="HBB522" s="6"/>
      <c r="HBC522" s="174"/>
      <c r="HBD522" s="11"/>
      <c r="HBE522" s="15"/>
      <c r="HBF522" s="6"/>
      <c r="HBG522" s="174"/>
      <c r="HBH522" s="11"/>
      <c r="HBI522" s="15"/>
      <c r="HBJ522" s="6"/>
      <c r="HBK522" s="174"/>
      <c r="HBL522" s="11"/>
      <c r="HBM522" s="15"/>
      <c r="HBN522" s="6"/>
      <c r="HBO522" s="174"/>
      <c r="HBP522" s="11"/>
      <c r="HBQ522" s="15"/>
      <c r="HBR522" s="6"/>
      <c r="HBS522" s="174"/>
      <c r="HBT522" s="11"/>
      <c r="HBU522" s="15"/>
      <c r="HBV522" s="6"/>
      <c r="HBW522" s="174"/>
      <c r="HBX522" s="11"/>
      <c r="HBY522" s="15"/>
      <c r="HBZ522" s="6"/>
      <c r="HCA522" s="174"/>
      <c r="HCB522" s="11"/>
      <c r="HCC522" s="15"/>
      <c r="HCD522" s="6"/>
      <c r="HCE522" s="174"/>
      <c r="HCF522" s="11"/>
      <c r="HCG522" s="15"/>
      <c r="HCH522" s="6"/>
      <c r="HCI522" s="174"/>
      <c r="HCJ522" s="11"/>
      <c r="HCK522" s="15"/>
      <c r="HCL522" s="6"/>
      <c r="HCM522" s="174"/>
      <c r="HCN522" s="11"/>
      <c r="HCO522" s="15"/>
      <c r="HCP522" s="6"/>
      <c r="HCQ522" s="174"/>
      <c r="HCR522" s="11"/>
      <c r="HCS522" s="15"/>
      <c r="HCT522" s="6"/>
      <c r="HCU522" s="174"/>
      <c r="HCV522" s="11"/>
      <c r="HCW522" s="15"/>
      <c r="HCX522" s="6"/>
      <c r="HCY522" s="174"/>
      <c r="HCZ522" s="11"/>
      <c r="HDA522" s="15"/>
      <c r="HDB522" s="6"/>
      <c r="HDC522" s="174"/>
      <c r="HDD522" s="11"/>
      <c r="HDE522" s="15"/>
      <c r="HDF522" s="6"/>
      <c r="HDG522" s="174"/>
      <c r="HDH522" s="11"/>
      <c r="HDI522" s="15"/>
      <c r="HDJ522" s="6"/>
      <c r="HDK522" s="174"/>
      <c r="HDL522" s="11"/>
      <c r="HDM522" s="15"/>
      <c r="HDN522" s="6"/>
      <c r="HDO522" s="174"/>
      <c r="HDP522" s="11"/>
      <c r="HDQ522" s="15"/>
      <c r="HDR522" s="6"/>
      <c r="HDS522" s="174"/>
      <c r="HDT522" s="11"/>
      <c r="HDU522" s="15"/>
      <c r="HDV522" s="6"/>
      <c r="HDW522" s="174"/>
      <c r="HDX522" s="11"/>
      <c r="HDY522" s="15"/>
      <c r="HDZ522" s="6"/>
      <c r="HEA522" s="174"/>
      <c r="HEB522" s="11"/>
      <c r="HEC522" s="15"/>
      <c r="HED522" s="6"/>
      <c r="HEE522" s="174"/>
      <c r="HEF522" s="11"/>
      <c r="HEG522" s="15"/>
      <c r="HEH522" s="6"/>
      <c r="HEI522" s="174"/>
      <c r="HEJ522" s="11"/>
      <c r="HEK522" s="15"/>
      <c r="HEL522" s="6"/>
      <c r="HEM522" s="174"/>
      <c r="HEN522" s="11"/>
      <c r="HEO522" s="15"/>
      <c r="HEP522" s="6"/>
      <c r="HEQ522" s="174"/>
      <c r="HER522" s="11"/>
      <c r="HES522" s="15"/>
      <c r="HET522" s="6"/>
      <c r="HEU522" s="174"/>
      <c r="HEV522" s="11"/>
      <c r="HEW522" s="15"/>
      <c r="HEX522" s="6"/>
      <c r="HEY522" s="174"/>
      <c r="HEZ522" s="11"/>
      <c r="HFA522" s="15"/>
      <c r="HFB522" s="6"/>
      <c r="HFC522" s="174"/>
      <c r="HFD522" s="11"/>
      <c r="HFE522" s="15"/>
      <c r="HFF522" s="6"/>
      <c r="HFG522" s="174"/>
      <c r="HFH522" s="11"/>
      <c r="HFI522" s="15"/>
      <c r="HFJ522" s="6"/>
      <c r="HFK522" s="174"/>
      <c r="HFL522" s="11"/>
      <c r="HFM522" s="15"/>
      <c r="HFN522" s="6"/>
      <c r="HFO522" s="174"/>
      <c r="HFP522" s="11"/>
      <c r="HFQ522" s="15"/>
      <c r="HFR522" s="6"/>
      <c r="HFS522" s="174"/>
      <c r="HFT522" s="11"/>
      <c r="HFU522" s="15"/>
      <c r="HFV522" s="6"/>
      <c r="HFW522" s="174"/>
      <c r="HFX522" s="11"/>
      <c r="HFY522" s="15"/>
      <c r="HFZ522" s="6"/>
      <c r="HGA522" s="174"/>
      <c r="HGB522" s="11"/>
      <c r="HGC522" s="15"/>
      <c r="HGD522" s="6"/>
      <c r="HGE522" s="174"/>
      <c r="HGF522" s="11"/>
      <c r="HGG522" s="15"/>
      <c r="HGH522" s="6"/>
      <c r="HGI522" s="174"/>
      <c r="HGJ522" s="11"/>
      <c r="HGK522" s="15"/>
      <c r="HGL522" s="6"/>
      <c r="HGM522" s="174"/>
      <c r="HGN522" s="11"/>
      <c r="HGO522" s="15"/>
      <c r="HGP522" s="6"/>
      <c r="HGQ522" s="174"/>
      <c r="HGR522" s="11"/>
      <c r="HGS522" s="15"/>
      <c r="HGT522" s="6"/>
      <c r="HGU522" s="174"/>
      <c r="HGV522" s="11"/>
      <c r="HGW522" s="15"/>
      <c r="HGX522" s="6"/>
      <c r="HGY522" s="174"/>
      <c r="HGZ522" s="11"/>
      <c r="HHA522" s="15"/>
      <c r="HHB522" s="6"/>
      <c r="HHC522" s="174"/>
      <c r="HHD522" s="11"/>
      <c r="HHE522" s="15"/>
      <c r="HHF522" s="6"/>
      <c r="HHG522" s="174"/>
      <c r="HHH522" s="11"/>
      <c r="HHI522" s="15"/>
      <c r="HHJ522" s="6"/>
      <c r="HHK522" s="174"/>
      <c r="HHL522" s="11"/>
      <c r="HHM522" s="15"/>
      <c r="HHN522" s="6"/>
      <c r="HHO522" s="174"/>
      <c r="HHP522" s="11"/>
      <c r="HHQ522" s="15"/>
      <c r="HHR522" s="6"/>
      <c r="HHS522" s="174"/>
      <c r="HHT522" s="11"/>
      <c r="HHU522" s="15"/>
      <c r="HHV522" s="6"/>
      <c r="HHW522" s="174"/>
      <c r="HHX522" s="11"/>
      <c r="HHY522" s="15"/>
      <c r="HHZ522" s="6"/>
      <c r="HIA522" s="174"/>
      <c r="HIB522" s="11"/>
      <c r="HIC522" s="15"/>
      <c r="HID522" s="6"/>
      <c r="HIE522" s="174"/>
      <c r="HIF522" s="11"/>
      <c r="HIG522" s="15"/>
      <c r="HIH522" s="6"/>
      <c r="HII522" s="174"/>
      <c r="HIJ522" s="11"/>
      <c r="HIK522" s="15"/>
      <c r="HIL522" s="6"/>
      <c r="HIM522" s="174"/>
      <c r="HIN522" s="11"/>
      <c r="HIO522" s="15"/>
      <c r="HIP522" s="6"/>
      <c r="HIQ522" s="174"/>
      <c r="HIR522" s="11"/>
      <c r="HIS522" s="15"/>
      <c r="HIT522" s="6"/>
      <c r="HIU522" s="174"/>
      <c r="HIV522" s="11"/>
      <c r="HIW522" s="15"/>
      <c r="HIX522" s="6"/>
      <c r="HIY522" s="174"/>
      <c r="HIZ522" s="11"/>
      <c r="HJA522" s="15"/>
      <c r="HJB522" s="6"/>
      <c r="HJC522" s="174"/>
      <c r="HJD522" s="11"/>
      <c r="HJE522" s="15"/>
      <c r="HJF522" s="6"/>
      <c r="HJG522" s="174"/>
      <c r="HJH522" s="11"/>
      <c r="HJI522" s="15"/>
      <c r="HJJ522" s="6"/>
      <c r="HJK522" s="174"/>
      <c r="HJL522" s="11"/>
      <c r="HJM522" s="15"/>
      <c r="HJN522" s="6"/>
      <c r="HJO522" s="174"/>
      <c r="HJP522" s="11"/>
      <c r="HJQ522" s="15"/>
      <c r="HJR522" s="6"/>
      <c r="HJS522" s="174"/>
      <c r="HJT522" s="11"/>
      <c r="HJU522" s="15"/>
      <c r="HJV522" s="6"/>
      <c r="HJW522" s="174"/>
      <c r="HJX522" s="11"/>
      <c r="HJY522" s="15"/>
      <c r="HJZ522" s="6"/>
      <c r="HKA522" s="174"/>
      <c r="HKB522" s="11"/>
      <c r="HKC522" s="15"/>
      <c r="HKD522" s="6"/>
      <c r="HKE522" s="174"/>
      <c r="HKF522" s="11"/>
      <c r="HKG522" s="15"/>
      <c r="HKH522" s="6"/>
      <c r="HKI522" s="174"/>
      <c r="HKJ522" s="11"/>
      <c r="HKK522" s="15"/>
      <c r="HKL522" s="6"/>
      <c r="HKM522" s="174"/>
      <c r="HKN522" s="11"/>
      <c r="HKO522" s="15"/>
      <c r="HKP522" s="6"/>
      <c r="HKQ522" s="174"/>
      <c r="HKR522" s="11"/>
      <c r="HKS522" s="15"/>
      <c r="HKT522" s="6"/>
      <c r="HKU522" s="174"/>
      <c r="HKV522" s="11"/>
      <c r="HKW522" s="15"/>
      <c r="HKX522" s="6"/>
      <c r="HKY522" s="174"/>
      <c r="HKZ522" s="11"/>
      <c r="HLA522" s="15"/>
      <c r="HLB522" s="6"/>
      <c r="HLC522" s="174"/>
      <c r="HLD522" s="11"/>
      <c r="HLE522" s="15"/>
      <c r="HLF522" s="6"/>
      <c r="HLG522" s="174"/>
      <c r="HLH522" s="11"/>
      <c r="HLI522" s="15"/>
      <c r="HLJ522" s="6"/>
      <c r="HLK522" s="174"/>
      <c r="HLL522" s="11"/>
      <c r="HLM522" s="15"/>
      <c r="HLN522" s="6"/>
      <c r="HLO522" s="174"/>
      <c r="HLP522" s="11"/>
      <c r="HLQ522" s="15"/>
      <c r="HLR522" s="6"/>
      <c r="HLS522" s="174"/>
      <c r="HLT522" s="11"/>
      <c r="HLU522" s="15"/>
      <c r="HLV522" s="6"/>
      <c r="HLW522" s="174"/>
      <c r="HLX522" s="11"/>
      <c r="HLY522" s="15"/>
      <c r="HLZ522" s="6"/>
      <c r="HMA522" s="174"/>
      <c r="HMB522" s="11"/>
      <c r="HMC522" s="15"/>
      <c r="HMD522" s="6"/>
      <c r="HME522" s="174"/>
      <c r="HMF522" s="11"/>
      <c r="HMG522" s="15"/>
      <c r="HMH522" s="6"/>
      <c r="HMI522" s="174"/>
      <c r="HMJ522" s="11"/>
      <c r="HMK522" s="15"/>
      <c r="HML522" s="6"/>
      <c r="HMM522" s="174"/>
      <c r="HMN522" s="11"/>
      <c r="HMO522" s="15"/>
      <c r="HMP522" s="6"/>
      <c r="HMQ522" s="174"/>
      <c r="HMR522" s="11"/>
      <c r="HMS522" s="15"/>
      <c r="HMT522" s="6"/>
      <c r="HMU522" s="174"/>
      <c r="HMV522" s="11"/>
      <c r="HMW522" s="15"/>
      <c r="HMX522" s="6"/>
      <c r="HMY522" s="174"/>
      <c r="HMZ522" s="11"/>
      <c r="HNA522" s="15"/>
      <c r="HNB522" s="6"/>
      <c r="HNC522" s="174"/>
      <c r="HND522" s="11"/>
      <c r="HNE522" s="15"/>
      <c r="HNF522" s="6"/>
      <c r="HNG522" s="174"/>
      <c r="HNH522" s="11"/>
      <c r="HNI522" s="15"/>
      <c r="HNJ522" s="6"/>
      <c r="HNK522" s="174"/>
      <c r="HNL522" s="11"/>
      <c r="HNM522" s="15"/>
      <c r="HNN522" s="6"/>
      <c r="HNO522" s="174"/>
      <c r="HNP522" s="11"/>
      <c r="HNQ522" s="15"/>
      <c r="HNR522" s="6"/>
      <c r="HNS522" s="174"/>
      <c r="HNT522" s="11"/>
      <c r="HNU522" s="15"/>
      <c r="HNV522" s="6"/>
      <c r="HNW522" s="174"/>
      <c r="HNX522" s="11"/>
      <c r="HNY522" s="15"/>
      <c r="HNZ522" s="6"/>
      <c r="HOA522" s="174"/>
      <c r="HOB522" s="11"/>
      <c r="HOC522" s="15"/>
      <c r="HOD522" s="6"/>
      <c r="HOE522" s="174"/>
      <c r="HOF522" s="11"/>
      <c r="HOG522" s="15"/>
      <c r="HOH522" s="6"/>
      <c r="HOI522" s="174"/>
      <c r="HOJ522" s="11"/>
      <c r="HOK522" s="15"/>
      <c r="HOL522" s="6"/>
      <c r="HOM522" s="174"/>
      <c r="HON522" s="11"/>
      <c r="HOO522" s="15"/>
      <c r="HOP522" s="6"/>
      <c r="HOQ522" s="174"/>
      <c r="HOR522" s="11"/>
      <c r="HOS522" s="15"/>
      <c r="HOT522" s="6"/>
      <c r="HOU522" s="174"/>
      <c r="HOV522" s="11"/>
      <c r="HOW522" s="15"/>
      <c r="HOX522" s="6"/>
      <c r="HOY522" s="174"/>
      <c r="HOZ522" s="11"/>
      <c r="HPA522" s="15"/>
      <c r="HPB522" s="6"/>
      <c r="HPC522" s="174"/>
      <c r="HPD522" s="11"/>
      <c r="HPE522" s="15"/>
      <c r="HPF522" s="6"/>
      <c r="HPG522" s="174"/>
      <c r="HPH522" s="11"/>
      <c r="HPI522" s="15"/>
      <c r="HPJ522" s="6"/>
      <c r="HPK522" s="174"/>
      <c r="HPL522" s="11"/>
      <c r="HPM522" s="15"/>
      <c r="HPN522" s="6"/>
      <c r="HPO522" s="174"/>
      <c r="HPP522" s="11"/>
      <c r="HPQ522" s="15"/>
      <c r="HPR522" s="6"/>
      <c r="HPS522" s="174"/>
      <c r="HPT522" s="11"/>
      <c r="HPU522" s="15"/>
      <c r="HPV522" s="6"/>
      <c r="HPW522" s="174"/>
      <c r="HPX522" s="11"/>
      <c r="HPY522" s="15"/>
      <c r="HPZ522" s="6"/>
      <c r="HQA522" s="174"/>
      <c r="HQB522" s="11"/>
      <c r="HQC522" s="15"/>
      <c r="HQD522" s="6"/>
      <c r="HQE522" s="174"/>
      <c r="HQF522" s="11"/>
      <c r="HQG522" s="15"/>
      <c r="HQH522" s="6"/>
      <c r="HQI522" s="174"/>
      <c r="HQJ522" s="11"/>
      <c r="HQK522" s="15"/>
      <c r="HQL522" s="6"/>
      <c r="HQM522" s="174"/>
      <c r="HQN522" s="11"/>
      <c r="HQO522" s="15"/>
      <c r="HQP522" s="6"/>
      <c r="HQQ522" s="174"/>
      <c r="HQR522" s="11"/>
      <c r="HQS522" s="15"/>
      <c r="HQT522" s="6"/>
      <c r="HQU522" s="174"/>
      <c r="HQV522" s="11"/>
      <c r="HQW522" s="15"/>
      <c r="HQX522" s="6"/>
      <c r="HQY522" s="174"/>
      <c r="HQZ522" s="11"/>
      <c r="HRA522" s="15"/>
      <c r="HRB522" s="6"/>
      <c r="HRC522" s="174"/>
      <c r="HRD522" s="11"/>
      <c r="HRE522" s="15"/>
      <c r="HRF522" s="6"/>
      <c r="HRG522" s="174"/>
      <c r="HRH522" s="11"/>
      <c r="HRI522" s="15"/>
      <c r="HRJ522" s="6"/>
      <c r="HRK522" s="174"/>
      <c r="HRL522" s="11"/>
      <c r="HRM522" s="15"/>
      <c r="HRN522" s="6"/>
      <c r="HRO522" s="174"/>
      <c r="HRP522" s="11"/>
      <c r="HRQ522" s="15"/>
      <c r="HRR522" s="6"/>
      <c r="HRS522" s="174"/>
      <c r="HRT522" s="11"/>
      <c r="HRU522" s="15"/>
      <c r="HRV522" s="6"/>
      <c r="HRW522" s="174"/>
      <c r="HRX522" s="11"/>
      <c r="HRY522" s="15"/>
      <c r="HRZ522" s="6"/>
      <c r="HSA522" s="174"/>
      <c r="HSB522" s="11"/>
      <c r="HSC522" s="15"/>
      <c r="HSD522" s="6"/>
      <c r="HSE522" s="174"/>
      <c r="HSF522" s="11"/>
      <c r="HSG522" s="15"/>
      <c r="HSH522" s="6"/>
      <c r="HSI522" s="174"/>
      <c r="HSJ522" s="11"/>
      <c r="HSK522" s="15"/>
      <c r="HSL522" s="6"/>
      <c r="HSM522" s="174"/>
      <c r="HSN522" s="11"/>
      <c r="HSO522" s="15"/>
      <c r="HSP522" s="6"/>
      <c r="HSQ522" s="174"/>
      <c r="HSR522" s="11"/>
      <c r="HSS522" s="15"/>
      <c r="HST522" s="6"/>
      <c r="HSU522" s="174"/>
      <c r="HSV522" s="11"/>
      <c r="HSW522" s="15"/>
      <c r="HSX522" s="6"/>
      <c r="HSY522" s="174"/>
      <c r="HSZ522" s="11"/>
      <c r="HTA522" s="15"/>
      <c r="HTB522" s="6"/>
      <c r="HTC522" s="174"/>
      <c r="HTD522" s="11"/>
      <c r="HTE522" s="15"/>
      <c r="HTF522" s="6"/>
      <c r="HTG522" s="174"/>
      <c r="HTH522" s="11"/>
      <c r="HTI522" s="15"/>
      <c r="HTJ522" s="6"/>
      <c r="HTK522" s="174"/>
      <c r="HTL522" s="11"/>
      <c r="HTM522" s="15"/>
      <c r="HTN522" s="6"/>
      <c r="HTO522" s="174"/>
      <c r="HTP522" s="11"/>
      <c r="HTQ522" s="15"/>
      <c r="HTR522" s="6"/>
      <c r="HTS522" s="174"/>
      <c r="HTT522" s="11"/>
      <c r="HTU522" s="15"/>
      <c r="HTV522" s="6"/>
      <c r="HTW522" s="174"/>
      <c r="HTX522" s="11"/>
      <c r="HTY522" s="15"/>
      <c r="HTZ522" s="6"/>
      <c r="HUA522" s="174"/>
      <c r="HUB522" s="11"/>
      <c r="HUC522" s="15"/>
      <c r="HUD522" s="6"/>
      <c r="HUE522" s="174"/>
      <c r="HUF522" s="11"/>
      <c r="HUG522" s="15"/>
      <c r="HUH522" s="6"/>
      <c r="HUI522" s="174"/>
      <c r="HUJ522" s="11"/>
      <c r="HUK522" s="15"/>
      <c r="HUL522" s="6"/>
      <c r="HUM522" s="174"/>
      <c r="HUN522" s="11"/>
      <c r="HUO522" s="15"/>
      <c r="HUP522" s="6"/>
      <c r="HUQ522" s="174"/>
      <c r="HUR522" s="11"/>
      <c r="HUS522" s="15"/>
      <c r="HUT522" s="6"/>
      <c r="HUU522" s="174"/>
      <c r="HUV522" s="11"/>
      <c r="HUW522" s="15"/>
      <c r="HUX522" s="6"/>
      <c r="HUY522" s="174"/>
      <c r="HUZ522" s="11"/>
      <c r="HVA522" s="15"/>
      <c r="HVB522" s="6"/>
      <c r="HVC522" s="174"/>
      <c r="HVD522" s="11"/>
      <c r="HVE522" s="15"/>
      <c r="HVF522" s="6"/>
      <c r="HVG522" s="174"/>
      <c r="HVH522" s="11"/>
      <c r="HVI522" s="15"/>
      <c r="HVJ522" s="6"/>
      <c r="HVK522" s="174"/>
      <c r="HVL522" s="11"/>
      <c r="HVM522" s="15"/>
      <c r="HVN522" s="6"/>
      <c r="HVO522" s="174"/>
      <c r="HVP522" s="11"/>
      <c r="HVQ522" s="15"/>
      <c r="HVR522" s="6"/>
      <c r="HVS522" s="174"/>
      <c r="HVT522" s="11"/>
      <c r="HVU522" s="15"/>
      <c r="HVV522" s="6"/>
      <c r="HVW522" s="174"/>
      <c r="HVX522" s="11"/>
      <c r="HVY522" s="15"/>
      <c r="HVZ522" s="6"/>
      <c r="HWA522" s="174"/>
      <c r="HWB522" s="11"/>
      <c r="HWC522" s="15"/>
      <c r="HWD522" s="6"/>
      <c r="HWE522" s="174"/>
      <c r="HWF522" s="11"/>
      <c r="HWG522" s="15"/>
      <c r="HWH522" s="6"/>
      <c r="HWI522" s="174"/>
      <c r="HWJ522" s="11"/>
      <c r="HWK522" s="15"/>
      <c r="HWL522" s="6"/>
      <c r="HWM522" s="174"/>
      <c r="HWN522" s="11"/>
      <c r="HWO522" s="15"/>
      <c r="HWP522" s="6"/>
      <c r="HWQ522" s="174"/>
      <c r="HWR522" s="11"/>
      <c r="HWS522" s="15"/>
      <c r="HWT522" s="6"/>
      <c r="HWU522" s="174"/>
      <c r="HWV522" s="11"/>
      <c r="HWW522" s="15"/>
      <c r="HWX522" s="6"/>
      <c r="HWY522" s="174"/>
      <c r="HWZ522" s="11"/>
      <c r="HXA522" s="15"/>
      <c r="HXB522" s="6"/>
      <c r="HXC522" s="174"/>
      <c r="HXD522" s="11"/>
      <c r="HXE522" s="15"/>
      <c r="HXF522" s="6"/>
      <c r="HXG522" s="174"/>
      <c r="HXH522" s="11"/>
      <c r="HXI522" s="15"/>
      <c r="HXJ522" s="6"/>
      <c r="HXK522" s="174"/>
      <c r="HXL522" s="11"/>
      <c r="HXM522" s="15"/>
      <c r="HXN522" s="6"/>
      <c r="HXO522" s="174"/>
      <c r="HXP522" s="11"/>
      <c r="HXQ522" s="15"/>
      <c r="HXR522" s="6"/>
      <c r="HXS522" s="174"/>
      <c r="HXT522" s="11"/>
      <c r="HXU522" s="15"/>
      <c r="HXV522" s="6"/>
      <c r="HXW522" s="174"/>
      <c r="HXX522" s="11"/>
      <c r="HXY522" s="15"/>
      <c r="HXZ522" s="6"/>
      <c r="HYA522" s="174"/>
      <c r="HYB522" s="11"/>
      <c r="HYC522" s="15"/>
      <c r="HYD522" s="6"/>
      <c r="HYE522" s="174"/>
      <c r="HYF522" s="11"/>
      <c r="HYG522" s="15"/>
      <c r="HYH522" s="6"/>
      <c r="HYI522" s="174"/>
      <c r="HYJ522" s="11"/>
      <c r="HYK522" s="15"/>
      <c r="HYL522" s="6"/>
      <c r="HYM522" s="174"/>
      <c r="HYN522" s="11"/>
      <c r="HYO522" s="15"/>
      <c r="HYP522" s="6"/>
      <c r="HYQ522" s="174"/>
      <c r="HYR522" s="11"/>
      <c r="HYS522" s="15"/>
      <c r="HYT522" s="6"/>
      <c r="HYU522" s="174"/>
      <c r="HYV522" s="11"/>
      <c r="HYW522" s="15"/>
      <c r="HYX522" s="6"/>
      <c r="HYY522" s="174"/>
      <c r="HYZ522" s="11"/>
      <c r="HZA522" s="15"/>
      <c r="HZB522" s="6"/>
      <c r="HZC522" s="174"/>
      <c r="HZD522" s="11"/>
      <c r="HZE522" s="15"/>
      <c r="HZF522" s="6"/>
      <c r="HZG522" s="174"/>
      <c r="HZH522" s="11"/>
      <c r="HZI522" s="15"/>
      <c r="HZJ522" s="6"/>
      <c r="HZK522" s="174"/>
      <c r="HZL522" s="11"/>
      <c r="HZM522" s="15"/>
      <c r="HZN522" s="6"/>
      <c r="HZO522" s="174"/>
      <c r="HZP522" s="11"/>
      <c r="HZQ522" s="15"/>
      <c r="HZR522" s="6"/>
      <c r="HZS522" s="174"/>
      <c r="HZT522" s="11"/>
      <c r="HZU522" s="15"/>
      <c r="HZV522" s="6"/>
      <c r="HZW522" s="174"/>
      <c r="HZX522" s="11"/>
      <c r="HZY522" s="15"/>
      <c r="HZZ522" s="6"/>
      <c r="IAA522" s="174"/>
      <c r="IAB522" s="11"/>
      <c r="IAC522" s="15"/>
      <c r="IAD522" s="6"/>
      <c r="IAE522" s="174"/>
      <c r="IAF522" s="11"/>
      <c r="IAG522" s="15"/>
      <c r="IAH522" s="6"/>
      <c r="IAI522" s="174"/>
      <c r="IAJ522" s="11"/>
      <c r="IAK522" s="15"/>
      <c r="IAL522" s="6"/>
      <c r="IAM522" s="174"/>
      <c r="IAN522" s="11"/>
      <c r="IAO522" s="15"/>
      <c r="IAP522" s="6"/>
      <c r="IAQ522" s="174"/>
      <c r="IAR522" s="11"/>
      <c r="IAS522" s="15"/>
      <c r="IAT522" s="6"/>
      <c r="IAU522" s="174"/>
      <c r="IAV522" s="11"/>
      <c r="IAW522" s="15"/>
      <c r="IAX522" s="6"/>
      <c r="IAY522" s="174"/>
      <c r="IAZ522" s="11"/>
      <c r="IBA522" s="15"/>
      <c r="IBB522" s="6"/>
      <c r="IBC522" s="174"/>
      <c r="IBD522" s="11"/>
      <c r="IBE522" s="15"/>
      <c r="IBF522" s="6"/>
      <c r="IBG522" s="174"/>
      <c r="IBH522" s="11"/>
      <c r="IBI522" s="15"/>
      <c r="IBJ522" s="6"/>
      <c r="IBK522" s="174"/>
      <c r="IBL522" s="11"/>
      <c r="IBM522" s="15"/>
      <c r="IBN522" s="6"/>
      <c r="IBO522" s="174"/>
      <c r="IBP522" s="11"/>
      <c r="IBQ522" s="15"/>
      <c r="IBR522" s="6"/>
      <c r="IBS522" s="174"/>
      <c r="IBT522" s="11"/>
      <c r="IBU522" s="15"/>
      <c r="IBV522" s="6"/>
      <c r="IBW522" s="174"/>
      <c r="IBX522" s="11"/>
      <c r="IBY522" s="15"/>
      <c r="IBZ522" s="6"/>
      <c r="ICA522" s="174"/>
      <c r="ICB522" s="11"/>
      <c r="ICC522" s="15"/>
      <c r="ICD522" s="6"/>
      <c r="ICE522" s="174"/>
      <c r="ICF522" s="11"/>
      <c r="ICG522" s="15"/>
      <c r="ICH522" s="6"/>
      <c r="ICI522" s="174"/>
      <c r="ICJ522" s="11"/>
      <c r="ICK522" s="15"/>
      <c r="ICL522" s="6"/>
      <c r="ICM522" s="174"/>
      <c r="ICN522" s="11"/>
      <c r="ICO522" s="15"/>
      <c r="ICP522" s="6"/>
      <c r="ICQ522" s="174"/>
      <c r="ICR522" s="11"/>
      <c r="ICS522" s="15"/>
      <c r="ICT522" s="6"/>
      <c r="ICU522" s="174"/>
      <c r="ICV522" s="11"/>
      <c r="ICW522" s="15"/>
      <c r="ICX522" s="6"/>
      <c r="ICY522" s="174"/>
      <c r="ICZ522" s="11"/>
      <c r="IDA522" s="15"/>
      <c r="IDB522" s="6"/>
      <c r="IDC522" s="174"/>
      <c r="IDD522" s="11"/>
      <c r="IDE522" s="15"/>
      <c r="IDF522" s="6"/>
      <c r="IDG522" s="174"/>
      <c r="IDH522" s="11"/>
      <c r="IDI522" s="15"/>
      <c r="IDJ522" s="6"/>
      <c r="IDK522" s="174"/>
      <c r="IDL522" s="11"/>
      <c r="IDM522" s="15"/>
      <c r="IDN522" s="6"/>
      <c r="IDO522" s="174"/>
      <c r="IDP522" s="11"/>
      <c r="IDQ522" s="15"/>
      <c r="IDR522" s="6"/>
      <c r="IDS522" s="174"/>
      <c r="IDT522" s="11"/>
      <c r="IDU522" s="15"/>
      <c r="IDV522" s="6"/>
      <c r="IDW522" s="174"/>
      <c r="IDX522" s="11"/>
      <c r="IDY522" s="15"/>
      <c r="IDZ522" s="6"/>
      <c r="IEA522" s="174"/>
      <c r="IEB522" s="11"/>
      <c r="IEC522" s="15"/>
      <c r="IED522" s="6"/>
      <c r="IEE522" s="174"/>
      <c r="IEF522" s="11"/>
      <c r="IEG522" s="15"/>
      <c r="IEH522" s="6"/>
      <c r="IEI522" s="174"/>
      <c r="IEJ522" s="11"/>
      <c r="IEK522" s="15"/>
      <c r="IEL522" s="6"/>
      <c r="IEM522" s="174"/>
      <c r="IEN522" s="11"/>
      <c r="IEO522" s="15"/>
      <c r="IEP522" s="6"/>
      <c r="IEQ522" s="174"/>
      <c r="IER522" s="11"/>
      <c r="IES522" s="15"/>
      <c r="IET522" s="6"/>
      <c r="IEU522" s="174"/>
      <c r="IEV522" s="11"/>
      <c r="IEW522" s="15"/>
      <c r="IEX522" s="6"/>
      <c r="IEY522" s="174"/>
      <c r="IEZ522" s="11"/>
      <c r="IFA522" s="15"/>
      <c r="IFB522" s="6"/>
      <c r="IFC522" s="174"/>
      <c r="IFD522" s="11"/>
      <c r="IFE522" s="15"/>
      <c r="IFF522" s="6"/>
      <c r="IFG522" s="174"/>
      <c r="IFH522" s="11"/>
      <c r="IFI522" s="15"/>
      <c r="IFJ522" s="6"/>
      <c r="IFK522" s="174"/>
      <c r="IFL522" s="11"/>
      <c r="IFM522" s="15"/>
      <c r="IFN522" s="6"/>
      <c r="IFO522" s="174"/>
      <c r="IFP522" s="11"/>
      <c r="IFQ522" s="15"/>
      <c r="IFR522" s="6"/>
      <c r="IFS522" s="174"/>
      <c r="IFT522" s="11"/>
      <c r="IFU522" s="15"/>
      <c r="IFV522" s="6"/>
      <c r="IFW522" s="174"/>
      <c r="IFX522" s="11"/>
      <c r="IFY522" s="15"/>
      <c r="IFZ522" s="6"/>
      <c r="IGA522" s="174"/>
      <c r="IGB522" s="11"/>
      <c r="IGC522" s="15"/>
      <c r="IGD522" s="6"/>
      <c r="IGE522" s="174"/>
      <c r="IGF522" s="11"/>
      <c r="IGG522" s="15"/>
      <c r="IGH522" s="6"/>
      <c r="IGI522" s="174"/>
      <c r="IGJ522" s="11"/>
      <c r="IGK522" s="15"/>
      <c r="IGL522" s="6"/>
      <c r="IGM522" s="174"/>
      <c r="IGN522" s="11"/>
      <c r="IGO522" s="15"/>
      <c r="IGP522" s="6"/>
      <c r="IGQ522" s="174"/>
      <c r="IGR522" s="11"/>
      <c r="IGS522" s="15"/>
      <c r="IGT522" s="6"/>
      <c r="IGU522" s="174"/>
      <c r="IGV522" s="11"/>
      <c r="IGW522" s="15"/>
      <c r="IGX522" s="6"/>
      <c r="IGY522" s="174"/>
      <c r="IGZ522" s="11"/>
      <c r="IHA522" s="15"/>
      <c r="IHB522" s="6"/>
      <c r="IHC522" s="174"/>
      <c r="IHD522" s="11"/>
      <c r="IHE522" s="15"/>
      <c r="IHF522" s="6"/>
      <c r="IHG522" s="174"/>
      <c r="IHH522" s="11"/>
      <c r="IHI522" s="15"/>
      <c r="IHJ522" s="6"/>
      <c r="IHK522" s="174"/>
      <c r="IHL522" s="11"/>
      <c r="IHM522" s="15"/>
      <c r="IHN522" s="6"/>
      <c r="IHO522" s="174"/>
      <c r="IHP522" s="11"/>
      <c r="IHQ522" s="15"/>
      <c r="IHR522" s="6"/>
      <c r="IHS522" s="174"/>
      <c r="IHT522" s="11"/>
      <c r="IHU522" s="15"/>
      <c r="IHV522" s="6"/>
      <c r="IHW522" s="174"/>
      <c r="IHX522" s="11"/>
      <c r="IHY522" s="15"/>
      <c r="IHZ522" s="6"/>
      <c r="IIA522" s="174"/>
      <c r="IIB522" s="11"/>
      <c r="IIC522" s="15"/>
      <c r="IID522" s="6"/>
      <c r="IIE522" s="174"/>
      <c r="IIF522" s="11"/>
      <c r="IIG522" s="15"/>
      <c r="IIH522" s="6"/>
      <c r="III522" s="174"/>
      <c r="IIJ522" s="11"/>
      <c r="IIK522" s="15"/>
      <c r="IIL522" s="6"/>
      <c r="IIM522" s="174"/>
      <c r="IIN522" s="11"/>
      <c r="IIO522" s="15"/>
      <c r="IIP522" s="6"/>
      <c r="IIQ522" s="174"/>
      <c r="IIR522" s="11"/>
      <c r="IIS522" s="15"/>
      <c r="IIT522" s="6"/>
      <c r="IIU522" s="174"/>
      <c r="IIV522" s="11"/>
      <c r="IIW522" s="15"/>
      <c r="IIX522" s="6"/>
      <c r="IIY522" s="174"/>
      <c r="IIZ522" s="11"/>
      <c r="IJA522" s="15"/>
      <c r="IJB522" s="6"/>
      <c r="IJC522" s="174"/>
      <c r="IJD522" s="11"/>
      <c r="IJE522" s="15"/>
      <c r="IJF522" s="6"/>
      <c r="IJG522" s="174"/>
      <c r="IJH522" s="11"/>
      <c r="IJI522" s="15"/>
      <c r="IJJ522" s="6"/>
      <c r="IJK522" s="174"/>
      <c r="IJL522" s="11"/>
      <c r="IJM522" s="15"/>
      <c r="IJN522" s="6"/>
      <c r="IJO522" s="174"/>
      <c r="IJP522" s="11"/>
      <c r="IJQ522" s="15"/>
      <c r="IJR522" s="6"/>
      <c r="IJS522" s="174"/>
      <c r="IJT522" s="11"/>
      <c r="IJU522" s="15"/>
      <c r="IJV522" s="6"/>
      <c r="IJW522" s="174"/>
      <c r="IJX522" s="11"/>
      <c r="IJY522" s="15"/>
      <c r="IJZ522" s="6"/>
      <c r="IKA522" s="174"/>
      <c r="IKB522" s="11"/>
      <c r="IKC522" s="15"/>
      <c r="IKD522" s="6"/>
      <c r="IKE522" s="174"/>
      <c r="IKF522" s="11"/>
      <c r="IKG522" s="15"/>
      <c r="IKH522" s="6"/>
      <c r="IKI522" s="174"/>
      <c r="IKJ522" s="11"/>
      <c r="IKK522" s="15"/>
      <c r="IKL522" s="6"/>
      <c r="IKM522" s="174"/>
      <c r="IKN522" s="11"/>
      <c r="IKO522" s="15"/>
      <c r="IKP522" s="6"/>
      <c r="IKQ522" s="174"/>
      <c r="IKR522" s="11"/>
      <c r="IKS522" s="15"/>
      <c r="IKT522" s="6"/>
      <c r="IKU522" s="174"/>
      <c r="IKV522" s="11"/>
      <c r="IKW522" s="15"/>
      <c r="IKX522" s="6"/>
      <c r="IKY522" s="174"/>
      <c r="IKZ522" s="11"/>
      <c r="ILA522" s="15"/>
      <c r="ILB522" s="6"/>
      <c r="ILC522" s="174"/>
      <c r="ILD522" s="11"/>
      <c r="ILE522" s="15"/>
      <c r="ILF522" s="6"/>
      <c r="ILG522" s="174"/>
      <c r="ILH522" s="11"/>
      <c r="ILI522" s="15"/>
      <c r="ILJ522" s="6"/>
      <c r="ILK522" s="174"/>
      <c r="ILL522" s="11"/>
      <c r="ILM522" s="15"/>
      <c r="ILN522" s="6"/>
      <c r="ILO522" s="174"/>
      <c r="ILP522" s="11"/>
      <c r="ILQ522" s="15"/>
      <c r="ILR522" s="6"/>
      <c r="ILS522" s="174"/>
      <c r="ILT522" s="11"/>
      <c r="ILU522" s="15"/>
      <c r="ILV522" s="6"/>
      <c r="ILW522" s="174"/>
      <c r="ILX522" s="11"/>
      <c r="ILY522" s="15"/>
      <c r="ILZ522" s="6"/>
      <c r="IMA522" s="174"/>
      <c r="IMB522" s="11"/>
      <c r="IMC522" s="15"/>
      <c r="IMD522" s="6"/>
      <c r="IME522" s="174"/>
      <c r="IMF522" s="11"/>
      <c r="IMG522" s="15"/>
      <c r="IMH522" s="6"/>
      <c r="IMI522" s="174"/>
      <c r="IMJ522" s="11"/>
      <c r="IMK522" s="15"/>
      <c r="IML522" s="6"/>
      <c r="IMM522" s="174"/>
      <c r="IMN522" s="11"/>
      <c r="IMO522" s="15"/>
      <c r="IMP522" s="6"/>
      <c r="IMQ522" s="174"/>
      <c r="IMR522" s="11"/>
      <c r="IMS522" s="15"/>
      <c r="IMT522" s="6"/>
      <c r="IMU522" s="174"/>
      <c r="IMV522" s="11"/>
      <c r="IMW522" s="15"/>
      <c r="IMX522" s="6"/>
      <c r="IMY522" s="174"/>
      <c r="IMZ522" s="11"/>
      <c r="INA522" s="15"/>
      <c r="INB522" s="6"/>
      <c r="INC522" s="174"/>
      <c r="IND522" s="11"/>
      <c r="INE522" s="15"/>
      <c r="INF522" s="6"/>
      <c r="ING522" s="174"/>
      <c r="INH522" s="11"/>
      <c r="INI522" s="15"/>
      <c r="INJ522" s="6"/>
      <c r="INK522" s="174"/>
      <c r="INL522" s="11"/>
      <c r="INM522" s="15"/>
      <c r="INN522" s="6"/>
      <c r="INO522" s="174"/>
      <c r="INP522" s="11"/>
      <c r="INQ522" s="15"/>
      <c r="INR522" s="6"/>
      <c r="INS522" s="174"/>
      <c r="INT522" s="11"/>
      <c r="INU522" s="15"/>
      <c r="INV522" s="6"/>
      <c r="INW522" s="174"/>
      <c r="INX522" s="11"/>
      <c r="INY522" s="15"/>
      <c r="INZ522" s="6"/>
      <c r="IOA522" s="174"/>
      <c r="IOB522" s="11"/>
      <c r="IOC522" s="15"/>
      <c r="IOD522" s="6"/>
      <c r="IOE522" s="174"/>
      <c r="IOF522" s="11"/>
      <c r="IOG522" s="15"/>
      <c r="IOH522" s="6"/>
      <c r="IOI522" s="174"/>
      <c r="IOJ522" s="11"/>
      <c r="IOK522" s="15"/>
      <c r="IOL522" s="6"/>
      <c r="IOM522" s="174"/>
      <c r="ION522" s="11"/>
      <c r="IOO522" s="15"/>
      <c r="IOP522" s="6"/>
      <c r="IOQ522" s="174"/>
      <c r="IOR522" s="11"/>
      <c r="IOS522" s="15"/>
      <c r="IOT522" s="6"/>
      <c r="IOU522" s="174"/>
      <c r="IOV522" s="11"/>
      <c r="IOW522" s="15"/>
      <c r="IOX522" s="6"/>
      <c r="IOY522" s="174"/>
      <c r="IOZ522" s="11"/>
      <c r="IPA522" s="15"/>
      <c r="IPB522" s="6"/>
      <c r="IPC522" s="174"/>
      <c r="IPD522" s="11"/>
      <c r="IPE522" s="15"/>
      <c r="IPF522" s="6"/>
      <c r="IPG522" s="174"/>
      <c r="IPH522" s="11"/>
      <c r="IPI522" s="15"/>
      <c r="IPJ522" s="6"/>
      <c r="IPK522" s="174"/>
      <c r="IPL522" s="11"/>
      <c r="IPM522" s="15"/>
      <c r="IPN522" s="6"/>
      <c r="IPO522" s="174"/>
      <c r="IPP522" s="11"/>
      <c r="IPQ522" s="15"/>
      <c r="IPR522" s="6"/>
      <c r="IPS522" s="174"/>
      <c r="IPT522" s="11"/>
      <c r="IPU522" s="15"/>
      <c r="IPV522" s="6"/>
      <c r="IPW522" s="174"/>
      <c r="IPX522" s="11"/>
      <c r="IPY522" s="15"/>
      <c r="IPZ522" s="6"/>
      <c r="IQA522" s="174"/>
      <c r="IQB522" s="11"/>
      <c r="IQC522" s="15"/>
      <c r="IQD522" s="6"/>
      <c r="IQE522" s="174"/>
      <c r="IQF522" s="11"/>
      <c r="IQG522" s="15"/>
      <c r="IQH522" s="6"/>
      <c r="IQI522" s="174"/>
      <c r="IQJ522" s="11"/>
      <c r="IQK522" s="15"/>
      <c r="IQL522" s="6"/>
      <c r="IQM522" s="174"/>
      <c r="IQN522" s="11"/>
      <c r="IQO522" s="15"/>
      <c r="IQP522" s="6"/>
      <c r="IQQ522" s="174"/>
      <c r="IQR522" s="11"/>
      <c r="IQS522" s="15"/>
      <c r="IQT522" s="6"/>
      <c r="IQU522" s="174"/>
      <c r="IQV522" s="11"/>
      <c r="IQW522" s="15"/>
      <c r="IQX522" s="6"/>
      <c r="IQY522" s="174"/>
      <c r="IQZ522" s="11"/>
      <c r="IRA522" s="15"/>
      <c r="IRB522" s="6"/>
      <c r="IRC522" s="174"/>
      <c r="IRD522" s="11"/>
      <c r="IRE522" s="15"/>
      <c r="IRF522" s="6"/>
      <c r="IRG522" s="174"/>
      <c r="IRH522" s="11"/>
      <c r="IRI522" s="15"/>
      <c r="IRJ522" s="6"/>
      <c r="IRK522" s="174"/>
      <c r="IRL522" s="11"/>
      <c r="IRM522" s="15"/>
      <c r="IRN522" s="6"/>
      <c r="IRO522" s="174"/>
      <c r="IRP522" s="11"/>
      <c r="IRQ522" s="15"/>
      <c r="IRR522" s="6"/>
      <c r="IRS522" s="174"/>
      <c r="IRT522" s="11"/>
      <c r="IRU522" s="15"/>
      <c r="IRV522" s="6"/>
      <c r="IRW522" s="174"/>
      <c r="IRX522" s="11"/>
      <c r="IRY522" s="15"/>
      <c r="IRZ522" s="6"/>
      <c r="ISA522" s="174"/>
      <c r="ISB522" s="11"/>
      <c r="ISC522" s="15"/>
      <c r="ISD522" s="6"/>
      <c r="ISE522" s="174"/>
      <c r="ISF522" s="11"/>
      <c r="ISG522" s="15"/>
      <c r="ISH522" s="6"/>
      <c r="ISI522" s="174"/>
      <c r="ISJ522" s="11"/>
      <c r="ISK522" s="15"/>
      <c r="ISL522" s="6"/>
      <c r="ISM522" s="174"/>
      <c r="ISN522" s="11"/>
      <c r="ISO522" s="15"/>
      <c r="ISP522" s="6"/>
      <c r="ISQ522" s="174"/>
      <c r="ISR522" s="11"/>
      <c r="ISS522" s="15"/>
      <c r="IST522" s="6"/>
      <c r="ISU522" s="174"/>
      <c r="ISV522" s="11"/>
      <c r="ISW522" s="15"/>
      <c r="ISX522" s="6"/>
      <c r="ISY522" s="174"/>
      <c r="ISZ522" s="11"/>
      <c r="ITA522" s="15"/>
      <c r="ITB522" s="6"/>
      <c r="ITC522" s="174"/>
      <c r="ITD522" s="11"/>
      <c r="ITE522" s="15"/>
      <c r="ITF522" s="6"/>
      <c r="ITG522" s="174"/>
      <c r="ITH522" s="11"/>
      <c r="ITI522" s="15"/>
      <c r="ITJ522" s="6"/>
      <c r="ITK522" s="174"/>
      <c r="ITL522" s="11"/>
      <c r="ITM522" s="15"/>
      <c r="ITN522" s="6"/>
      <c r="ITO522" s="174"/>
      <c r="ITP522" s="11"/>
      <c r="ITQ522" s="15"/>
      <c r="ITR522" s="6"/>
      <c r="ITS522" s="174"/>
      <c r="ITT522" s="11"/>
      <c r="ITU522" s="15"/>
      <c r="ITV522" s="6"/>
      <c r="ITW522" s="174"/>
      <c r="ITX522" s="11"/>
      <c r="ITY522" s="15"/>
      <c r="ITZ522" s="6"/>
      <c r="IUA522" s="174"/>
      <c r="IUB522" s="11"/>
      <c r="IUC522" s="15"/>
      <c r="IUD522" s="6"/>
      <c r="IUE522" s="174"/>
      <c r="IUF522" s="11"/>
      <c r="IUG522" s="15"/>
      <c r="IUH522" s="6"/>
      <c r="IUI522" s="174"/>
      <c r="IUJ522" s="11"/>
      <c r="IUK522" s="15"/>
      <c r="IUL522" s="6"/>
      <c r="IUM522" s="174"/>
      <c r="IUN522" s="11"/>
      <c r="IUO522" s="15"/>
      <c r="IUP522" s="6"/>
      <c r="IUQ522" s="174"/>
      <c r="IUR522" s="11"/>
      <c r="IUS522" s="15"/>
      <c r="IUT522" s="6"/>
      <c r="IUU522" s="174"/>
      <c r="IUV522" s="11"/>
      <c r="IUW522" s="15"/>
      <c r="IUX522" s="6"/>
      <c r="IUY522" s="174"/>
      <c r="IUZ522" s="11"/>
      <c r="IVA522" s="15"/>
      <c r="IVB522" s="6"/>
      <c r="IVC522" s="174"/>
      <c r="IVD522" s="11"/>
      <c r="IVE522" s="15"/>
      <c r="IVF522" s="6"/>
      <c r="IVG522" s="174"/>
      <c r="IVH522" s="11"/>
      <c r="IVI522" s="15"/>
      <c r="IVJ522" s="6"/>
      <c r="IVK522" s="174"/>
      <c r="IVL522" s="11"/>
      <c r="IVM522" s="15"/>
      <c r="IVN522" s="6"/>
      <c r="IVO522" s="174"/>
      <c r="IVP522" s="11"/>
      <c r="IVQ522" s="15"/>
      <c r="IVR522" s="6"/>
      <c r="IVS522" s="174"/>
      <c r="IVT522" s="11"/>
      <c r="IVU522" s="15"/>
      <c r="IVV522" s="6"/>
      <c r="IVW522" s="174"/>
      <c r="IVX522" s="11"/>
      <c r="IVY522" s="15"/>
      <c r="IVZ522" s="6"/>
      <c r="IWA522" s="174"/>
      <c r="IWB522" s="11"/>
      <c r="IWC522" s="15"/>
      <c r="IWD522" s="6"/>
      <c r="IWE522" s="174"/>
      <c r="IWF522" s="11"/>
      <c r="IWG522" s="15"/>
      <c r="IWH522" s="6"/>
      <c r="IWI522" s="174"/>
      <c r="IWJ522" s="11"/>
      <c r="IWK522" s="15"/>
      <c r="IWL522" s="6"/>
      <c r="IWM522" s="174"/>
      <c r="IWN522" s="11"/>
      <c r="IWO522" s="15"/>
      <c r="IWP522" s="6"/>
      <c r="IWQ522" s="174"/>
      <c r="IWR522" s="11"/>
      <c r="IWS522" s="15"/>
      <c r="IWT522" s="6"/>
      <c r="IWU522" s="174"/>
      <c r="IWV522" s="11"/>
      <c r="IWW522" s="15"/>
      <c r="IWX522" s="6"/>
      <c r="IWY522" s="174"/>
      <c r="IWZ522" s="11"/>
      <c r="IXA522" s="15"/>
      <c r="IXB522" s="6"/>
      <c r="IXC522" s="174"/>
      <c r="IXD522" s="11"/>
      <c r="IXE522" s="15"/>
      <c r="IXF522" s="6"/>
      <c r="IXG522" s="174"/>
      <c r="IXH522" s="11"/>
      <c r="IXI522" s="15"/>
      <c r="IXJ522" s="6"/>
      <c r="IXK522" s="174"/>
      <c r="IXL522" s="11"/>
      <c r="IXM522" s="15"/>
      <c r="IXN522" s="6"/>
      <c r="IXO522" s="174"/>
      <c r="IXP522" s="11"/>
      <c r="IXQ522" s="15"/>
      <c r="IXR522" s="6"/>
      <c r="IXS522" s="174"/>
      <c r="IXT522" s="11"/>
      <c r="IXU522" s="15"/>
      <c r="IXV522" s="6"/>
      <c r="IXW522" s="174"/>
      <c r="IXX522" s="11"/>
      <c r="IXY522" s="15"/>
      <c r="IXZ522" s="6"/>
      <c r="IYA522" s="174"/>
      <c r="IYB522" s="11"/>
      <c r="IYC522" s="15"/>
      <c r="IYD522" s="6"/>
      <c r="IYE522" s="174"/>
      <c r="IYF522" s="11"/>
      <c r="IYG522" s="15"/>
      <c r="IYH522" s="6"/>
      <c r="IYI522" s="174"/>
      <c r="IYJ522" s="11"/>
      <c r="IYK522" s="15"/>
      <c r="IYL522" s="6"/>
      <c r="IYM522" s="174"/>
      <c r="IYN522" s="11"/>
      <c r="IYO522" s="15"/>
      <c r="IYP522" s="6"/>
      <c r="IYQ522" s="174"/>
      <c r="IYR522" s="11"/>
      <c r="IYS522" s="15"/>
      <c r="IYT522" s="6"/>
      <c r="IYU522" s="174"/>
      <c r="IYV522" s="11"/>
      <c r="IYW522" s="15"/>
      <c r="IYX522" s="6"/>
      <c r="IYY522" s="174"/>
      <c r="IYZ522" s="11"/>
      <c r="IZA522" s="15"/>
      <c r="IZB522" s="6"/>
      <c r="IZC522" s="174"/>
      <c r="IZD522" s="11"/>
      <c r="IZE522" s="15"/>
      <c r="IZF522" s="6"/>
      <c r="IZG522" s="174"/>
      <c r="IZH522" s="11"/>
      <c r="IZI522" s="15"/>
      <c r="IZJ522" s="6"/>
      <c r="IZK522" s="174"/>
      <c r="IZL522" s="11"/>
      <c r="IZM522" s="15"/>
      <c r="IZN522" s="6"/>
      <c r="IZO522" s="174"/>
      <c r="IZP522" s="11"/>
      <c r="IZQ522" s="15"/>
      <c r="IZR522" s="6"/>
      <c r="IZS522" s="174"/>
      <c r="IZT522" s="11"/>
      <c r="IZU522" s="15"/>
      <c r="IZV522" s="6"/>
      <c r="IZW522" s="174"/>
      <c r="IZX522" s="11"/>
      <c r="IZY522" s="15"/>
      <c r="IZZ522" s="6"/>
      <c r="JAA522" s="174"/>
      <c r="JAB522" s="11"/>
      <c r="JAC522" s="15"/>
      <c r="JAD522" s="6"/>
      <c r="JAE522" s="174"/>
      <c r="JAF522" s="11"/>
      <c r="JAG522" s="15"/>
      <c r="JAH522" s="6"/>
      <c r="JAI522" s="174"/>
      <c r="JAJ522" s="11"/>
      <c r="JAK522" s="15"/>
      <c r="JAL522" s="6"/>
      <c r="JAM522" s="174"/>
      <c r="JAN522" s="11"/>
      <c r="JAO522" s="15"/>
      <c r="JAP522" s="6"/>
      <c r="JAQ522" s="174"/>
      <c r="JAR522" s="11"/>
      <c r="JAS522" s="15"/>
      <c r="JAT522" s="6"/>
      <c r="JAU522" s="174"/>
      <c r="JAV522" s="11"/>
      <c r="JAW522" s="15"/>
      <c r="JAX522" s="6"/>
      <c r="JAY522" s="174"/>
      <c r="JAZ522" s="11"/>
      <c r="JBA522" s="15"/>
      <c r="JBB522" s="6"/>
      <c r="JBC522" s="174"/>
      <c r="JBD522" s="11"/>
      <c r="JBE522" s="15"/>
      <c r="JBF522" s="6"/>
      <c r="JBG522" s="174"/>
      <c r="JBH522" s="11"/>
      <c r="JBI522" s="15"/>
      <c r="JBJ522" s="6"/>
      <c r="JBK522" s="174"/>
      <c r="JBL522" s="11"/>
      <c r="JBM522" s="15"/>
      <c r="JBN522" s="6"/>
      <c r="JBO522" s="174"/>
      <c r="JBP522" s="11"/>
      <c r="JBQ522" s="15"/>
      <c r="JBR522" s="6"/>
      <c r="JBS522" s="174"/>
      <c r="JBT522" s="11"/>
      <c r="JBU522" s="15"/>
      <c r="JBV522" s="6"/>
      <c r="JBW522" s="174"/>
      <c r="JBX522" s="11"/>
      <c r="JBY522" s="15"/>
      <c r="JBZ522" s="6"/>
      <c r="JCA522" s="174"/>
      <c r="JCB522" s="11"/>
      <c r="JCC522" s="15"/>
      <c r="JCD522" s="6"/>
      <c r="JCE522" s="174"/>
      <c r="JCF522" s="11"/>
      <c r="JCG522" s="15"/>
      <c r="JCH522" s="6"/>
      <c r="JCI522" s="174"/>
      <c r="JCJ522" s="11"/>
      <c r="JCK522" s="15"/>
      <c r="JCL522" s="6"/>
      <c r="JCM522" s="174"/>
      <c r="JCN522" s="11"/>
      <c r="JCO522" s="15"/>
      <c r="JCP522" s="6"/>
      <c r="JCQ522" s="174"/>
      <c r="JCR522" s="11"/>
      <c r="JCS522" s="15"/>
      <c r="JCT522" s="6"/>
      <c r="JCU522" s="174"/>
      <c r="JCV522" s="11"/>
      <c r="JCW522" s="15"/>
      <c r="JCX522" s="6"/>
      <c r="JCY522" s="174"/>
      <c r="JCZ522" s="11"/>
      <c r="JDA522" s="15"/>
      <c r="JDB522" s="6"/>
      <c r="JDC522" s="174"/>
      <c r="JDD522" s="11"/>
      <c r="JDE522" s="15"/>
      <c r="JDF522" s="6"/>
      <c r="JDG522" s="174"/>
      <c r="JDH522" s="11"/>
      <c r="JDI522" s="15"/>
      <c r="JDJ522" s="6"/>
      <c r="JDK522" s="174"/>
      <c r="JDL522" s="11"/>
      <c r="JDM522" s="15"/>
      <c r="JDN522" s="6"/>
      <c r="JDO522" s="174"/>
      <c r="JDP522" s="11"/>
      <c r="JDQ522" s="15"/>
      <c r="JDR522" s="6"/>
      <c r="JDS522" s="174"/>
      <c r="JDT522" s="11"/>
      <c r="JDU522" s="15"/>
      <c r="JDV522" s="6"/>
      <c r="JDW522" s="174"/>
      <c r="JDX522" s="11"/>
      <c r="JDY522" s="15"/>
      <c r="JDZ522" s="6"/>
      <c r="JEA522" s="174"/>
      <c r="JEB522" s="11"/>
      <c r="JEC522" s="15"/>
      <c r="JED522" s="6"/>
      <c r="JEE522" s="174"/>
      <c r="JEF522" s="11"/>
      <c r="JEG522" s="15"/>
      <c r="JEH522" s="6"/>
      <c r="JEI522" s="174"/>
      <c r="JEJ522" s="11"/>
      <c r="JEK522" s="15"/>
      <c r="JEL522" s="6"/>
      <c r="JEM522" s="174"/>
      <c r="JEN522" s="11"/>
      <c r="JEO522" s="15"/>
      <c r="JEP522" s="6"/>
      <c r="JEQ522" s="174"/>
      <c r="JER522" s="11"/>
      <c r="JES522" s="15"/>
      <c r="JET522" s="6"/>
      <c r="JEU522" s="174"/>
      <c r="JEV522" s="11"/>
      <c r="JEW522" s="15"/>
      <c r="JEX522" s="6"/>
      <c r="JEY522" s="174"/>
      <c r="JEZ522" s="11"/>
      <c r="JFA522" s="15"/>
      <c r="JFB522" s="6"/>
      <c r="JFC522" s="174"/>
      <c r="JFD522" s="11"/>
      <c r="JFE522" s="15"/>
      <c r="JFF522" s="6"/>
      <c r="JFG522" s="174"/>
      <c r="JFH522" s="11"/>
      <c r="JFI522" s="15"/>
      <c r="JFJ522" s="6"/>
      <c r="JFK522" s="174"/>
      <c r="JFL522" s="11"/>
      <c r="JFM522" s="15"/>
      <c r="JFN522" s="6"/>
      <c r="JFO522" s="174"/>
      <c r="JFP522" s="11"/>
      <c r="JFQ522" s="15"/>
      <c r="JFR522" s="6"/>
      <c r="JFS522" s="174"/>
      <c r="JFT522" s="11"/>
      <c r="JFU522" s="15"/>
      <c r="JFV522" s="6"/>
      <c r="JFW522" s="174"/>
      <c r="JFX522" s="11"/>
      <c r="JFY522" s="15"/>
      <c r="JFZ522" s="6"/>
      <c r="JGA522" s="174"/>
      <c r="JGB522" s="11"/>
      <c r="JGC522" s="15"/>
      <c r="JGD522" s="6"/>
      <c r="JGE522" s="174"/>
      <c r="JGF522" s="11"/>
      <c r="JGG522" s="15"/>
      <c r="JGH522" s="6"/>
      <c r="JGI522" s="174"/>
      <c r="JGJ522" s="11"/>
      <c r="JGK522" s="15"/>
      <c r="JGL522" s="6"/>
      <c r="JGM522" s="174"/>
      <c r="JGN522" s="11"/>
      <c r="JGO522" s="15"/>
      <c r="JGP522" s="6"/>
      <c r="JGQ522" s="174"/>
      <c r="JGR522" s="11"/>
      <c r="JGS522" s="15"/>
      <c r="JGT522" s="6"/>
      <c r="JGU522" s="174"/>
      <c r="JGV522" s="11"/>
      <c r="JGW522" s="15"/>
      <c r="JGX522" s="6"/>
      <c r="JGY522" s="174"/>
      <c r="JGZ522" s="11"/>
      <c r="JHA522" s="15"/>
      <c r="JHB522" s="6"/>
      <c r="JHC522" s="174"/>
      <c r="JHD522" s="11"/>
      <c r="JHE522" s="15"/>
      <c r="JHF522" s="6"/>
      <c r="JHG522" s="174"/>
      <c r="JHH522" s="11"/>
      <c r="JHI522" s="15"/>
      <c r="JHJ522" s="6"/>
      <c r="JHK522" s="174"/>
      <c r="JHL522" s="11"/>
      <c r="JHM522" s="15"/>
      <c r="JHN522" s="6"/>
      <c r="JHO522" s="174"/>
      <c r="JHP522" s="11"/>
      <c r="JHQ522" s="15"/>
      <c r="JHR522" s="6"/>
      <c r="JHS522" s="174"/>
      <c r="JHT522" s="11"/>
      <c r="JHU522" s="15"/>
      <c r="JHV522" s="6"/>
      <c r="JHW522" s="174"/>
      <c r="JHX522" s="11"/>
      <c r="JHY522" s="15"/>
      <c r="JHZ522" s="6"/>
      <c r="JIA522" s="174"/>
      <c r="JIB522" s="11"/>
      <c r="JIC522" s="15"/>
      <c r="JID522" s="6"/>
      <c r="JIE522" s="174"/>
      <c r="JIF522" s="11"/>
      <c r="JIG522" s="15"/>
      <c r="JIH522" s="6"/>
      <c r="JII522" s="174"/>
      <c r="JIJ522" s="11"/>
      <c r="JIK522" s="15"/>
      <c r="JIL522" s="6"/>
      <c r="JIM522" s="174"/>
      <c r="JIN522" s="11"/>
      <c r="JIO522" s="15"/>
      <c r="JIP522" s="6"/>
      <c r="JIQ522" s="174"/>
      <c r="JIR522" s="11"/>
      <c r="JIS522" s="15"/>
      <c r="JIT522" s="6"/>
      <c r="JIU522" s="174"/>
      <c r="JIV522" s="11"/>
      <c r="JIW522" s="15"/>
      <c r="JIX522" s="6"/>
      <c r="JIY522" s="174"/>
      <c r="JIZ522" s="11"/>
      <c r="JJA522" s="15"/>
      <c r="JJB522" s="6"/>
      <c r="JJC522" s="174"/>
      <c r="JJD522" s="11"/>
      <c r="JJE522" s="15"/>
      <c r="JJF522" s="6"/>
      <c r="JJG522" s="174"/>
      <c r="JJH522" s="11"/>
      <c r="JJI522" s="15"/>
      <c r="JJJ522" s="6"/>
      <c r="JJK522" s="174"/>
      <c r="JJL522" s="11"/>
      <c r="JJM522" s="15"/>
      <c r="JJN522" s="6"/>
      <c r="JJO522" s="174"/>
      <c r="JJP522" s="11"/>
      <c r="JJQ522" s="15"/>
      <c r="JJR522" s="6"/>
      <c r="JJS522" s="174"/>
      <c r="JJT522" s="11"/>
      <c r="JJU522" s="15"/>
      <c r="JJV522" s="6"/>
      <c r="JJW522" s="174"/>
      <c r="JJX522" s="11"/>
      <c r="JJY522" s="15"/>
      <c r="JJZ522" s="6"/>
      <c r="JKA522" s="174"/>
      <c r="JKB522" s="11"/>
      <c r="JKC522" s="15"/>
      <c r="JKD522" s="6"/>
      <c r="JKE522" s="174"/>
      <c r="JKF522" s="11"/>
      <c r="JKG522" s="15"/>
      <c r="JKH522" s="6"/>
      <c r="JKI522" s="174"/>
      <c r="JKJ522" s="11"/>
      <c r="JKK522" s="15"/>
      <c r="JKL522" s="6"/>
      <c r="JKM522" s="174"/>
      <c r="JKN522" s="11"/>
      <c r="JKO522" s="15"/>
      <c r="JKP522" s="6"/>
      <c r="JKQ522" s="174"/>
      <c r="JKR522" s="11"/>
      <c r="JKS522" s="15"/>
      <c r="JKT522" s="6"/>
      <c r="JKU522" s="174"/>
      <c r="JKV522" s="11"/>
      <c r="JKW522" s="15"/>
      <c r="JKX522" s="6"/>
      <c r="JKY522" s="174"/>
      <c r="JKZ522" s="11"/>
      <c r="JLA522" s="15"/>
      <c r="JLB522" s="6"/>
      <c r="JLC522" s="174"/>
      <c r="JLD522" s="11"/>
      <c r="JLE522" s="15"/>
      <c r="JLF522" s="6"/>
      <c r="JLG522" s="174"/>
      <c r="JLH522" s="11"/>
      <c r="JLI522" s="15"/>
      <c r="JLJ522" s="6"/>
      <c r="JLK522" s="174"/>
      <c r="JLL522" s="11"/>
      <c r="JLM522" s="15"/>
      <c r="JLN522" s="6"/>
      <c r="JLO522" s="174"/>
      <c r="JLP522" s="11"/>
      <c r="JLQ522" s="15"/>
      <c r="JLR522" s="6"/>
      <c r="JLS522" s="174"/>
      <c r="JLT522" s="11"/>
      <c r="JLU522" s="15"/>
      <c r="JLV522" s="6"/>
      <c r="JLW522" s="174"/>
      <c r="JLX522" s="11"/>
      <c r="JLY522" s="15"/>
      <c r="JLZ522" s="6"/>
      <c r="JMA522" s="174"/>
      <c r="JMB522" s="11"/>
      <c r="JMC522" s="15"/>
      <c r="JMD522" s="6"/>
      <c r="JME522" s="174"/>
      <c r="JMF522" s="11"/>
      <c r="JMG522" s="15"/>
      <c r="JMH522" s="6"/>
      <c r="JMI522" s="174"/>
      <c r="JMJ522" s="11"/>
      <c r="JMK522" s="15"/>
      <c r="JML522" s="6"/>
      <c r="JMM522" s="174"/>
      <c r="JMN522" s="11"/>
      <c r="JMO522" s="15"/>
      <c r="JMP522" s="6"/>
      <c r="JMQ522" s="174"/>
      <c r="JMR522" s="11"/>
      <c r="JMS522" s="15"/>
      <c r="JMT522" s="6"/>
      <c r="JMU522" s="174"/>
      <c r="JMV522" s="11"/>
      <c r="JMW522" s="15"/>
      <c r="JMX522" s="6"/>
      <c r="JMY522" s="174"/>
      <c r="JMZ522" s="11"/>
      <c r="JNA522" s="15"/>
      <c r="JNB522" s="6"/>
      <c r="JNC522" s="174"/>
      <c r="JND522" s="11"/>
      <c r="JNE522" s="15"/>
      <c r="JNF522" s="6"/>
      <c r="JNG522" s="174"/>
      <c r="JNH522" s="11"/>
      <c r="JNI522" s="15"/>
      <c r="JNJ522" s="6"/>
      <c r="JNK522" s="174"/>
      <c r="JNL522" s="11"/>
      <c r="JNM522" s="15"/>
      <c r="JNN522" s="6"/>
      <c r="JNO522" s="174"/>
      <c r="JNP522" s="11"/>
      <c r="JNQ522" s="15"/>
      <c r="JNR522" s="6"/>
      <c r="JNS522" s="174"/>
      <c r="JNT522" s="11"/>
      <c r="JNU522" s="15"/>
      <c r="JNV522" s="6"/>
      <c r="JNW522" s="174"/>
      <c r="JNX522" s="11"/>
      <c r="JNY522" s="15"/>
      <c r="JNZ522" s="6"/>
      <c r="JOA522" s="174"/>
      <c r="JOB522" s="11"/>
      <c r="JOC522" s="15"/>
      <c r="JOD522" s="6"/>
      <c r="JOE522" s="174"/>
      <c r="JOF522" s="11"/>
      <c r="JOG522" s="15"/>
      <c r="JOH522" s="6"/>
      <c r="JOI522" s="174"/>
      <c r="JOJ522" s="11"/>
      <c r="JOK522" s="15"/>
      <c r="JOL522" s="6"/>
      <c r="JOM522" s="174"/>
      <c r="JON522" s="11"/>
      <c r="JOO522" s="15"/>
      <c r="JOP522" s="6"/>
      <c r="JOQ522" s="174"/>
      <c r="JOR522" s="11"/>
      <c r="JOS522" s="15"/>
      <c r="JOT522" s="6"/>
      <c r="JOU522" s="174"/>
      <c r="JOV522" s="11"/>
      <c r="JOW522" s="15"/>
      <c r="JOX522" s="6"/>
      <c r="JOY522" s="174"/>
      <c r="JOZ522" s="11"/>
      <c r="JPA522" s="15"/>
      <c r="JPB522" s="6"/>
      <c r="JPC522" s="174"/>
      <c r="JPD522" s="11"/>
      <c r="JPE522" s="15"/>
      <c r="JPF522" s="6"/>
      <c r="JPG522" s="174"/>
      <c r="JPH522" s="11"/>
      <c r="JPI522" s="15"/>
      <c r="JPJ522" s="6"/>
      <c r="JPK522" s="174"/>
      <c r="JPL522" s="11"/>
      <c r="JPM522" s="15"/>
      <c r="JPN522" s="6"/>
      <c r="JPO522" s="174"/>
      <c r="JPP522" s="11"/>
      <c r="JPQ522" s="15"/>
      <c r="JPR522" s="6"/>
      <c r="JPS522" s="174"/>
      <c r="JPT522" s="11"/>
      <c r="JPU522" s="15"/>
      <c r="JPV522" s="6"/>
      <c r="JPW522" s="174"/>
      <c r="JPX522" s="11"/>
      <c r="JPY522" s="15"/>
      <c r="JPZ522" s="6"/>
      <c r="JQA522" s="174"/>
      <c r="JQB522" s="11"/>
      <c r="JQC522" s="15"/>
      <c r="JQD522" s="6"/>
      <c r="JQE522" s="174"/>
      <c r="JQF522" s="11"/>
      <c r="JQG522" s="15"/>
      <c r="JQH522" s="6"/>
      <c r="JQI522" s="174"/>
      <c r="JQJ522" s="11"/>
      <c r="JQK522" s="15"/>
      <c r="JQL522" s="6"/>
      <c r="JQM522" s="174"/>
      <c r="JQN522" s="11"/>
      <c r="JQO522" s="15"/>
      <c r="JQP522" s="6"/>
      <c r="JQQ522" s="174"/>
      <c r="JQR522" s="11"/>
      <c r="JQS522" s="15"/>
      <c r="JQT522" s="6"/>
      <c r="JQU522" s="174"/>
      <c r="JQV522" s="11"/>
      <c r="JQW522" s="15"/>
      <c r="JQX522" s="6"/>
      <c r="JQY522" s="174"/>
      <c r="JQZ522" s="11"/>
      <c r="JRA522" s="15"/>
      <c r="JRB522" s="6"/>
      <c r="JRC522" s="174"/>
      <c r="JRD522" s="11"/>
      <c r="JRE522" s="15"/>
      <c r="JRF522" s="6"/>
      <c r="JRG522" s="174"/>
      <c r="JRH522" s="11"/>
      <c r="JRI522" s="15"/>
      <c r="JRJ522" s="6"/>
      <c r="JRK522" s="174"/>
      <c r="JRL522" s="11"/>
      <c r="JRM522" s="15"/>
      <c r="JRN522" s="6"/>
      <c r="JRO522" s="174"/>
      <c r="JRP522" s="11"/>
      <c r="JRQ522" s="15"/>
      <c r="JRR522" s="6"/>
      <c r="JRS522" s="174"/>
      <c r="JRT522" s="11"/>
      <c r="JRU522" s="15"/>
      <c r="JRV522" s="6"/>
      <c r="JRW522" s="174"/>
      <c r="JRX522" s="11"/>
      <c r="JRY522" s="15"/>
      <c r="JRZ522" s="6"/>
      <c r="JSA522" s="174"/>
      <c r="JSB522" s="11"/>
      <c r="JSC522" s="15"/>
      <c r="JSD522" s="6"/>
      <c r="JSE522" s="174"/>
      <c r="JSF522" s="11"/>
      <c r="JSG522" s="15"/>
      <c r="JSH522" s="6"/>
      <c r="JSI522" s="174"/>
      <c r="JSJ522" s="11"/>
      <c r="JSK522" s="15"/>
      <c r="JSL522" s="6"/>
      <c r="JSM522" s="174"/>
      <c r="JSN522" s="11"/>
      <c r="JSO522" s="15"/>
      <c r="JSP522" s="6"/>
      <c r="JSQ522" s="174"/>
      <c r="JSR522" s="11"/>
      <c r="JSS522" s="15"/>
      <c r="JST522" s="6"/>
      <c r="JSU522" s="174"/>
      <c r="JSV522" s="11"/>
      <c r="JSW522" s="15"/>
      <c r="JSX522" s="6"/>
      <c r="JSY522" s="174"/>
      <c r="JSZ522" s="11"/>
      <c r="JTA522" s="15"/>
      <c r="JTB522" s="6"/>
      <c r="JTC522" s="174"/>
      <c r="JTD522" s="11"/>
      <c r="JTE522" s="15"/>
      <c r="JTF522" s="6"/>
      <c r="JTG522" s="174"/>
      <c r="JTH522" s="11"/>
      <c r="JTI522" s="15"/>
      <c r="JTJ522" s="6"/>
      <c r="JTK522" s="174"/>
      <c r="JTL522" s="11"/>
      <c r="JTM522" s="15"/>
      <c r="JTN522" s="6"/>
      <c r="JTO522" s="174"/>
      <c r="JTP522" s="11"/>
      <c r="JTQ522" s="15"/>
      <c r="JTR522" s="6"/>
      <c r="JTS522" s="174"/>
      <c r="JTT522" s="11"/>
      <c r="JTU522" s="15"/>
      <c r="JTV522" s="6"/>
      <c r="JTW522" s="174"/>
      <c r="JTX522" s="11"/>
      <c r="JTY522" s="15"/>
      <c r="JTZ522" s="6"/>
      <c r="JUA522" s="174"/>
      <c r="JUB522" s="11"/>
      <c r="JUC522" s="15"/>
      <c r="JUD522" s="6"/>
      <c r="JUE522" s="174"/>
      <c r="JUF522" s="11"/>
      <c r="JUG522" s="15"/>
      <c r="JUH522" s="6"/>
      <c r="JUI522" s="174"/>
      <c r="JUJ522" s="11"/>
      <c r="JUK522" s="15"/>
      <c r="JUL522" s="6"/>
      <c r="JUM522" s="174"/>
      <c r="JUN522" s="11"/>
      <c r="JUO522" s="15"/>
      <c r="JUP522" s="6"/>
      <c r="JUQ522" s="174"/>
      <c r="JUR522" s="11"/>
      <c r="JUS522" s="15"/>
      <c r="JUT522" s="6"/>
      <c r="JUU522" s="174"/>
      <c r="JUV522" s="11"/>
      <c r="JUW522" s="15"/>
      <c r="JUX522" s="6"/>
      <c r="JUY522" s="174"/>
      <c r="JUZ522" s="11"/>
      <c r="JVA522" s="15"/>
      <c r="JVB522" s="6"/>
      <c r="JVC522" s="174"/>
      <c r="JVD522" s="11"/>
      <c r="JVE522" s="15"/>
      <c r="JVF522" s="6"/>
      <c r="JVG522" s="174"/>
      <c r="JVH522" s="11"/>
      <c r="JVI522" s="15"/>
      <c r="JVJ522" s="6"/>
      <c r="JVK522" s="174"/>
      <c r="JVL522" s="11"/>
      <c r="JVM522" s="15"/>
      <c r="JVN522" s="6"/>
      <c r="JVO522" s="174"/>
      <c r="JVP522" s="11"/>
      <c r="JVQ522" s="15"/>
      <c r="JVR522" s="6"/>
      <c r="JVS522" s="174"/>
      <c r="JVT522" s="11"/>
      <c r="JVU522" s="15"/>
      <c r="JVV522" s="6"/>
      <c r="JVW522" s="174"/>
      <c r="JVX522" s="11"/>
      <c r="JVY522" s="15"/>
      <c r="JVZ522" s="6"/>
      <c r="JWA522" s="174"/>
      <c r="JWB522" s="11"/>
      <c r="JWC522" s="15"/>
      <c r="JWD522" s="6"/>
      <c r="JWE522" s="174"/>
      <c r="JWF522" s="11"/>
      <c r="JWG522" s="15"/>
      <c r="JWH522" s="6"/>
      <c r="JWI522" s="174"/>
      <c r="JWJ522" s="11"/>
      <c r="JWK522" s="15"/>
      <c r="JWL522" s="6"/>
      <c r="JWM522" s="174"/>
      <c r="JWN522" s="11"/>
      <c r="JWO522" s="15"/>
      <c r="JWP522" s="6"/>
      <c r="JWQ522" s="174"/>
      <c r="JWR522" s="11"/>
      <c r="JWS522" s="15"/>
      <c r="JWT522" s="6"/>
      <c r="JWU522" s="174"/>
      <c r="JWV522" s="11"/>
      <c r="JWW522" s="15"/>
      <c r="JWX522" s="6"/>
      <c r="JWY522" s="174"/>
      <c r="JWZ522" s="11"/>
      <c r="JXA522" s="15"/>
      <c r="JXB522" s="6"/>
      <c r="JXC522" s="174"/>
      <c r="JXD522" s="11"/>
      <c r="JXE522" s="15"/>
      <c r="JXF522" s="6"/>
      <c r="JXG522" s="174"/>
      <c r="JXH522" s="11"/>
      <c r="JXI522" s="15"/>
      <c r="JXJ522" s="6"/>
      <c r="JXK522" s="174"/>
      <c r="JXL522" s="11"/>
      <c r="JXM522" s="15"/>
      <c r="JXN522" s="6"/>
      <c r="JXO522" s="174"/>
      <c r="JXP522" s="11"/>
      <c r="JXQ522" s="15"/>
      <c r="JXR522" s="6"/>
      <c r="JXS522" s="174"/>
      <c r="JXT522" s="11"/>
      <c r="JXU522" s="15"/>
      <c r="JXV522" s="6"/>
      <c r="JXW522" s="174"/>
      <c r="JXX522" s="11"/>
      <c r="JXY522" s="15"/>
      <c r="JXZ522" s="6"/>
      <c r="JYA522" s="174"/>
      <c r="JYB522" s="11"/>
      <c r="JYC522" s="15"/>
      <c r="JYD522" s="6"/>
      <c r="JYE522" s="174"/>
      <c r="JYF522" s="11"/>
      <c r="JYG522" s="15"/>
      <c r="JYH522" s="6"/>
      <c r="JYI522" s="174"/>
      <c r="JYJ522" s="11"/>
      <c r="JYK522" s="15"/>
      <c r="JYL522" s="6"/>
      <c r="JYM522" s="174"/>
      <c r="JYN522" s="11"/>
      <c r="JYO522" s="15"/>
      <c r="JYP522" s="6"/>
      <c r="JYQ522" s="174"/>
      <c r="JYR522" s="11"/>
      <c r="JYS522" s="15"/>
      <c r="JYT522" s="6"/>
      <c r="JYU522" s="174"/>
      <c r="JYV522" s="11"/>
      <c r="JYW522" s="15"/>
      <c r="JYX522" s="6"/>
      <c r="JYY522" s="174"/>
      <c r="JYZ522" s="11"/>
      <c r="JZA522" s="15"/>
      <c r="JZB522" s="6"/>
      <c r="JZC522" s="174"/>
      <c r="JZD522" s="11"/>
      <c r="JZE522" s="15"/>
      <c r="JZF522" s="6"/>
      <c r="JZG522" s="174"/>
      <c r="JZH522" s="11"/>
      <c r="JZI522" s="15"/>
      <c r="JZJ522" s="6"/>
      <c r="JZK522" s="174"/>
      <c r="JZL522" s="11"/>
      <c r="JZM522" s="15"/>
      <c r="JZN522" s="6"/>
      <c r="JZO522" s="174"/>
      <c r="JZP522" s="11"/>
      <c r="JZQ522" s="15"/>
      <c r="JZR522" s="6"/>
      <c r="JZS522" s="174"/>
      <c r="JZT522" s="11"/>
      <c r="JZU522" s="15"/>
      <c r="JZV522" s="6"/>
      <c r="JZW522" s="174"/>
      <c r="JZX522" s="11"/>
      <c r="JZY522" s="15"/>
      <c r="JZZ522" s="6"/>
      <c r="KAA522" s="174"/>
      <c r="KAB522" s="11"/>
      <c r="KAC522" s="15"/>
      <c r="KAD522" s="6"/>
      <c r="KAE522" s="174"/>
      <c r="KAF522" s="11"/>
      <c r="KAG522" s="15"/>
      <c r="KAH522" s="6"/>
      <c r="KAI522" s="174"/>
      <c r="KAJ522" s="11"/>
      <c r="KAK522" s="15"/>
      <c r="KAL522" s="6"/>
      <c r="KAM522" s="174"/>
      <c r="KAN522" s="11"/>
      <c r="KAO522" s="15"/>
      <c r="KAP522" s="6"/>
      <c r="KAQ522" s="174"/>
      <c r="KAR522" s="11"/>
      <c r="KAS522" s="15"/>
      <c r="KAT522" s="6"/>
      <c r="KAU522" s="174"/>
      <c r="KAV522" s="11"/>
      <c r="KAW522" s="15"/>
      <c r="KAX522" s="6"/>
      <c r="KAY522" s="174"/>
      <c r="KAZ522" s="11"/>
      <c r="KBA522" s="15"/>
      <c r="KBB522" s="6"/>
      <c r="KBC522" s="174"/>
      <c r="KBD522" s="11"/>
      <c r="KBE522" s="15"/>
      <c r="KBF522" s="6"/>
      <c r="KBG522" s="174"/>
      <c r="KBH522" s="11"/>
      <c r="KBI522" s="15"/>
      <c r="KBJ522" s="6"/>
      <c r="KBK522" s="174"/>
      <c r="KBL522" s="11"/>
      <c r="KBM522" s="15"/>
      <c r="KBN522" s="6"/>
      <c r="KBO522" s="174"/>
      <c r="KBP522" s="11"/>
      <c r="KBQ522" s="15"/>
      <c r="KBR522" s="6"/>
      <c r="KBS522" s="174"/>
      <c r="KBT522" s="11"/>
      <c r="KBU522" s="15"/>
      <c r="KBV522" s="6"/>
      <c r="KBW522" s="174"/>
      <c r="KBX522" s="11"/>
      <c r="KBY522" s="15"/>
      <c r="KBZ522" s="6"/>
      <c r="KCA522" s="174"/>
      <c r="KCB522" s="11"/>
      <c r="KCC522" s="15"/>
      <c r="KCD522" s="6"/>
      <c r="KCE522" s="174"/>
      <c r="KCF522" s="11"/>
      <c r="KCG522" s="15"/>
      <c r="KCH522" s="6"/>
      <c r="KCI522" s="174"/>
      <c r="KCJ522" s="11"/>
      <c r="KCK522" s="15"/>
      <c r="KCL522" s="6"/>
      <c r="KCM522" s="174"/>
      <c r="KCN522" s="11"/>
      <c r="KCO522" s="15"/>
      <c r="KCP522" s="6"/>
      <c r="KCQ522" s="174"/>
      <c r="KCR522" s="11"/>
      <c r="KCS522" s="15"/>
      <c r="KCT522" s="6"/>
      <c r="KCU522" s="174"/>
      <c r="KCV522" s="11"/>
      <c r="KCW522" s="15"/>
      <c r="KCX522" s="6"/>
      <c r="KCY522" s="174"/>
      <c r="KCZ522" s="11"/>
      <c r="KDA522" s="15"/>
      <c r="KDB522" s="6"/>
      <c r="KDC522" s="174"/>
      <c r="KDD522" s="11"/>
      <c r="KDE522" s="15"/>
      <c r="KDF522" s="6"/>
      <c r="KDG522" s="174"/>
      <c r="KDH522" s="11"/>
      <c r="KDI522" s="15"/>
      <c r="KDJ522" s="6"/>
      <c r="KDK522" s="174"/>
      <c r="KDL522" s="11"/>
      <c r="KDM522" s="15"/>
      <c r="KDN522" s="6"/>
      <c r="KDO522" s="174"/>
      <c r="KDP522" s="11"/>
      <c r="KDQ522" s="15"/>
      <c r="KDR522" s="6"/>
      <c r="KDS522" s="174"/>
      <c r="KDT522" s="11"/>
      <c r="KDU522" s="15"/>
      <c r="KDV522" s="6"/>
      <c r="KDW522" s="174"/>
      <c r="KDX522" s="11"/>
      <c r="KDY522" s="15"/>
      <c r="KDZ522" s="6"/>
      <c r="KEA522" s="174"/>
      <c r="KEB522" s="11"/>
      <c r="KEC522" s="15"/>
      <c r="KED522" s="6"/>
      <c r="KEE522" s="174"/>
      <c r="KEF522" s="11"/>
      <c r="KEG522" s="15"/>
      <c r="KEH522" s="6"/>
      <c r="KEI522" s="174"/>
      <c r="KEJ522" s="11"/>
      <c r="KEK522" s="15"/>
      <c r="KEL522" s="6"/>
      <c r="KEM522" s="174"/>
      <c r="KEN522" s="11"/>
      <c r="KEO522" s="15"/>
      <c r="KEP522" s="6"/>
      <c r="KEQ522" s="174"/>
      <c r="KER522" s="11"/>
      <c r="KES522" s="15"/>
      <c r="KET522" s="6"/>
      <c r="KEU522" s="174"/>
      <c r="KEV522" s="11"/>
      <c r="KEW522" s="15"/>
      <c r="KEX522" s="6"/>
      <c r="KEY522" s="174"/>
      <c r="KEZ522" s="11"/>
      <c r="KFA522" s="15"/>
      <c r="KFB522" s="6"/>
      <c r="KFC522" s="174"/>
      <c r="KFD522" s="11"/>
      <c r="KFE522" s="15"/>
      <c r="KFF522" s="6"/>
      <c r="KFG522" s="174"/>
      <c r="KFH522" s="11"/>
      <c r="KFI522" s="15"/>
      <c r="KFJ522" s="6"/>
      <c r="KFK522" s="174"/>
      <c r="KFL522" s="11"/>
      <c r="KFM522" s="15"/>
      <c r="KFN522" s="6"/>
      <c r="KFO522" s="174"/>
      <c r="KFP522" s="11"/>
      <c r="KFQ522" s="15"/>
      <c r="KFR522" s="6"/>
      <c r="KFS522" s="174"/>
      <c r="KFT522" s="11"/>
      <c r="KFU522" s="15"/>
      <c r="KFV522" s="6"/>
      <c r="KFW522" s="174"/>
      <c r="KFX522" s="11"/>
      <c r="KFY522" s="15"/>
      <c r="KFZ522" s="6"/>
      <c r="KGA522" s="174"/>
      <c r="KGB522" s="11"/>
      <c r="KGC522" s="15"/>
      <c r="KGD522" s="6"/>
      <c r="KGE522" s="174"/>
      <c r="KGF522" s="11"/>
      <c r="KGG522" s="15"/>
      <c r="KGH522" s="6"/>
      <c r="KGI522" s="174"/>
      <c r="KGJ522" s="11"/>
      <c r="KGK522" s="15"/>
      <c r="KGL522" s="6"/>
      <c r="KGM522" s="174"/>
      <c r="KGN522" s="11"/>
      <c r="KGO522" s="15"/>
      <c r="KGP522" s="6"/>
      <c r="KGQ522" s="174"/>
      <c r="KGR522" s="11"/>
      <c r="KGS522" s="15"/>
      <c r="KGT522" s="6"/>
      <c r="KGU522" s="174"/>
      <c r="KGV522" s="11"/>
      <c r="KGW522" s="15"/>
      <c r="KGX522" s="6"/>
      <c r="KGY522" s="174"/>
      <c r="KGZ522" s="11"/>
      <c r="KHA522" s="15"/>
      <c r="KHB522" s="6"/>
      <c r="KHC522" s="174"/>
      <c r="KHD522" s="11"/>
      <c r="KHE522" s="15"/>
      <c r="KHF522" s="6"/>
      <c r="KHG522" s="174"/>
      <c r="KHH522" s="11"/>
      <c r="KHI522" s="15"/>
      <c r="KHJ522" s="6"/>
      <c r="KHK522" s="174"/>
      <c r="KHL522" s="11"/>
      <c r="KHM522" s="15"/>
      <c r="KHN522" s="6"/>
      <c r="KHO522" s="174"/>
      <c r="KHP522" s="11"/>
      <c r="KHQ522" s="15"/>
      <c r="KHR522" s="6"/>
      <c r="KHS522" s="174"/>
      <c r="KHT522" s="11"/>
      <c r="KHU522" s="15"/>
      <c r="KHV522" s="6"/>
      <c r="KHW522" s="174"/>
      <c r="KHX522" s="11"/>
      <c r="KHY522" s="15"/>
      <c r="KHZ522" s="6"/>
      <c r="KIA522" s="174"/>
      <c r="KIB522" s="11"/>
      <c r="KIC522" s="15"/>
      <c r="KID522" s="6"/>
      <c r="KIE522" s="174"/>
      <c r="KIF522" s="11"/>
      <c r="KIG522" s="15"/>
      <c r="KIH522" s="6"/>
      <c r="KII522" s="174"/>
      <c r="KIJ522" s="11"/>
      <c r="KIK522" s="15"/>
      <c r="KIL522" s="6"/>
      <c r="KIM522" s="174"/>
      <c r="KIN522" s="11"/>
      <c r="KIO522" s="15"/>
      <c r="KIP522" s="6"/>
      <c r="KIQ522" s="174"/>
      <c r="KIR522" s="11"/>
      <c r="KIS522" s="15"/>
      <c r="KIT522" s="6"/>
      <c r="KIU522" s="174"/>
      <c r="KIV522" s="11"/>
      <c r="KIW522" s="15"/>
      <c r="KIX522" s="6"/>
      <c r="KIY522" s="174"/>
      <c r="KIZ522" s="11"/>
      <c r="KJA522" s="15"/>
      <c r="KJB522" s="6"/>
      <c r="KJC522" s="174"/>
      <c r="KJD522" s="11"/>
      <c r="KJE522" s="15"/>
      <c r="KJF522" s="6"/>
      <c r="KJG522" s="174"/>
      <c r="KJH522" s="11"/>
      <c r="KJI522" s="15"/>
      <c r="KJJ522" s="6"/>
      <c r="KJK522" s="174"/>
      <c r="KJL522" s="11"/>
      <c r="KJM522" s="15"/>
      <c r="KJN522" s="6"/>
      <c r="KJO522" s="174"/>
      <c r="KJP522" s="11"/>
      <c r="KJQ522" s="15"/>
      <c r="KJR522" s="6"/>
      <c r="KJS522" s="174"/>
      <c r="KJT522" s="11"/>
      <c r="KJU522" s="15"/>
      <c r="KJV522" s="6"/>
      <c r="KJW522" s="174"/>
      <c r="KJX522" s="11"/>
      <c r="KJY522" s="15"/>
      <c r="KJZ522" s="6"/>
      <c r="KKA522" s="174"/>
      <c r="KKB522" s="11"/>
      <c r="KKC522" s="15"/>
      <c r="KKD522" s="6"/>
      <c r="KKE522" s="174"/>
      <c r="KKF522" s="11"/>
      <c r="KKG522" s="15"/>
      <c r="KKH522" s="6"/>
      <c r="KKI522" s="174"/>
      <c r="KKJ522" s="11"/>
      <c r="KKK522" s="15"/>
      <c r="KKL522" s="6"/>
      <c r="KKM522" s="174"/>
      <c r="KKN522" s="11"/>
      <c r="KKO522" s="15"/>
      <c r="KKP522" s="6"/>
      <c r="KKQ522" s="174"/>
      <c r="KKR522" s="11"/>
      <c r="KKS522" s="15"/>
      <c r="KKT522" s="6"/>
      <c r="KKU522" s="174"/>
      <c r="KKV522" s="11"/>
      <c r="KKW522" s="15"/>
      <c r="KKX522" s="6"/>
      <c r="KKY522" s="174"/>
      <c r="KKZ522" s="11"/>
      <c r="KLA522" s="15"/>
      <c r="KLB522" s="6"/>
      <c r="KLC522" s="174"/>
      <c r="KLD522" s="11"/>
      <c r="KLE522" s="15"/>
      <c r="KLF522" s="6"/>
      <c r="KLG522" s="174"/>
      <c r="KLH522" s="11"/>
      <c r="KLI522" s="15"/>
      <c r="KLJ522" s="6"/>
      <c r="KLK522" s="174"/>
      <c r="KLL522" s="11"/>
      <c r="KLM522" s="15"/>
      <c r="KLN522" s="6"/>
      <c r="KLO522" s="174"/>
      <c r="KLP522" s="11"/>
      <c r="KLQ522" s="15"/>
      <c r="KLR522" s="6"/>
      <c r="KLS522" s="174"/>
      <c r="KLT522" s="11"/>
      <c r="KLU522" s="15"/>
      <c r="KLV522" s="6"/>
      <c r="KLW522" s="174"/>
      <c r="KLX522" s="11"/>
      <c r="KLY522" s="15"/>
      <c r="KLZ522" s="6"/>
      <c r="KMA522" s="174"/>
      <c r="KMB522" s="11"/>
      <c r="KMC522" s="15"/>
      <c r="KMD522" s="6"/>
      <c r="KME522" s="174"/>
      <c r="KMF522" s="11"/>
      <c r="KMG522" s="15"/>
      <c r="KMH522" s="6"/>
      <c r="KMI522" s="174"/>
      <c r="KMJ522" s="11"/>
      <c r="KMK522" s="15"/>
      <c r="KML522" s="6"/>
      <c r="KMM522" s="174"/>
      <c r="KMN522" s="11"/>
      <c r="KMO522" s="15"/>
      <c r="KMP522" s="6"/>
      <c r="KMQ522" s="174"/>
      <c r="KMR522" s="11"/>
      <c r="KMS522" s="15"/>
      <c r="KMT522" s="6"/>
      <c r="KMU522" s="174"/>
      <c r="KMV522" s="11"/>
      <c r="KMW522" s="15"/>
      <c r="KMX522" s="6"/>
      <c r="KMY522" s="174"/>
      <c r="KMZ522" s="11"/>
      <c r="KNA522" s="15"/>
      <c r="KNB522" s="6"/>
      <c r="KNC522" s="174"/>
      <c r="KND522" s="11"/>
      <c r="KNE522" s="15"/>
      <c r="KNF522" s="6"/>
      <c r="KNG522" s="174"/>
      <c r="KNH522" s="11"/>
      <c r="KNI522" s="15"/>
      <c r="KNJ522" s="6"/>
      <c r="KNK522" s="174"/>
      <c r="KNL522" s="11"/>
      <c r="KNM522" s="15"/>
      <c r="KNN522" s="6"/>
      <c r="KNO522" s="174"/>
      <c r="KNP522" s="11"/>
      <c r="KNQ522" s="15"/>
      <c r="KNR522" s="6"/>
      <c r="KNS522" s="174"/>
      <c r="KNT522" s="11"/>
      <c r="KNU522" s="15"/>
      <c r="KNV522" s="6"/>
      <c r="KNW522" s="174"/>
      <c r="KNX522" s="11"/>
      <c r="KNY522" s="15"/>
      <c r="KNZ522" s="6"/>
      <c r="KOA522" s="174"/>
      <c r="KOB522" s="11"/>
      <c r="KOC522" s="15"/>
      <c r="KOD522" s="6"/>
      <c r="KOE522" s="174"/>
      <c r="KOF522" s="11"/>
      <c r="KOG522" s="15"/>
      <c r="KOH522" s="6"/>
      <c r="KOI522" s="174"/>
      <c r="KOJ522" s="11"/>
      <c r="KOK522" s="15"/>
      <c r="KOL522" s="6"/>
      <c r="KOM522" s="174"/>
      <c r="KON522" s="11"/>
      <c r="KOO522" s="15"/>
      <c r="KOP522" s="6"/>
      <c r="KOQ522" s="174"/>
      <c r="KOR522" s="11"/>
      <c r="KOS522" s="15"/>
      <c r="KOT522" s="6"/>
      <c r="KOU522" s="174"/>
      <c r="KOV522" s="11"/>
      <c r="KOW522" s="15"/>
      <c r="KOX522" s="6"/>
      <c r="KOY522" s="174"/>
      <c r="KOZ522" s="11"/>
      <c r="KPA522" s="15"/>
      <c r="KPB522" s="6"/>
      <c r="KPC522" s="174"/>
      <c r="KPD522" s="11"/>
      <c r="KPE522" s="15"/>
      <c r="KPF522" s="6"/>
      <c r="KPG522" s="174"/>
      <c r="KPH522" s="11"/>
      <c r="KPI522" s="15"/>
      <c r="KPJ522" s="6"/>
      <c r="KPK522" s="174"/>
      <c r="KPL522" s="11"/>
      <c r="KPM522" s="15"/>
      <c r="KPN522" s="6"/>
      <c r="KPO522" s="174"/>
      <c r="KPP522" s="11"/>
      <c r="KPQ522" s="15"/>
      <c r="KPR522" s="6"/>
      <c r="KPS522" s="174"/>
      <c r="KPT522" s="11"/>
      <c r="KPU522" s="15"/>
      <c r="KPV522" s="6"/>
      <c r="KPW522" s="174"/>
      <c r="KPX522" s="11"/>
      <c r="KPY522" s="15"/>
      <c r="KPZ522" s="6"/>
      <c r="KQA522" s="174"/>
      <c r="KQB522" s="11"/>
      <c r="KQC522" s="15"/>
      <c r="KQD522" s="6"/>
      <c r="KQE522" s="174"/>
      <c r="KQF522" s="11"/>
      <c r="KQG522" s="15"/>
      <c r="KQH522" s="6"/>
      <c r="KQI522" s="174"/>
      <c r="KQJ522" s="11"/>
      <c r="KQK522" s="15"/>
      <c r="KQL522" s="6"/>
      <c r="KQM522" s="174"/>
      <c r="KQN522" s="11"/>
      <c r="KQO522" s="15"/>
      <c r="KQP522" s="6"/>
      <c r="KQQ522" s="174"/>
      <c r="KQR522" s="11"/>
      <c r="KQS522" s="15"/>
      <c r="KQT522" s="6"/>
      <c r="KQU522" s="174"/>
      <c r="KQV522" s="11"/>
      <c r="KQW522" s="15"/>
      <c r="KQX522" s="6"/>
      <c r="KQY522" s="174"/>
      <c r="KQZ522" s="11"/>
      <c r="KRA522" s="15"/>
      <c r="KRB522" s="6"/>
      <c r="KRC522" s="174"/>
      <c r="KRD522" s="11"/>
      <c r="KRE522" s="15"/>
      <c r="KRF522" s="6"/>
      <c r="KRG522" s="174"/>
      <c r="KRH522" s="11"/>
      <c r="KRI522" s="15"/>
      <c r="KRJ522" s="6"/>
      <c r="KRK522" s="174"/>
      <c r="KRL522" s="11"/>
      <c r="KRM522" s="15"/>
      <c r="KRN522" s="6"/>
      <c r="KRO522" s="174"/>
      <c r="KRP522" s="11"/>
      <c r="KRQ522" s="15"/>
      <c r="KRR522" s="6"/>
      <c r="KRS522" s="174"/>
      <c r="KRT522" s="11"/>
      <c r="KRU522" s="15"/>
      <c r="KRV522" s="6"/>
      <c r="KRW522" s="174"/>
      <c r="KRX522" s="11"/>
      <c r="KRY522" s="15"/>
      <c r="KRZ522" s="6"/>
      <c r="KSA522" s="174"/>
      <c r="KSB522" s="11"/>
      <c r="KSC522" s="15"/>
      <c r="KSD522" s="6"/>
      <c r="KSE522" s="174"/>
      <c r="KSF522" s="11"/>
      <c r="KSG522" s="15"/>
      <c r="KSH522" s="6"/>
      <c r="KSI522" s="174"/>
      <c r="KSJ522" s="11"/>
      <c r="KSK522" s="15"/>
      <c r="KSL522" s="6"/>
      <c r="KSM522" s="174"/>
      <c r="KSN522" s="11"/>
      <c r="KSO522" s="15"/>
      <c r="KSP522" s="6"/>
      <c r="KSQ522" s="174"/>
      <c r="KSR522" s="11"/>
      <c r="KSS522" s="15"/>
      <c r="KST522" s="6"/>
      <c r="KSU522" s="174"/>
      <c r="KSV522" s="11"/>
      <c r="KSW522" s="15"/>
      <c r="KSX522" s="6"/>
      <c r="KSY522" s="174"/>
      <c r="KSZ522" s="11"/>
      <c r="KTA522" s="15"/>
      <c r="KTB522" s="6"/>
      <c r="KTC522" s="174"/>
      <c r="KTD522" s="11"/>
      <c r="KTE522" s="15"/>
      <c r="KTF522" s="6"/>
      <c r="KTG522" s="174"/>
      <c r="KTH522" s="11"/>
      <c r="KTI522" s="15"/>
      <c r="KTJ522" s="6"/>
      <c r="KTK522" s="174"/>
      <c r="KTL522" s="11"/>
      <c r="KTM522" s="15"/>
      <c r="KTN522" s="6"/>
      <c r="KTO522" s="174"/>
      <c r="KTP522" s="11"/>
      <c r="KTQ522" s="15"/>
      <c r="KTR522" s="6"/>
      <c r="KTS522" s="174"/>
      <c r="KTT522" s="11"/>
      <c r="KTU522" s="15"/>
      <c r="KTV522" s="6"/>
      <c r="KTW522" s="174"/>
      <c r="KTX522" s="11"/>
      <c r="KTY522" s="15"/>
      <c r="KTZ522" s="6"/>
      <c r="KUA522" s="174"/>
      <c r="KUB522" s="11"/>
      <c r="KUC522" s="15"/>
      <c r="KUD522" s="6"/>
      <c r="KUE522" s="174"/>
      <c r="KUF522" s="11"/>
      <c r="KUG522" s="15"/>
      <c r="KUH522" s="6"/>
      <c r="KUI522" s="174"/>
      <c r="KUJ522" s="11"/>
      <c r="KUK522" s="15"/>
      <c r="KUL522" s="6"/>
      <c r="KUM522" s="174"/>
      <c r="KUN522" s="11"/>
      <c r="KUO522" s="15"/>
      <c r="KUP522" s="6"/>
      <c r="KUQ522" s="174"/>
      <c r="KUR522" s="11"/>
      <c r="KUS522" s="15"/>
      <c r="KUT522" s="6"/>
      <c r="KUU522" s="174"/>
      <c r="KUV522" s="11"/>
      <c r="KUW522" s="15"/>
      <c r="KUX522" s="6"/>
      <c r="KUY522" s="174"/>
      <c r="KUZ522" s="11"/>
      <c r="KVA522" s="15"/>
      <c r="KVB522" s="6"/>
      <c r="KVC522" s="174"/>
      <c r="KVD522" s="11"/>
      <c r="KVE522" s="15"/>
      <c r="KVF522" s="6"/>
      <c r="KVG522" s="174"/>
      <c r="KVH522" s="11"/>
      <c r="KVI522" s="15"/>
      <c r="KVJ522" s="6"/>
      <c r="KVK522" s="174"/>
      <c r="KVL522" s="11"/>
      <c r="KVM522" s="15"/>
      <c r="KVN522" s="6"/>
      <c r="KVO522" s="174"/>
      <c r="KVP522" s="11"/>
      <c r="KVQ522" s="15"/>
      <c r="KVR522" s="6"/>
      <c r="KVS522" s="174"/>
      <c r="KVT522" s="11"/>
      <c r="KVU522" s="15"/>
      <c r="KVV522" s="6"/>
      <c r="KVW522" s="174"/>
      <c r="KVX522" s="11"/>
      <c r="KVY522" s="15"/>
      <c r="KVZ522" s="6"/>
      <c r="KWA522" s="174"/>
      <c r="KWB522" s="11"/>
      <c r="KWC522" s="15"/>
      <c r="KWD522" s="6"/>
      <c r="KWE522" s="174"/>
      <c r="KWF522" s="11"/>
      <c r="KWG522" s="15"/>
      <c r="KWH522" s="6"/>
      <c r="KWI522" s="174"/>
      <c r="KWJ522" s="11"/>
      <c r="KWK522" s="15"/>
      <c r="KWL522" s="6"/>
      <c r="KWM522" s="174"/>
      <c r="KWN522" s="11"/>
      <c r="KWO522" s="15"/>
      <c r="KWP522" s="6"/>
      <c r="KWQ522" s="174"/>
      <c r="KWR522" s="11"/>
      <c r="KWS522" s="15"/>
      <c r="KWT522" s="6"/>
      <c r="KWU522" s="174"/>
      <c r="KWV522" s="11"/>
      <c r="KWW522" s="15"/>
      <c r="KWX522" s="6"/>
      <c r="KWY522" s="174"/>
      <c r="KWZ522" s="11"/>
      <c r="KXA522" s="15"/>
      <c r="KXB522" s="6"/>
      <c r="KXC522" s="174"/>
      <c r="KXD522" s="11"/>
      <c r="KXE522" s="15"/>
      <c r="KXF522" s="6"/>
      <c r="KXG522" s="174"/>
      <c r="KXH522" s="11"/>
      <c r="KXI522" s="15"/>
      <c r="KXJ522" s="6"/>
      <c r="KXK522" s="174"/>
      <c r="KXL522" s="11"/>
      <c r="KXM522" s="15"/>
      <c r="KXN522" s="6"/>
      <c r="KXO522" s="174"/>
      <c r="KXP522" s="11"/>
      <c r="KXQ522" s="15"/>
      <c r="KXR522" s="6"/>
      <c r="KXS522" s="174"/>
      <c r="KXT522" s="11"/>
      <c r="KXU522" s="15"/>
      <c r="KXV522" s="6"/>
      <c r="KXW522" s="174"/>
      <c r="KXX522" s="11"/>
      <c r="KXY522" s="15"/>
      <c r="KXZ522" s="6"/>
      <c r="KYA522" s="174"/>
      <c r="KYB522" s="11"/>
      <c r="KYC522" s="15"/>
      <c r="KYD522" s="6"/>
      <c r="KYE522" s="174"/>
      <c r="KYF522" s="11"/>
      <c r="KYG522" s="15"/>
      <c r="KYH522" s="6"/>
      <c r="KYI522" s="174"/>
      <c r="KYJ522" s="11"/>
      <c r="KYK522" s="15"/>
      <c r="KYL522" s="6"/>
      <c r="KYM522" s="174"/>
      <c r="KYN522" s="11"/>
      <c r="KYO522" s="15"/>
      <c r="KYP522" s="6"/>
      <c r="KYQ522" s="174"/>
      <c r="KYR522" s="11"/>
      <c r="KYS522" s="15"/>
      <c r="KYT522" s="6"/>
      <c r="KYU522" s="174"/>
      <c r="KYV522" s="11"/>
      <c r="KYW522" s="15"/>
      <c r="KYX522" s="6"/>
      <c r="KYY522" s="174"/>
      <c r="KYZ522" s="11"/>
      <c r="KZA522" s="15"/>
      <c r="KZB522" s="6"/>
      <c r="KZC522" s="174"/>
      <c r="KZD522" s="11"/>
      <c r="KZE522" s="15"/>
      <c r="KZF522" s="6"/>
      <c r="KZG522" s="174"/>
      <c r="KZH522" s="11"/>
      <c r="KZI522" s="15"/>
      <c r="KZJ522" s="6"/>
      <c r="KZK522" s="174"/>
      <c r="KZL522" s="11"/>
      <c r="KZM522" s="15"/>
      <c r="KZN522" s="6"/>
      <c r="KZO522" s="174"/>
      <c r="KZP522" s="11"/>
      <c r="KZQ522" s="15"/>
      <c r="KZR522" s="6"/>
      <c r="KZS522" s="174"/>
      <c r="KZT522" s="11"/>
      <c r="KZU522" s="15"/>
      <c r="KZV522" s="6"/>
      <c r="KZW522" s="174"/>
      <c r="KZX522" s="11"/>
      <c r="KZY522" s="15"/>
      <c r="KZZ522" s="6"/>
      <c r="LAA522" s="174"/>
      <c r="LAB522" s="11"/>
      <c r="LAC522" s="15"/>
      <c r="LAD522" s="6"/>
      <c r="LAE522" s="174"/>
      <c r="LAF522" s="11"/>
      <c r="LAG522" s="15"/>
      <c r="LAH522" s="6"/>
      <c r="LAI522" s="174"/>
      <c r="LAJ522" s="11"/>
      <c r="LAK522" s="15"/>
      <c r="LAL522" s="6"/>
      <c r="LAM522" s="174"/>
      <c r="LAN522" s="11"/>
      <c r="LAO522" s="15"/>
      <c r="LAP522" s="6"/>
      <c r="LAQ522" s="174"/>
      <c r="LAR522" s="11"/>
      <c r="LAS522" s="15"/>
      <c r="LAT522" s="6"/>
      <c r="LAU522" s="174"/>
      <c r="LAV522" s="11"/>
      <c r="LAW522" s="15"/>
      <c r="LAX522" s="6"/>
      <c r="LAY522" s="174"/>
      <c r="LAZ522" s="11"/>
      <c r="LBA522" s="15"/>
      <c r="LBB522" s="6"/>
      <c r="LBC522" s="174"/>
      <c r="LBD522" s="11"/>
      <c r="LBE522" s="15"/>
      <c r="LBF522" s="6"/>
      <c r="LBG522" s="174"/>
      <c r="LBH522" s="11"/>
      <c r="LBI522" s="15"/>
      <c r="LBJ522" s="6"/>
      <c r="LBK522" s="174"/>
      <c r="LBL522" s="11"/>
      <c r="LBM522" s="15"/>
      <c r="LBN522" s="6"/>
      <c r="LBO522" s="174"/>
      <c r="LBP522" s="11"/>
      <c r="LBQ522" s="15"/>
      <c r="LBR522" s="6"/>
      <c r="LBS522" s="174"/>
      <c r="LBT522" s="11"/>
      <c r="LBU522" s="15"/>
      <c r="LBV522" s="6"/>
      <c r="LBW522" s="174"/>
      <c r="LBX522" s="11"/>
      <c r="LBY522" s="15"/>
      <c r="LBZ522" s="6"/>
      <c r="LCA522" s="174"/>
      <c r="LCB522" s="11"/>
      <c r="LCC522" s="15"/>
      <c r="LCD522" s="6"/>
      <c r="LCE522" s="174"/>
      <c r="LCF522" s="11"/>
      <c r="LCG522" s="15"/>
      <c r="LCH522" s="6"/>
      <c r="LCI522" s="174"/>
      <c r="LCJ522" s="11"/>
      <c r="LCK522" s="15"/>
      <c r="LCL522" s="6"/>
      <c r="LCM522" s="174"/>
      <c r="LCN522" s="11"/>
      <c r="LCO522" s="15"/>
      <c r="LCP522" s="6"/>
      <c r="LCQ522" s="174"/>
      <c r="LCR522" s="11"/>
      <c r="LCS522" s="15"/>
      <c r="LCT522" s="6"/>
      <c r="LCU522" s="174"/>
      <c r="LCV522" s="11"/>
      <c r="LCW522" s="15"/>
      <c r="LCX522" s="6"/>
      <c r="LCY522" s="174"/>
      <c r="LCZ522" s="11"/>
      <c r="LDA522" s="15"/>
      <c r="LDB522" s="6"/>
      <c r="LDC522" s="174"/>
      <c r="LDD522" s="11"/>
      <c r="LDE522" s="15"/>
      <c r="LDF522" s="6"/>
      <c r="LDG522" s="174"/>
      <c r="LDH522" s="11"/>
      <c r="LDI522" s="15"/>
      <c r="LDJ522" s="6"/>
      <c r="LDK522" s="174"/>
      <c r="LDL522" s="11"/>
      <c r="LDM522" s="15"/>
      <c r="LDN522" s="6"/>
      <c r="LDO522" s="174"/>
      <c r="LDP522" s="11"/>
      <c r="LDQ522" s="15"/>
      <c r="LDR522" s="6"/>
      <c r="LDS522" s="174"/>
      <c r="LDT522" s="11"/>
      <c r="LDU522" s="15"/>
      <c r="LDV522" s="6"/>
      <c r="LDW522" s="174"/>
      <c r="LDX522" s="11"/>
      <c r="LDY522" s="15"/>
      <c r="LDZ522" s="6"/>
      <c r="LEA522" s="174"/>
      <c r="LEB522" s="11"/>
      <c r="LEC522" s="15"/>
      <c r="LED522" s="6"/>
      <c r="LEE522" s="174"/>
      <c r="LEF522" s="11"/>
      <c r="LEG522" s="15"/>
      <c r="LEH522" s="6"/>
      <c r="LEI522" s="174"/>
      <c r="LEJ522" s="11"/>
      <c r="LEK522" s="15"/>
      <c r="LEL522" s="6"/>
      <c r="LEM522" s="174"/>
      <c r="LEN522" s="11"/>
      <c r="LEO522" s="15"/>
      <c r="LEP522" s="6"/>
      <c r="LEQ522" s="174"/>
      <c r="LER522" s="11"/>
      <c r="LES522" s="15"/>
      <c r="LET522" s="6"/>
      <c r="LEU522" s="174"/>
      <c r="LEV522" s="11"/>
      <c r="LEW522" s="15"/>
      <c r="LEX522" s="6"/>
      <c r="LEY522" s="174"/>
      <c r="LEZ522" s="11"/>
      <c r="LFA522" s="15"/>
      <c r="LFB522" s="6"/>
      <c r="LFC522" s="174"/>
      <c r="LFD522" s="11"/>
      <c r="LFE522" s="15"/>
      <c r="LFF522" s="6"/>
      <c r="LFG522" s="174"/>
      <c r="LFH522" s="11"/>
      <c r="LFI522" s="15"/>
      <c r="LFJ522" s="6"/>
      <c r="LFK522" s="174"/>
      <c r="LFL522" s="11"/>
      <c r="LFM522" s="15"/>
      <c r="LFN522" s="6"/>
      <c r="LFO522" s="174"/>
      <c r="LFP522" s="11"/>
      <c r="LFQ522" s="15"/>
      <c r="LFR522" s="6"/>
      <c r="LFS522" s="174"/>
      <c r="LFT522" s="11"/>
      <c r="LFU522" s="15"/>
      <c r="LFV522" s="6"/>
      <c r="LFW522" s="174"/>
      <c r="LFX522" s="11"/>
      <c r="LFY522" s="15"/>
      <c r="LFZ522" s="6"/>
      <c r="LGA522" s="174"/>
      <c r="LGB522" s="11"/>
      <c r="LGC522" s="15"/>
      <c r="LGD522" s="6"/>
      <c r="LGE522" s="174"/>
      <c r="LGF522" s="11"/>
      <c r="LGG522" s="15"/>
      <c r="LGH522" s="6"/>
      <c r="LGI522" s="174"/>
      <c r="LGJ522" s="11"/>
      <c r="LGK522" s="15"/>
      <c r="LGL522" s="6"/>
      <c r="LGM522" s="174"/>
      <c r="LGN522" s="11"/>
      <c r="LGO522" s="15"/>
      <c r="LGP522" s="6"/>
      <c r="LGQ522" s="174"/>
      <c r="LGR522" s="11"/>
      <c r="LGS522" s="15"/>
      <c r="LGT522" s="6"/>
      <c r="LGU522" s="174"/>
      <c r="LGV522" s="11"/>
      <c r="LGW522" s="15"/>
      <c r="LGX522" s="6"/>
      <c r="LGY522" s="174"/>
      <c r="LGZ522" s="11"/>
      <c r="LHA522" s="15"/>
      <c r="LHB522" s="6"/>
      <c r="LHC522" s="174"/>
      <c r="LHD522" s="11"/>
      <c r="LHE522" s="15"/>
      <c r="LHF522" s="6"/>
      <c r="LHG522" s="174"/>
      <c r="LHH522" s="11"/>
      <c r="LHI522" s="15"/>
      <c r="LHJ522" s="6"/>
      <c r="LHK522" s="174"/>
      <c r="LHL522" s="11"/>
      <c r="LHM522" s="15"/>
      <c r="LHN522" s="6"/>
      <c r="LHO522" s="174"/>
      <c r="LHP522" s="11"/>
      <c r="LHQ522" s="15"/>
      <c r="LHR522" s="6"/>
      <c r="LHS522" s="174"/>
      <c r="LHT522" s="11"/>
      <c r="LHU522" s="15"/>
      <c r="LHV522" s="6"/>
      <c r="LHW522" s="174"/>
      <c r="LHX522" s="11"/>
      <c r="LHY522" s="15"/>
      <c r="LHZ522" s="6"/>
      <c r="LIA522" s="174"/>
      <c r="LIB522" s="11"/>
      <c r="LIC522" s="15"/>
      <c r="LID522" s="6"/>
      <c r="LIE522" s="174"/>
      <c r="LIF522" s="11"/>
      <c r="LIG522" s="15"/>
      <c r="LIH522" s="6"/>
      <c r="LII522" s="174"/>
      <c r="LIJ522" s="11"/>
      <c r="LIK522" s="15"/>
      <c r="LIL522" s="6"/>
      <c r="LIM522" s="174"/>
      <c r="LIN522" s="11"/>
      <c r="LIO522" s="15"/>
      <c r="LIP522" s="6"/>
      <c r="LIQ522" s="174"/>
      <c r="LIR522" s="11"/>
      <c r="LIS522" s="15"/>
      <c r="LIT522" s="6"/>
      <c r="LIU522" s="174"/>
      <c r="LIV522" s="11"/>
      <c r="LIW522" s="15"/>
      <c r="LIX522" s="6"/>
      <c r="LIY522" s="174"/>
      <c r="LIZ522" s="11"/>
      <c r="LJA522" s="15"/>
      <c r="LJB522" s="6"/>
      <c r="LJC522" s="174"/>
      <c r="LJD522" s="11"/>
      <c r="LJE522" s="15"/>
      <c r="LJF522" s="6"/>
      <c r="LJG522" s="174"/>
      <c r="LJH522" s="11"/>
      <c r="LJI522" s="15"/>
      <c r="LJJ522" s="6"/>
      <c r="LJK522" s="174"/>
      <c r="LJL522" s="11"/>
      <c r="LJM522" s="15"/>
      <c r="LJN522" s="6"/>
      <c r="LJO522" s="174"/>
      <c r="LJP522" s="11"/>
      <c r="LJQ522" s="15"/>
      <c r="LJR522" s="6"/>
      <c r="LJS522" s="174"/>
      <c r="LJT522" s="11"/>
      <c r="LJU522" s="15"/>
      <c r="LJV522" s="6"/>
      <c r="LJW522" s="174"/>
      <c r="LJX522" s="11"/>
      <c r="LJY522" s="15"/>
      <c r="LJZ522" s="6"/>
      <c r="LKA522" s="174"/>
      <c r="LKB522" s="11"/>
      <c r="LKC522" s="15"/>
      <c r="LKD522" s="6"/>
      <c r="LKE522" s="174"/>
      <c r="LKF522" s="11"/>
      <c r="LKG522" s="15"/>
      <c r="LKH522" s="6"/>
      <c r="LKI522" s="174"/>
      <c r="LKJ522" s="11"/>
      <c r="LKK522" s="15"/>
      <c r="LKL522" s="6"/>
      <c r="LKM522" s="174"/>
      <c r="LKN522" s="11"/>
      <c r="LKO522" s="15"/>
      <c r="LKP522" s="6"/>
      <c r="LKQ522" s="174"/>
      <c r="LKR522" s="11"/>
      <c r="LKS522" s="15"/>
      <c r="LKT522" s="6"/>
      <c r="LKU522" s="174"/>
      <c r="LKV522" s="11"/>
      <c r="LKW522" s="15"/>
      <c r="LKX522" s="6"/>
      <c r="LKY522" s="174"/>
      <c r="LKZ522" s="11"/>
      <c r="LLA522" s="15"/>
      <c r="LLB522" s="6"/>
      <c r="LLC522" s="174"/>
      <c r="LLD522" s="11"/>
      <c r="LLE522" s="15"/>
      <c r="LLF522" s="6"/>
      <c r="LLG522" s="174"/>
      <c r="LLH522" s="11"/>
      <c r="LLI522" s="15"/>
      <c r="LLJ522" s="6"/>
      <c r="LLK522" s="174"/>
      <c r="LLL522" s="11"/>
      <c r="LLM522" s="15"/>
      <c r="LLN522" s="6"/>
      <c r="LLO522" s="174"/>
      <c r="LLP522" s="11"/>
      <c r="LLQ522" s="15"/>
      <c r="LLR522" s="6"/>
      <c r="LLS522" s="174"/>
      <c r="LLT522" s="11"/>
      <c r="LLU522" s="15"/>
      <c r="LLV522" s="6"/>
      <c r="LLW522" s="174"/>
      <c r="LLX522" s="11"/>
      <c r="LLY522" s="15"/>
      <c r="LLZ522" s="6"/>
      <c r="LMA522" s="174"/>
      <c r="LMB522" s="11"/>
      <c r="LMC522" s="15"/>
      <c r="LMD522" s="6"/>
      <c r="LME522" s="174"/>
      <c r="LMF522" s="11"/>
      <c r="LMG522" s="15"/>
      <c r="LMH522" s="6"/>
      <c r="LMI522" s="174"/>
      <c r="LMJ522" s="11"/>
      <c r="LMK522" s="15"/>
      <c r="LML522" s="6"/>
      <c r="LMM522" s="174"/>
      <c r="LMN522" s="11"/>
      <c r="LMO522" s="15"/>
      <c r="LMP522" s="6"/>
      <c r="LMQ522" s="174"/>
      <c r="LMR522" s="11"/>
      <c r="LMS522" s="15"/>
      <c r="LMT522" s="6"/>
      <c r="LMU522" s="174"/>
      <c r="LMV522" s="11"/>
      <c r="LMW522" s="15"/>
      <c r="LMX522" s="6"/>
      <c r="LMY522" s="174"/>
      <c r="LMZ522" s="11"/>
      <c r="LNA522" s="15"/>
      <c r="LNB522" s="6"/>
      <c r="LNC522" s="174"/>
      <c r="LND522" s="11"/>
      <c r="LNE522" s="15"/>
      <c r="LNF522" s="6"/>
      <c r="LNG522" s="174"/>
      <c r="LNH522" s="11"/>
      <c r="LNI522" s="15"/>
      <c r="LNJ522" s="6"/>
      <c r="LNK522" s="174"/>
      <c r="LNL522" s="11"/>
      <c r="LNM522" s="15"/>
      <c r="LNN522" s="6"/>
      <c r="LNO522" s="174"/>
      <c r="LNP522" s="11"/>
      <c r="LNQ522" s="15"/>
      <c r="LNR522" s="6"/>
      <c r="LNS522" s="174"/>
      <c r="LNT522" s="11"/>
      <c r="LNU522" s="15"/>
      <c r="LNV522" s="6"/>
      <c r="LNW522" s="174"/>
      <c r="LNX522" s="11"/>
      <c r="LNY522" s="15"/>
      <c r="LNZ522" s="6"/>
      <c r="LOA522" s="174"/>
      <c r="LOB522" s="11"/>
      <c r="LOC522" s="15"/>
      <c r="LOD522" s="6"/>
      <c r="LOE522" s="174"/>
      <c r="LOF522" s="11"/>
      <c r="LOG522" s="15"/>
      <c r="LOH522" s="6"/>
      <c r="LOI522" s="174"/>
      <c r="LOJ522" s="11"/>
      <c r="LOK522" s="15"/>
      <c r="LOL522" s="6"/>
      <c r="LOM522" s="174"/>
      <c r="LON522" s="11"/>
      <c r="LOO522" s="15"/>
      <c r="LOP522" s="6"/>
      <c r="LOQ522" s="174"/>
      <c r="LOR522" s="11"/>
      <c r="LOS522" s="15"/>
      <c r="LOT522" s="6"/>
      <c r="LOU522" s="174"/>
      <c r="LOV522" s="11"/>
      <c r="LOW522" s="15"/>
      <c r="LOX522" s="6"/>
      <c r="LOY522" s="174"/>
      <c r="LOZ522" s="11"/>
      <c r="LPA522" s="15"/>
      <c r="LPB522" s="6"/>
      <c r="LPC522" s="174"/>
      <c r="LPD522" s="11"/>
      <c r="LPE522" s="15"/>
      <c r="LPF522" s="6"/>
      <c r="LPG522" s="174"/>
      <c r="LPH522" s="11"/>
      <c r="LPI522" s="15"/>
      <c r="LPJ522" s="6"/>
      <c r="LPK522" s="174"/>
      <c r="LPL522" s="11"/>
      <c r="LPM522" s="15"/>
      <c r="LPN522" s="6"/>
      <c r="LPO522" s="174"/>
      <c r="LPP522" s="11"/>
      <c r="LPQ522" s="15"/>
      <c r="LPR522" s="6"/>
      <c r="LPS522" s="174"/>
      <c r="LPT522" s="11"/>
      <c r="LPU522" s="15"/>
      <c r="LPV522" s="6"/>
      <c r="LPW522" s="174"/>
      <c r="LPX522" s="11"/>
      <c r="LPY522" s="15"/>
      <c r="LPZ522" s="6"/>
      <c r="LQA522" s="174"/>
      <c r="LQB522" s="11"/>
      <c r="LQC522" s="15"/>
      <c r="LQD522" s="6"/>
      <c r="LQE522" s="174"/>
      <c r="LQF522" s="11"/>
      <c r="LQG522" s="15"/>
      <c r="LQH522" s="6"/>
      <c r="LQI522" s="174"/>
      <c r="LQJ522" s="11"/>
      <c r="LQK522" s="15"/>
      <c r="LQL522" s="6"/>
      <c r="LQM522" s="174"/>
      <c r="LQN522" s="11"/>
      <c r="LQO522" s="15"/>
      <c r="LQP522" s="6"/>
      <c r="LQQ522" s="174"/>
      <c r="LQR522" s="11"/>
      <c r="LQS522" s="15"/>
      <c r="LQT522" s="6"/>
      <c r="LQU522" s="174"/>
      <c r="LQV522" s="11"/>
      <c r="LQW522" s="15"/>
      <c r="LQX522" s="6"/>
      <c r="LQY522" s="174"/>
      <c r="LQZ522" s="11"/>
      <c r="LRA522" s="15"/>
      <c r="LRB522" s="6"/>
      <c r="LRC522" s="174"/>
      <c r="LRD522" s="11"/>
      <c r="LRE522" s="15"/>
      <c r="LRF522" s="6"/>
      <c r="LRG522" s="174"/>
      <c r="LRH522" s="11"/>
      <c r="LRI522" s="15"/>
      <c r="LRJ522" s="6"/>
      <c r="LRK522" s="174"/>
      <c r="LRL522" s="11"/>
      <c r="LRM522" s="15"/>
      <c r="LRN522" s="6"/>
      <c r="LRO522" s="174"/>
      <c r="LRP522" s="11"/>
      <c r="LRQ522" s="15"/>
      <c r="LRR522" s="6"/>
      <c r="LRS522" s="174"/>
      <c r="LRT522" s="11"/>
      <c r="LRU522" s="15"/>
      <c r="LRV522" s="6"/>
      <c r="LRW522" s="174"/>
      <c r="LRX522" s="11"/>
      <c r="LRY522" s="15"/>
      <c r="LRZ522" s="6"/>
      <c r="LSA522" s="174"/>
      <c r="LSB522" s="11"/>
      <c r="LSC522" s="15"/>
      <c r="LSD522" s="6"/>
      <c r="LSE522" s="174"/>
      <c r="LSF522" s="11"/>
      <c r="LSG522" s="15"/>
      <c r="LSH522" s="6"/>
      <c r="LSI522" s="174"/>
      <c r="LSJ522" s="11"/>
      <c r="LSK522" s="15"/>
      <c r="LSL522" s="6"/>
      <c r="LSM522" s="174"/>
      <c r="LSN522" s="11"/>
      <c r="LSO522" s="15"/>
      <c r="LSP522" s="6"/>
      <c r="LSQ522" s="174"/>
      <c r="LSR522" s="11"/>
      <c r="LSS522" s="15"/>
      <c r="LST522" s="6"/>
      <c r="LSU522" s="174"/>
      <c r="LSV522" s="11"/>
      <c r="LSW522" s="15"/>
      <c r="LSX522" s="6"/>
      <c r="LSY522" s="174"/>
      <c r="LSZ522" s="11"/>
      <c r="LTA522" s="15"/>
      <c r="LTB522" s="6"/>
      <c r="LTC522" s="174"/>
      <c r="LTD522" s="11"/>
      <c r="LTE522" s="15"/>
      <c r="LTF522" s="6"/>
      <c r="LTG522" s="174"/>
      <c r="LTH522" s="11"/>
      <c r="LTI522" s="15"/>
      <c r="LTJ522" s="6"/>
      <c r="LTK522" s="174"/>
      <c r="LTL522" s="11"/>
      <c r="LTM522" s="15"/>
      <c r="LTN522" s="6"/>
      <c r="LTO522" s="174"/>
      <c r="LTP522" s="11"/>
      <c r="LTQ522" s="15"/>
      <c r="LTR522" s="6"/>
      <c r="LTS522" s="174"/>
      <c r="LTT522" s="11"/>
      <c r="LTU522" s="15"/>
      <c r="LTV522" s="6"/>
      <c r="LTW522" s="174"/>
      <c r="LTX522" s="11"/>
      <c r="LTY522" s="15"/>
      <c r="LTZ522" s="6"/>
      <c r="LUA522" s="174"/>
      <c r="LUB522" s="11"/>
      <c r="LUC522" s="15"/>
      <c r="LUD522" s="6"/>
      <c r="LUE522" s="174"/>
      <c r="LUF522" s="11"/>
      <c r="LUG522" s="15"/>
      <c r="LUH522" s="6"/>
      <c r="LUI522" s="174"/>
      <c r="LUJ522" s="11"/>
      <c r="LUK522" s="15"/>
      <c r="LUL522" s="6"/>
      <c r="LUM522" s="174"/>
      <c r="LUN522" s="11"/>
      <c r="LUO522" s="15"/>
      <c r="LUP522" s="6"/>
      <c r="LUQ522" s="174"/>
      <c r="LUR522" s="11"/>
      <c r="LUS522" s="15"/>
      <c r="LUT522" s="6"/>
      <c r="LUU522" s="174"/>
      <c r="LUV522" s="11"/>
      <c r="LUW522" s="15"/>
      <c r="LUX522" s="6"/>
      <c r="LUY522" s="174"/>
      <c r="LUZ522" s="11"/>
      <c r="LVA522" s="15"/>
      <c r="LVB522" s="6"/>
      <c r="LVC522" s="174"/>
      <c r="LVD522" s="11"/>
      <c r="LVE522" s="15"/>
      <c r="LVF522" s="6"/>
      <c r="LVG522" s="174"/>
      <c r="LVH522" s="11"/>
      <c r="LVI522" s="15"/>
      <c r="LVJ522" s="6"/>
      <c r="LVK522" s="174"/>
      <c r="LVL522" s="11"/>
      <c r="LVM522" s="15"/>
      <c r="LVN522" s="6"/>
      <c r="LVO522" s="174"/>
      <c r="LVP522" s="11"/>
      <c r="LVQ522" s="15"/>
      <c r="LVR522" s="6"/>
      <c r="LVS522" s="174"/>
      <c r="LVT522" s="11"/>
      <c r="LVU522" s="15"/>
      <c r="LVV522" s="6"/>
      <c r="LVW522" s="174"/>
      <c r="LVX522" s="11"/>
      <c r="LVY522" s="15"/>
      <c r="LVZ522" s="6"/>
      <c r="LWA522" s="174"/>
      <c r="LWB522" s="11"/>
      <c r="LWC522" s="15"/>
      <c r="LWD522" s="6"/>
      <c r="LWE522" s="174"/>
      <c r="LWF522" s="11"/>
      <c r="LWG522" s="15"/>
      <c r="LWH522" s="6"/>
      <c r="LWI522" s="174"/>
      <c r="LWJ522" s="11"/>
      <c r="LWK522" s="15"/>
      <c r="LWL522" s="6"/>
      <c r="LWM522" s="174"/>
      <c r="LWN522" s="11"/>
      <c r="LWO522" s="15"/>
      <c r="LWP522" s="6"/>
      <c r="LWQ522" s="174"/>
      <c r="LWR522" s="11"/>
      <c r="LWS522" s="15"/>
      <c r="LWT522" s="6"/>
      <c r="LWU522" s="174"/>
      <c r="LWV522" s="11"/>
      <c r="LWW522" s="15"/>
      <c r="LWX522" s="6"/>
      <c r="LWY522" s="174"/>
      <c r="LWZ522" s="11"/>
      <c r="LXA522" s="15"/>
      <c r="LXB522" s="6"/>
      <c r="LXC522" s="174"/>
      <c r="LXD522" s="11"/>
      <c r="LXE522" s="15"/>
      <c r="LXF522" s="6"/>
      <c r="LXG522" s="174"/>
      <c r="LXH522" s="11"/>
      <c r="LXI522" s="15"/>
      <c r="LXJ522" s="6"/>
      <c r="LXK522" s="174"/>
      <c r="LXL522" s="11"/>
      <c r="LXM522" s="15"/>
      <c r="LXN522" s="6"/>
      <c r="LXO522" s="174"/>
      <c r="LXP522" s="11"/>
      <c r="LXQ522" s="15"/>
      <c r="LXR522" s="6"/>
      <c r="LXS522" s="174"/>
      <c r="LXT522" s="11"/>
      <c r="LXU522" s="15"/>
      <c r="LXV522" s="6"/>
      <c r="LXW522" s="174"/>
      <c r="LXX522" s="11"/>
      <c r="LXY522" s="15"/>
      <c r="LXZ522" s="6"/>
      <c r="LYA522" s="174"/>
      <c r="LYB522" s="11"/>
      <c r="LYC522" s="15"/>
      <c r="LYD522" s="6"/>
      <c r="LYE522" s="174"/>
      <c r="LYF522" s="11"/>
      <c r="LYG522" s="15"/>
      <c r="LYH522" s="6"/>
      <c r="LYI522" s="174"/>
      <c r="LYJ522" s="11"/>
      <c r="LYK522" s="15"/>
      <c r="LYL522" s="6"/>
      <c r="LYM522" s="174"/>
      <c r="LYN522" s="11"/>
      <c r="LYO522" s="15"/>
      <c r="LYP522" s="6"/>
      <c r="LYQ522" s="174"/>
      <c r="LYR522" s="11"/>
      <c r="LYS522" s="15"/>
      <c r="LYT522" s="6"/>
      <c r="LYU522" s="174"/>
      <c r="LYV522" s="11"/>
      <c r="LYW522" s="15"/>
      <c r="LYX522" s="6"/>
      <c r="LYY522" s="174"/>
      <c r="LYZ522" s="11"/>
      <c r="LZA522" s="15"/>
      <c r="LZB522" s="6"/>
      <c r="LZC522" s="174"/>
      <c r="LZD522" s="11"/>
      <c r="LZE522" s="15"/>
      <c r="LZF522" s="6"/>
      <c r="LZG522" s="174"/>
      <c r="LZH522" s="11"/>
      <c r="LZI522" s="15"/>
      <c r="LZJ522" s="6"/>
      <c r="LZK522" s="174"/>
      <c r="LZL522" s="11"/>
      <c r="LZM522" s="15"/>
      <c r="LZN522" s="6"/>
      <c r="LZO522" s="174"/>
      <c r="LZP522" s="11"/>
      <c r="LZQ522" s="15"/>
      <c r="LZR522" s="6"/>
      <c r="LZS522" s="174"/>
      <c r="LZT522" s="11"/>
      <c r="LZU522" s="15"/>
      <c r="LZV522" s="6"/>
      <c r="LZW522" s="174"/>
      <c r="LZX522" s="11"/>
      <c r="LZY522" s="15"/>
      <c r="LZZ522" s="6"/>
      <c r="MAA522" s="174"/>
      <c r="MAB522" s="11"/>
      <c r="MAC522" s="15"/>
      <c r="MAD522" s="6"/>
      <c r="MAE522" s="174"/>
      <c r="MAF522" s="11"/>
      <c r="MAG522" s="15"/>
      <c r="MAH522" s="6"/>
      <c r="MAI522" s="174"/>
      <c r="MAJ522" s="11"/>
      <c r="MAK522" s="15"/>
      <c r="MAL522" s="6"/>
      <c r="MAM522" s="174"/>
      <c r="MAN522" s="11"/>
      <c r="MAO522" s="15"/>
      <c r="MAP522" s="6"/>
      <c r="MAQ522" s="174"/>
      <c r="MAR522" s="11"/>
      <c r="MAS522" s="15"/>
      <c r="MAT522" s="6"/>
      <c r="MAU522" s="174"/>
      <c r="MAV522" s="11"/>
      <c r="MAW522" s="15"/>
      <c r="MAX522" s="6"/>
      <c r="MAY522" s="174"/>
      <c r="MAZ522" s="11"/>
      <c r="MBA522" s="15"/>
      <c r="MBB522" s="6"/>
      <c r="MBC522" s="174"/>
      <c r="MBD522" s="11"/>
      <c r="MBE522" s="15"/>
      <c r="MBF522" s="6"/>
      <c r="MBG522" s="174"/>
      <c r="MBH522" s="11"/>
      <c r="MBI522" s="15"/>
      <c r="MBJ522" s="6"/>
      <c r="MBK522" s="174"/>
      <c r="MBL522" s="11"/>
      <c r="MBM522" s="15"/>
      <c r="MBN522" s="6"/>
      <c r="MBO522" s="174"/>
      <c r="MBP522" s="11"/>
      <c r="MBQ522" s="15"/>
      <c r="MBR522" s="6"/>
      <c r="MBS522" s="174"/>
      <c r="MBT522" s="11"/>
      <c r="MBU522" s="15"/>
      <c r="MBV522" s="6"/>
      <c r="MBW522" s="174"/>
      <c r="MBX522" s="11"/>
      <c r="MBY522" s="15"/>
      <c r="MBZ522" s="6"/>
      <c r="MCA522" s="174"/>
      <c r="MCB522" s="11"/>
      <c r="MCC522" s="15"/>
      <c r="MCD522" s="6"/>
      <c r="MCE522" s="174"/>
      <c r="MCF522" s="11"/>
      <c r="MCG522" s="15"/>
      <c r="MCH522" s="6"/>
      <c r="MCI522" s="174"/>
      <c r="MCJ522" s="11"/>
      <c r="MCK522" s="15"/>
      <c r="MCL522" s="6"/>
      <c r="MCM522" s="174"/>
      <c r="MCN522" s="11"/>
      <c r="MCO522" s="15"/>
      <c r="MCP522" s="6"/>
      <c r="MCQ522" s="174"/>
      <c r="MCR522" s="11"/>
      <c r="MCS522" s="15"/>
      <c r="MCT522" s="6"/>
      <c r="MCU522" s="174"/>
      <c r="MCV522" s="11"/>
      <c r="MCW522" s="15"/>
      <c r="MCX522" s="6"/>
      <c r="MCY522" s="174"/>
      <c r="MCZ522" s="11"/>
      <c r="MDA522" s="15"/>
      <c r="MDB522" s="6"/>
      <c r="MDC522" s="174"/>
      <c r="MDD522" s="11"/>
      <c r="MDE522" s="15"/>
      <c r="MDF522" s="6"/>
      <c r="MDG522" s="174"/>
      <c r="MDH522" s="11"/>
      <c r="MDI522" s="15"/>
      <c r="MDJ522" s="6"/>
      <c r="MDK522" s="174"/>
      <c r="MDL522" s="11"/>
      <c r="MDM522" s="15"/>
      <c r="MDN522" s="6"/>
      <c r="MDO522" s="174"/>
      <c r="MDP522" s="11"/>
      <c r="MDQ522" s="15"/>
      <c r="MDR522" s="6"/>
      <c r="MDS522" s="174"/>
      <c r="MDT522" s="11"/>
      <c r="MDU522" s="15"/>
      <c r="MDV522" s="6"/>
      <c r="MDW522" s="174"/>
      <c r="MDX522" s="11"/>
      <c r="MDY522" s="15"/>
      <c r="MDZ522" s="6"/>
      <c r="MEA522" s="174"/>
      <c r="MEB522" s="11"/>
      <c r="MEC522" s="15"/>
      <c r="MED522" s="6"/>
      <c r="MEE522" s="174"/>
      <c r="MEF522" s="11"/>
      <c r="MEG522" s="15"/>
      <c r="MEH522" s="6"/>
      <c r="MEI522" s="174"/>
      <c r="MEJ522" s="11"/>
      <c r="MEK522" s="15"/>
      <c r="MEL522" s="6"/>
      <c r="MEM522" s="174"/>
      <c r="MEN522" s="11"/>
      <c r="MEO522" s="15"/>
      <c r="MEP522" s="6"/>
      <c r="MEQ522" s="174"/>
      <c r="MER522" s="11"/>
      <c r="MES522" s="15"/>
      <c r="MET522" s="6"/>
      <c r="MEU522" s="174"/>
      <c r="MEV522" s="11"/>
      <c r="MEW522" s="15"/>
      <c r="MEX522" s="6"/>
      <c r="MEY522" s="174"/>
      <c r="MEZ522" s="11"/>
      <c r="MFA522" s="15"/>
      <c r="MFB522" s="6"/>
      <c r="MFC522" s="174"/>
      <c r="MFD522" s="11"/>
      <c r="MFE522" s="15"/>
      <c r="MFF522" s="6"/>
      <c r="MFG522" s="174"/>
      <c r="MFH522" s="11"/>
      <c r="MFI522" s="15"/>
      <c r="MFJ522" s="6"/>
      <c r="MFK522" s="174"/>
      <c r="MFL522" s="11"/>
      <c r="MFM522" s="15"/>
      <c r="MFN522" s="6"/>
      <c r="MFO522" s="174"/>
      <c r="MFP522" s="11"/>
      <c r="MFQ522" s="15"/>
      <c r="MFR522" s="6"/>
      <c r="MFS522" s="174"/>
      <c r="MFT522" s="11"/>
      <c r="MFU522" s="15"/>
      <c r="MFV522" s="6"/>
      <c r="MFW522" s="174"/>
      <c r="MFX522" s="11"/>
      <c r="MFY522" s="15"/>
      <c r="MFZ522" s="6"/>
      <c r="MGA522" s="174"/>
      <c r="MGB522" s="11"/>
      <c r="MGC522" s="15"/>
      <c r="MGD522" s="6"/>
      <c r="MGE522" s="174"/>
      <c r="MGF522" s="11"/>
      <c r="MGG522" s="15"/>
      <c r="MGH522" s="6"/>
      <c r="MGI522" s="174"/>
      <c r="MGJ522" s="11"/>
      <c r="MGK522" s="15"/>
      <c r="MGL522" s="6"/>
      <c r="MGM522" s="174"/>
      <c r="MGN522" s="11"/>
      <c r="MGO522" s="15"/>
      <c r="MGP522" s="6"/>
      <c r="MGQ522" s="174"/>
      <c r="MGR522" s="11"/>
      <c r="MGS522" s="15"/>
      <c r="MGT522" s="6"/>
      <c r="MGU522" s="174"/>
      <c r="MGV522" s="11"/>
      <c r="MGW522" s="15"/>
      <c r="MGX522" s="6"/>
      <c r="MGY522" s="174"/>
      <c r="MGZ522" s="11"/>
      <c r="MHA522" s="15"/>
      <c r="MHB522" s="6"/>
      <c r="MHC522" s="174"/>
      <c r="MHD522" s="11"/>
      <c r="MHE522" s="15"/>
      <c r="MHF522" s="6"/>
      <c r="MHG522" s="174"/>
      <c r="MHH522" s="11"/>
      <c r="MHI522" s="15"/>
      <c r="MHJ522" s="6"/>
      <c r="MHK522" s="174"/>
      <c r="MHL522" s="11"/>
      <c r="MHM522" s="15"/>
      <c r="MHN522" s="6"/>
      <c r="MHO522" s="174"/>
      <c r="MHP522" s="11"/>
      <c r="MHQ522" s="15"/>
      <c r="MHR522" s="6"/>
      <c r="MHS522" s="174"/>
      <c r="MHT522" s="11"/>
      <c r="MHU522" s="15"/>
      <c r="MHV522" s="6"/>
      <c r="MHW522" s="174"/>
      <c r="MHX522" s="11"/>
      <c r="MHY522" s="15"/>
      <c r="MHZ522" s="6"/>
      <c r="MIA522" s="174"/>
      <c r="MIB522" s="11"/>
      <c r="MIC522" s="15"/>
      <c r="MID522" s="6"/>
      <c r="MIE522" s="174"/>
      <c r="MIF522" s="11"/>
      <c r="MIG522" s="15"/>
      <c r="MIH522" s="6"/>
      <c r="MII522" s="174"/>
      <c r="MIJ522" s="11"/>
      <c r="MIK522" s="15"/>
      <c r="MIL522" s="6"/>
      <c r="MIM522" s="174"/>
      <c r="MIN522" s="11"/>
      <c r="MIO522" s="15"/>
      <c r="MIP522" s="6"/>
      <c r="MIQ522" s="174"/>
      <c r="MIR522" s="11"/>
      <c r="MIS522" s="15"/>
      <c r="MIT522" s="6"/>
      <c r="MIU522" s="174"/>
      <c r="MIV522" s="11"/>
      <c r="MIW522" s="15"/>
      <c r="MIX522" s="6"/>
      <c r="MIY522" s="174"/>
      <c r="MIZ522" s="11"/>
      <c r="MJA522" s="15"/>
      <c r="MJB522" s="6"/>
      <c r="MJC522" s="174"/>
      <c r="MJD522" s="11"/>
      <c r="MJE522" s="15"/>
      <c r="MJF522" s="6"/>
      <c r="MJG522" s="174"/>
      <c r="MJH522" s="11"/>
      <c r="MJI522" s="15"/>
      <c r="MJJ522" s="6"/>
      <c r="MJK522" s="174"/>
      <c r="MJL522" s="11"/>
      <c r="MJM522" s="15"/>
      <c r="MJN522" s="6"/>
      <c r="MJO522" s="174"/>
      <c r="MJP522" s="11"/>
      <c r="MJQ522" s="15"/>
      <c r="MJR522" s="6"/>
      <c r="MJS522" s="174"/>
      <c r="MJT522" s="11"/>
      <c r="MJU522" s="15"/>
      <c r="MJV522" s="6"/>
      <c r="MJW522" s="174"/>
      <c r="MJX522" s="11"/>
      <c r="MJY522" s="15"/>
      <c r="MJZ522" s="6"/>
      <c r="MKA522" s="174"/>
      <c r="MKB522" s="11"/>
      <c r="MKC522" s="15"/>
      <c r="MKD522" s="6"/>
      <c r="MKE522" s="174"/>
      <c r="MKF522" s="11"/>
      <c r="MKG522" s="15"/>
      <c r="MKH522" s="6"/>
      <c r="MKI522" s="174"/>
      <c r="MKJ522" s="11"/>
      <c r="MKK522" s="15"/>
      <c r="MKL522" s="6"/>
      <c r="MKM522" s="174"/>
      <c r="MKN522" s="11"/>
      <c r="MKO522" s="15"/>
      <c r="MKP522" s="6"/>
      <c r="MKQ522" s="174"/>
      <c r="MKR522" s="11"/>
      <c r="MKS522" s="15"/>
      <c r="MKT522" s="6"/>
      <c r="MKU522" s="174"/>
      <c r="MKV522" s="11"/>
      <c r="MKW522" s="15"/>
      <c r="MKX522" s="6"/>
      <c r="MKY522" s="174"/>
      <c r="MKZ522" s="11"/>
      <c r="MLA522" s="15"/>
      <c r="MLB522" s="6"/>
      <c r="MLC522" s="174"/>
      <c r="MLD522" s="11"/>
      <c r="MLE522" s="15"/>
      <c r="MLF522" s="6"/>
      <c r="MLG522" s="174"/>
      <c r="MLH522" s="11"/>
      <c r="MLI522" s="15"/>
      <c r="MLJ522" s="6"/>
      <c r="MLK522" s="174"/>
      <c r="MLL522" s="11"/>
      <c r="MLM522" s="15"/>
      <c r="MLN522" s="6"/>
      <c r="MLO522" s="174"/>
      <c r="MLP522" s="11"/>
      <c r="MLQ522" s="15"/>
      <c r="MLR522" s="6"/>
      <c r="MLS522" s="174"/>
      <c r="MLT522" s="11"/>
      <c r="MLU522" s="15"/>
      <c r="MLV522" s="6"/>
      <c r="MLW522" s="174"/>
      <c r="MLX522" s="11"/>
      <c r="MLY522" s="15"/>
      <c r="MLZ522" s="6"/>
      <c r="MMA522" s="174"/>
      <c r="MMB522" s="11"/>
      <c r="MMC522" s="15"/>
      <c r="MMD522" s="6"/>
      <c r="MME522" s="174"/>
      <c r="MMF522" s="11"/>
      <c r="MMG522" s="15"/>
      <c r="MMH522" s="6"/>
      <c r="MMI522" s="174"/>
      <c r="MMJ522" s="11"/>
      <c r="MMK522" s="15"/>
      <c r="MML522" s="6"/>
      <c r="MMM522" s="174"/>
      <c r="MMN522" s="11"/>
      <c r="MMO522" s="15"/>
      <c r="MMP522" s="6"/>
      <c r="MMQ522" s="174"/>
      <c r="MMR522" s="11"/>
      <c r="MMS522" s="15"/>
      <c r="MMT522" s="6"/>
      <c r="MMU522" s="174"/>
      <c r="MMV522" s="11"/>
      <c r="MMW522" s="15"/>
      <c r="MMX522" s="6"/>
      <c r="MMY522" s="174"/>
      <c r="MMZ522" s="11"/>
      <c r="MNA522" s="15"/>
      <c r="MNB522" s="6"/>
      <c r="MNC522" s="174"/>
      <c r="MND522" s="11"/>
      <c r="MNE522" s="15"/>
      <c r="MNF522" s="6"/>
      <c r="MNG522" s="174"/>
      <c r="MNH522" s="11"/>
      <c r="MNI522" s="15"/>
      <c r="MNJ522" s="6"/>
      <c r="MNK522" s="174"/>
      <c r="MNL522" s="11"/>
      <c r="MNM522" s="15"/>
      <c r="MNN522" s="6"/>
      <c r="MNO522" s="174"/>
      <c r="MNP522" s="11"/>
      <c r="MNQ522" s="15"/>
      <c r="MNR522" s="6"/>
      <c r="MNS522" s="174"/>
      <c r="MNT522" s="11"/>
      <c r="MNU522" s="15"/>
      <c r="MNV522" s="6"/>
      <c r="MNW522" s="174"/>
      <c r="MNX522" s="11"/>
      <c r="MNY522" s="15"/>
      <c r="MNZ522" s="6"/>
      <c r="MOA522" s="174"/>
      <c r="MOB522" s="11"/>
      <c r="MOC522" s="15"/>
      <c r="MOD522" s="6"/>
      <c r="MOE522" s="174"/>
      <c r="MOF522" s="11"/>
      <c r="MOG522" s="15"/>
      <c r="MOH522" s="6"/>
      <c r="MOI522" s="174"/>
      <c r="MOJ522" s="11"/>
      <c r="MOK522" s="15"/>
      <c r="MOL522" s="6"/>
      <c r="MOM522" s="174"/>
      <c r="MON522" s="11"/>
      <c r="MOO522" s="15"/>
      <c r="MOP522" s="6"/>
      <c r="MOQ522" s="174"/>
      <c r="MOR522" s="11"/>
      <c r="MOS522" s="15"/>
      <c r="MOT522" s="6"/>
      <c r="MOU522" s="174"/>
      <c r="MOV522" s="11"/>
      <c r="MOW522" s="15"/>
      <c r="MOX522" s="6"/>
      <c r="MOY522" s="174"/>
      <c r="MOZ522" s="11"/>
      <c r="MPA522" s="15"/>
      <c r="MPB522" s="6"/>
      <c r="MPC522" s="174"/>
      <c r="MPD522" s="11"/>
      <c r="MPE522" s="15"/>
      <c r="MPF522" s="6"/>
      <c r="MPG522" s="174"/>
      <c r="MPH522" s="11"/>
      <c r="MPI522" s="15"/>
      <c r="MPJ522" s="6"/>
      <c r="MPK522" s="174"/>
      <c r="MPL522" s="11"/>
      <c r="MPM522" s="15"/>
      <c r="MPN522" s="6"/>
      <c r="MPO522" s="174"/>
      <c r="MPP522" s="11"/>
      <c r="MPQ522" s="15"/>
      <c r="MPR522" s="6"/>
      <c r="MPS522" s="174"/>
      <c r="MPT522" s="11"/>
      <c r="MPU522" s="15"/>
      <c r="MPV522" s="6"/>
      <c r="MPW522" s="174"/>
      <c r="MPX522" s="11"/>
      <c r="MPY522" s="15"/>
      <c r="MPZ522" s="6"/>
      <c r="MQA522" s="174"/>
      <c r="MQB522" s="11"/>
      <c r="MQC522" s="15"/>
      <c r="MQD522" s="6"/>
      <c r="MQE522" s="174"/>
      <c r="MQF522" s="11"/>
      <c r="MQG522" s="15"/>
      <c r="MQH522" s="6"/>
      <c r="MQI522" s="174"/>
      <c r="MQJ522" s="11"/>
      <c r="MQK522" s="15"/>
      <c r="MQL522" s="6"/>
      <c r="MQM522" s="174"/>
      <c r="MQN522" s="11"/>
      <c r="MQO522" s="15"/>
      <c r="MQP522" s="6"/>
      <c r="MQQ522" s="174"/>
      <c r="MQR522" s="11"/>
      <c r="MQS522" s="15"/>
      <c r="MQT522" s="6"/>
      <c r="MQU522" s="174"/>
      <c r="MQV522" s="11"/>
      <c r="MQW522" s="15"/>
      <c r="MQX522" s="6"/>
      <c r="MQY522" s="174"/>
      <c r="MQZ522" s="11"/>
      <c r="MRA522" s="15"/>
      <c r="MRB522" s="6"/>
      <c r="MRC522" s="174"/>
      <c r="MRD522" s="11"/>
      <c r="MRE522" s="15"/>
      <c r="MRF522" s="6"/>
      <c r="MRG522" s="174"/>
      <c r="MRH522" s="11"/>
      <c r="MRI522" s="15"/>
      <c r="MRJ522" s="6"/>
      <c r="MRK522" s="174"/>
      <c r="MRL522" s="11"/>
      <c r="MRM522" s="15"/>
      <c r="MRN522" s="6"/>
      <c r="MRO522" s="174"/>
      <c r="MRP522" s="11"/>
      <c r="MRQ522" s="15"/>
      <c r="MRR522" s="6"/>
      <c r="MRS522" s="174"/>
      <c r="MRT522" s="11"/>
      <c r="MRU522" s="15"/>
      <c r="MRV522" s="6"/>
      <c r="MRW522" s="174"/>
      <c r="MRX522" s="11"/>
      <c r="MRY522" s="15"/>
      <c r="MRZ522" s="6"/>
      <c r="MSA522" s="174"/>
      <c r="MSB522" s="11"/>
      <c r="MSC522" s="15"/>
      <c r="MSD522" s="6"/>
      <c r="MSE522" s="174"/>
      <c r="MSF522" s="11"/>
      <c r="MSG522" s="15"/>
      <c r="MSH522" s="6"/>
      <c r="MSI522" s="174"/>
      <c r="MSJ522" s="11"/>
      <c r="MSK522" s="15"/>
      <c r="MSL522" s="6"/>
      <c r="MSM522" s="174"/>
      <c r="MSN522" s="11"/>
      <c r="MSO522" s="15"/>
      <c r="MSP522" s="6"/>
      <c r="MSQ522" s="174"/>
      <c r="MSR522" s="11"/>
      <c r="MSS522" s="15"/>
      <c r="MST522" s="6"/>
      <c r="MSU522" s="174"/>
      <c r="MSV522" s="11"/>
      <c r="MSW522" s="15"/>
      <c r="MSX522" s="6"/>
      <c r="MSY522" s="174"/>
      <c r="MSZ522" s="11"/>
      <c r="MTA522" s="15"/>
      <c r="MTB522" s="6"/>
      <c r="MTC522" s="174"/>
      <c r="MTD522" s="11"/>
      <c r="MTE522" s="15"/>
      <c r="MTF522" s="6"/>
      <c r="MTG522" s="174"/>
      <c r="MTH522" s="11"/>
      <c r="MTI522" s="15"/>
      <c r="MTJ522" s="6"/>
      <c r="MTK522" s="174"/>
      <c r="MTL522" s="11"/>
      <c r="MTM522" s="15"/>
      <c r="MTN522" s="6"/>
      <c r="MTO522" s="174"/>
      <c r="MTP522" s="11"/>
      <c r="MTQ522" s="15"/>
      <c r="MTR522" s="6"/>
      <c r="MTS522" s="174"/>
      <c r="MTT522" s="11"/>
      <c r="MTU522" s="15"/>
      <c r="MTV522" s="6"/>
      <c r="MTW522" s="174"/>
      <c r="MTX522" s="11"/>
      <c r="MTY522" s="15"/>
      <c r="MTZ522" s="6"/>
      <c r="MUA522" s="174"/>
      <c r="MUB522" s="11"/>
      <c r="MUC522" s="15"/>
      <c r="MUD522" s="6"/>
      <c r="MUE522" s="174"/>
      <c r="MUF522" s="11"/>
      <c r="MUG522" s="15"/>
      <c r="MUH522" s="6"/>
      <c r="MUI522" s="174"/>
      <c r="MUJ522" s="11"/>
      <c r="MUK522" s="15"/>
      <c r="MUL522" s="6"/>
      <c r="MUM522" s="174"/>
      <c r="MUN522" s="11"/>
      <c r="MUO522" s="15"/>
      <c r="MUP522" s="6"/>
      <c r="MUQ522" s="174"/>
      <c r="MUR522" s="11"/>
      <c r="MUS522" s="15"/>
      <c r="MUT522" s="6"/>
      <c r="MUU522" s="174"/>
      <c r="MUV522" s="11"/>
      <c r="MUW522" s="15"/>
      <c r="MUX522" s="6"/>
      <c r="MUY522" s="174"/>
      <c r="MUZ522" s="11"/>
      <c r="MVA522" s="15"/>
      <c r="MVB522" s="6"/>
      <c r="MVC522" s="174"/>
      <c r="MVD522" s="11"/>
      <c r="MVE522" s="15"/>
      <c r="MVF522" s="6"/>
      <c r="MVG522" s="174"/>
      <c r="MVH522" s="11"/>
      <c r="MVI522" s="15"/>
      <c r="MVJ522" s="6"/>
      <c r="MVK522" s="174"/>
      <c r="MVL522" s="11"/>
      <c r="MVM522" s="15"/>
      <c r="MVN522" s="6"/>
      <c r="MVO522" s="174"/>
      <c r="MVP522" s="11"/>
      <c r="MVQ522" s="15"/>
      <c r="MVR522" s="6"/>
      <c r="MVS522" s="174"/>
      <c r="MVT522" s="11"/>
      <c r="MVU522" s="15"/>
      <c r="MVV522" s="6"/>
      <c r="MVW522" s="174"/>
      <c r="MVX522" s="11"/>
      <c r="MVY522" s="15"/>
      <c r="MVZ522" s="6"/>
      <c r="MWA522" s="174"/>
      <c r="MWB522" s="11"/>
      <c r="MWC522" s="15"/>
      <c r="MWD522" s="6"/>
      <c r="MWE522" s="174"/>
      <c r="MWF522" s="11"/>
      <c r="MWG522" s="15"/>
      <c r="MWH522" s="6"/>
      <c r="MWI522" s="174"/>
      <c r="MWJ522" s="11"/>
      <c r="MWK522" s="15"/>
      <c r="MWL522" s="6"/>
      <c r="MWM522" s="174"/>
      <c r="MWN522" s="11"/>
      <c r="MWO522" s="15"/>
      <c r="MWP522" s="6"/>
      <c r="MWQ522" s="174"/>
      <c r="MWR522" s="11"/>
      <c r="MWS522" s="15"/>
      <c r="MWT522" s="6"/>
      <c r="MWU522" s="174"/>
      <c r="MWV522" s="11"/>
      <c r="MWW522" s="15"/>
      <c r="MWX522" s="6"/>
      <c r="MWY522" s="174"/>
      <c r="MWZ522" s="11"/>
      <c r="MXA522" s="15"/>
      <c r="MXB522" s="6"/>
      <c r="MXC522" s="174"/>
      <c r="MXD522" s="11"/>
      <c r="MXE522" s="15"/>
      <c r="MXF522" s="6"/>
      <c r="MXG522" s="174"/>
      <c r="MXH522" s="11"/>
      <c r="MXI522" s="15"/>
      <c r="MXJ522" s="6"/>
      <c r="MXK522" s="174"/>
      <c r="MXL522" s="11"/>
      <c r="MXM522" s="15"/>
      <c r="MXN522" s="6"/>
      <c r="MXO522" s="174"/>
      <c r="MXP522" s="11"/>
      <c r="MXQ522" s="15"/>
      <c r="MXR522" s="6"/>
      <c r="MXS522" s="174"/>
      <c r="MXT522" s="11"/>
      <c r="MXU522" s="15"/>
      <c r="MXV522" s="6"/>
      <c r="MXW522" s="174"/>
      <c r="MXX522" s="11"/>
      <c r="MXY522" s="15"/>
      <c r="MXZ522" s="6"/>
      <c r="MYA522" s="174"/>
      <c r="MYB522" s="11"/>
      <c r="MYC522" s="15"/>
      <c r="MYD522" s="6"/>
      <c r="MYE522" s="174"/>
      <c r="MYF522" s="11"/>
      <c r="MYG522" s="15"/>
      <c r="MYH522" s="6"/>
      <c r="MYI522" s="174"/>
      <c r="MYJ522" s="11"/>
      <c r="MYK522" s="15"/>
      <c r="MYL522" s="6"/>
      <c r="MYM522" s="174"/>
      <c r="MYN522" s="11"/>
      <c r="MYO522" s="15"/>
      <c r="MYP522" s="6"/>
      <c r="MYQ522" s="174"/>
      <c r="MYR522" s="11"/>
      <c r="MYS522" s="15"/>
      <c r="MYT522" s="6"/>
      <c r="MYU522" s="174"/>
      <c r="MYV522" s="11"/>
      <c r="MYW522" s="15"/>
      <c r="MYX522" s="6"/>
      <c r="MYY522" s="174"/>
      <c r="MYZ522" s="11"/>
      <c r="MZA522" s="15"/>
      <c r="MZB522" s="6"/>
      <c r="MZC522" s="174"/>
      <c r="MZD522" s="11"/>
      <c r="MZE522" s="15"/>
      <c r="MZF522" s="6"/>
      <c r="MZG522" s="174"/>
      <c r="MZH522" s="11"/>
      <c r="MZI522" s="15"/>
      <c r="MZJ522" s="6"/>
      <c r="MZK522" s="174"/>
      <c r="MZL522" s="11"/>
      <c r="MZM522" s="15"/>
      <c r="MZN522" s="6"/>
      <c r="MZO522" s="174"/>
      <c r="MZP522" s="11"/>
      <c r="MZQ522" s="15"/>
      <c r="MZR522" s="6"/>
      <c r="MZS522" s="174"/>
      <c r="MZT522" s="11"/>
      <c r="MZU522" s="15"/>
      <c r="MZV522" s="6"/>
      <c r="MZW522" s="174"/>
      <c r="MZX522" s="11"/>
      <c r="MZY522" s="15"/>
      <c r="MZZ522" s="6"/>
      <c r="NAA522" s="174"/>
      <c r="NAB522" s="11"/>
      <c r="NAC522" s="15"/>
      <c r="NAD522" s="6"/>
      <c r="NAE522" s="174"/>
      <c r="NAF522" s="11"/>
      <c r="NAG522" s="15"/>
      <c r="NAH522" s="6"/>
      <c r="NAI522" s="174"/>
      <c r="NAJ522" s="11"/>
      <c r="NAK522" s="15"/>
      <c r="NAL522" s="6"/>
      <c r="NAM522" s="174"/>
      <c r="NAN522" s="11"/>
      <c r="NAO522" s="15"/>
      <c r="NAP522" s="6"/>
      <c r="NAQ522" s="174"/>
      <c r="NAR522" s="11"/>
      <c r="NAS522" s="15"/>
      <c r="NAT522" s="6"/>
      <c r="NAU522" s="174"/>
      <c r="NAV522" s="11"/>
      <c r="NAW522" s="15"/>
      <c r="NAX522" s="6"/>
      <c r="NAY522" s="174"/>
      <c r="NAZ522" s="11"/>
      <c r="NBA522" s="15"/>
      <c r="NBB522" s="6"/>
      <c r="NBC522" s="174"/>
      <c r="NBD522" s="11"/>
      <c r="NBE522" s="15"/>
      <c r="NBF522" s="6"/>
      <c r="NBG522" s="174"/>
      <c r="NBH522" s="11"/>
      <c r="NBI522" s="15"/>
      <c r="NBJ522" s="6"/>
      <c r="NBK522" s="174"/>
      <c r="NBL522" s="11"/>
      <c r="NBM522" s="15"/>
      <c r="NBN522" s="6"/>
      <c r="NBO522" s="174"/>
      <c r="NBP522" s="11"/>
      <c r="NBQ522" s="15"/>
      <c r="NBR522" s="6"/>
      <c r="NBS522" s="174"/>
      <c r="NBT522" s="11"/>
      <c r="NBU522" s="15"/>
      <c r="NBV522" s="6"/>
      <c r="NBW522" s="174"/>
      <c r="NBX522" s="11"/>
      <c r="NBY522" s="15"/>
      <c r="NBZ522" s="6"/>
      <c r="NCA522" s="174"/>
      <c r="NCB522" s="11"/>
      <c r="NCC522" s="15"/>
      <c r="NCD522" s="6"/>
      <c r="NCE522" s="174"/>
      <c r="NCF522" s="11"/>
      <c r="NCG522" s="15"/>
      <c r="NCH522" s="6"/>
      <c r="NCI522" s="174"/>
      <c r="NCJ522" s="11"/>
      <c r="NCK522" s="15"/>
      <c r="NCL522" s="6"/>
      <c r="NCM522" s="174"/>
      <c r="NCN522" s="11"/>
      <c r="NCO522" s="15"/>
      <c r="NCP522" s="6"/>
      <c r="NCQ522" s="174"/>
      <c r="NCR522" s="11"/>
      <c r="NCS522" s="15"/>
      <c r="NCT522" s="6"/>
      <c r="NCU522" s="174"/>
      <c r="NCV522" s="11"/>
      <c r="NCW522" s="15"/>
      <c r="NCX522" s="6"/>
      <c r="NCY522" s="174"/>
      <c r="NCZ522" s="11"/>
      <c r="NDA522" s="15"/>
      <c r="NDB522" s="6"/>
      <c r="NDC522" s="174"/>
      <c r="NDD522" s="11"/>
      <c r="NDE522" s="15"/>
      <c r="NDF522" s="6"/>
      <c r="NDG522" s="174"/>
      <c r="NDH522" s="11"/>
      <c r="NDI522" s="15"/>
      <c r="NDJ522" s="6"/>
      <c r="NDK522" s="174"/>
      <c r="NDL522" s="11"/>
      <c r="NDM522" s="15"/>
      <c r="NDN522" s="6"/>
      <c r="NDO522" s="174"/>
      <c r="NDP522" s="11"/>
      <c r="NDQ522" s="15"/>
      <c r="NDR522" s="6"/>
      <c r="NDS522" s="174"/>
      <c r="NDT522" s="11"/>
      <c r="NDU522" s="15"/>
      <c r="NDV522" s="6"/>
      <c r="NDW522" s="174"/>
      <c r="NDX522" s="11"/>
      <c r="NDY522" s="15"/>
      <c r="NDZ522" s="6"/>
      <c r="NEA522" s="174"/>
      <c r="NEB522" s="11"/>
      <c r="NEC522" s="15"/>
      <c r="NED522" s="6"/>
      <c r="NEE522" s="174"/>
      <c r="NEF522" s="11"/>
      <c r="NEG522" s="15"/>
      <c r="NEH522" s="6"/>
      <c r="NEI522" s="174"/>
      <c r="NEJ522" s="11"/>
      <c r="NEK522" s="15"/>
      <c r="NEL522" s="6"/>
      <c r="NEM522" s="174"/>
      <c r="NEN522" s="11"/>
      <c r="NEO522" s="15"/>
      <c r="NEP522" s="6"/>
      <c r="NEQ522" s="174"/>
      <c r="NER522" s="11"/>
      <c r="NES522" s="15"/>
      <c r="NET522" s="6"/>
      <c r="NEU522" s="174"/>
      <c r="NEV522" s="11"/>
      <c r="NEW522" s="15"/>
      <c r="NEX522" s="6"/>
      <c r="NEY522" s="174"/>
      <c r="NEZ522" s="11"/>
      <c r="NFA522" s="15"/>
      <c r="NFB522" s="6"/>
      <c r="NFC522" s="174"/>
      <c r="NFD522" s="11"/>
      <c r="NFE522" s="15"/>
      <c r="NFF522" s="6"/>
      <c r="NFG522" s="174"/>
      <c r="NFH522" s="11"/>
      <c r="NFI522" s="15"/>
      <c r="NFJ522" s="6"/>
      <c r="NFK522" s="174"/>
      <c r="NFL522" s="11"/>
      <c r="NFM522" s="15"/>
      <c r="NFN522" s="6"/>
      <c r="NFO522" s="174"/>
      <c r="NFP522" s="11"/>
      <c r="NFQ522" s="15"/>
      <c r="NFR522" s="6"/>
      <c r="NFS522" s="174"/>
      <c r="NFT522" s="11"/>
      <c r="NFU522" s="15"/>
      <c r="NFV522" s="6"/>
      <c r="NFW522" s="174"/>
      <c r="NFX522" s="11"/>
      <c r="NFY522" s="15"/>
      <c r="NFZ522" s="6"/>
      <c r="NGA522" s="174"/>
      <c r="NGB522" s="11"/>
      <c r="NGC522" s="15"/>
      <c r="NGD522" s="6"/>
      <c r="NGE522" s="174"/>
      <c r="NGF522" s="11"/>
      <c r="NGG522" s="15"/>
      <c r="NGH522" s="6"/>
      <c r="NGI522" s="174"/>
      <c r="NGJ522" s="11"/>
      <c r="NGK522" s="15"/>
      <c r="NGL522" s="6"/>
      <c r="NGM522" s="174"/>
      <c r="NGN522" s="11"/>
      <c r="NGO522" s="15"/>
      <c r="NGP522" s="6"/>
      <c r="NGQ522" s="174"/>
      <c r="NGR522" s="11"/>
      <c r="NGS522" s="15"/>
      <c r="NGT522" s="6"/>
      <c r="NGU522" s="174"/>
      <c r="NGV522" s="11"/>
      <c r="NGW522" s="15"/>
      <c r="NGX522" s="6"/>
      <c r="NGY522" s="174"/>
      <c r="NGZ522" s="11"/>
      <c r="NHA522" s="15"/>
      <c r="NHB522" s="6"/>
      <c r="NHC522" s="174"/>
      <c r="NHD522" s="11"/>
      <c r="NHE522" s="15"/>
      <c r="NHF522" s="6"/>
      <c r="NHG522" s="174"/>
      <c r="NHH522" s="11"/>
      <c r="NHI522" s="15"/>
      <c r="NHJ522" s="6"/>
      <c r="NHK522" s="174"/>
      <c r="NHL522" s="11"/>
      <c r="NHM522" s="15"/>
      <c r="NHN522" s="6"/>
      <c r="NHO522" s="174"/>
      <c r="NHP522" s="11"/>
      <c r="NHQ522" s="15"/>
      <c r="NHR522" s="6"/>
      <c r="NHS522" s="174"/>
      <c r="NHT522" s="11"/>
      <c r="NHU522" s="15"/>
      <c r="NHV522" s="6"/>
      <c r="NHW522" s="174"/>
      <c r="NHX522" s="11"/>
      <c r="NHY522" s="15"/>
      <c r="NHZ522" s="6"/>
      <c r="NIA522" s="174"/>
      <c r="NIB522" s="11"/>
      <c r="NIC522" s="15"/>
      <c r="NID522" s="6"/>
      <c r="NIE522" s="174"/>
      <c r="NIF522" s="11"/>
      <c r="NIG522" s="15"/>
      <c r="NIH522" s="6"/>
      <c r="NII522" s="174"/>
      <c r="NIJ522" s="11"/>
      <c r="NIK522" s="15"/>
      <c r="NIL522" s="6"/>
      <c r="NIM522" s="174"/>
      <c r="NIN522" s="11"/>
      <c r="NIO522" s="15"/>
      <c r="NIP522" s="6"/>
      <c r="NIQ522" s="174"/>
      <c r="NIR522" s="11"/>
      <c r="NIS522" s="15"/>
      <c r="NIT522" s="6"/>
      <c r="NIU522" s="174"/>
      <c r="NIV522" s="11"/>
      <c r="NIW522" s="15"/>
      <c r="NIX522" s="6"/>
      <c r="NIY522" s="174"/>
      <c r="NIZ522" s="11"/>
      <c r="NJA522" s="15"/>
      <c r="NJB522" s="6"/>
      <c r="NJC522" s="174"/>
      <c r="NJD522" s="11"/>
      <c r="NJE522" s="15"/>
      <c r="NJF522" s="6"/>
      <c r="NJG522" s="174"/>
      <c r="NJH522" s="11"/>
      <c r="NJI522" s="15"/>
      <c r="NJJ522" s="6"/>
      <c r="NJK522" s="174"/>
      <c r="NJL522" s="11"/>
      <c r="NJM522" s="15"/>
      <c r="NJN522" s="6"/>
      <c r="NJO522" s="174"/>
      <c r="NJP522" s="11"/>
      <c r="NJQ522" s="15"/>
      <c r="NJR522" s="6"/>
      <c r="NJS522" s="174"/>
      <c r="NJT522" s="11"/>
      <c r="NJU522" s="15"/>
      <c r="NJV522" s="6"/>
      <c r="NJW522" s="174"/>
      <c r="NJX522" s="11"/>
      <c r="NJY522" s="15"/>
      <c r="NJZ522" s="6"/>
      <c r="NKA522" s="174"/>
      <c r="NKB522" s="11"/>
      <c r="NKC522" s="15"/>
      <c r="NKD522" s="6"/>
      <c r="NKE522" s="174"/>
      <c r="NKF522" s="11"/>
      <c r="NKG522" s="15"/>
      <c r="NKH522" s="6"/>
      <c r="NKI522" s="174"/>
      <c r="NKJ522" s="11"/>
      <c r="NKK522" s="15"/>
      <c r="NKL522" s="6"/>
      <c r="NKM522" s="174"/>
      <c r="NKN522" s="11"/>
      <c r="NKO522" s="15"/>
      <c r="NKP522" s="6"/>
      <c r="NKQ522" s="174"/>
      <c r="NKR522" s="11"/>
      <c r="NKS522" s="15"/>
      <c r="NKT522" s="6"/>
      <c r="NKU522" s="174"/>
      <c r="NKV522" s="11"/>
      <c r="NKW522" s="15"/>
      <c r="NKX522" s="6"/>
      <c r="NKY522" s="174"/>
      <c r="NKZ522" s="11"/>
      <c r="NLA522" s="15"/>
      <c r="NLB522" s="6"/>
      <c r="NLC522" s="174"/>
      <c r="NLD522" s="11"/>
      <c r="NLE522" s="15"/>
      <c r="NLF522" s="6"/>
      <c r="NLG522" s="174"/>
      <c r="NLH522" s="11"/>
      <c r="NLI522" s="15"/>
      <c r="NLJ522" s="6"/>
      <c r="NLK522" s="174"/>
      <c r="NLL522" s="11"/>
      <c r="NLM522" s="15"/>
      <c r="NLN522" s="6"/>
      <c r="NLO522" s="174"/>
      <c r="NLP522" s="11"/>
      <c r="NLQ522" s="15"/>
      <c r="NLR522" s="6"/>
      <c r="NLS522" s="174"/>
      <c r="NLT522" s="11"/>
      <c r="NLU522" s="15"/>
      <c r="NLV522" s="6"/>
      <c r="NLW522" s="174"/>
      <c r="NLX522" s="11"/>
      <c r="NLY522" s="15"/>
      <c r="NLZ522" s="6"/>
      <c r="NMA522" s="174"/>
      <c r="NMB522" s="11"/>
      <c r="NMC522" s="15"/>
      <c r="NMD522" s="6"/>
      <c r="NME522" s="174"/>
      <c r="NMF522" s="11"/>
      <c r="NMG522" s="15"/>
      <c r="NMH522" s="6"/>
      <c r="NMI522" s="174"/>
      <c r="NMJ522" s="11"/>
      <c r="NMK522" s="15"/>
      <c r="NML522" s="6"/>
      <c r="NMM522" s="174"/>
      <c r="NMN522" s="11"/>
      <c r="NMO522" s="15"/>
      <c r="NMP522" s="6"/>
      <c r="NMQ522" s="174"/>
      <c r="NMR522" s="11"/>
      <c r="NMS522" s="15"/>
      <c r="NMT522" s="6"/>
      <c r="NMU522" s="174"/>
      <c r="NMV522" s="11"/>
      <c r="NMW522" s="15"/>
      <c r="NMX522" s="6"/>
      <c r="NMY522" s="174"/>
      <c r="NMZ522" s="11"/>
      <c r="NNA522" s="15"/>
      <c r="NNB522" s="6"/>
      <c r="NNC522" s="174"/>
      <c r="NND522" s="11"/>
      <c r="NNE522" s="15"/>
      <c r="NNF522" s="6"/>
      <c r="NNG522" s="174"/>
      <c r="NNH522" s="11"/>
      <c r="NNI522" s="15"/>
      <c r="NNJ522" s="6"/>
      <c r="NNK522" s="174"/>
      <c r="NNL522" s="11"/>
      <c r="NNM522" s="15"/>
      <c r="NNN522" s="6"/>
      <c r="NNO522" s="174"/>
      <c r="NNP522" s="11"/>
      <c r="NNQ522" s="15"/>
      <c r="NNR522" s="6"/>
      <c r="NNS522" s="174"/>
      <c r="NNT522" s="11"/>
      <c r="NNU522" s="15"/>
      <c r="NNV522" s="6"/>
      <c r="NNW522" s="174"/>
      <c r="NNX522" s="11"/>
      <c r="NNY522" s="15"/>
      <c r="NNZ522" s="6"/>
      <c r="NOA522" s="174"/>
      <c r="NOB522" s="11"/>
      <c r="NOC522" s="15"/>
      <c r="NOD522" s="6"/>
      <c r="NOE522" s="174"/>
      <c r="NOF522" s="11"/>
      <c r="NOG522" s="15"/>
      <c r="NOH522" s="6"/>
      <c r="NOI522" s="174"/>
      <c r="NOJ522" s="11"/>
      <c r="NOK522" s="15"/>
      <c r="NOL522" s="6"/>
      <c r="NOM522" s="174"/>
      <c r="NON522" s="11"/>
      <c r="NOO522" s="15"/>
      <c r="NOP522" s="6"/>
      <c r="NOQ522" s="174"/>
      <c r="NOR522" s="11"/>
      <c r="NOS522" s="15"/>
      <c r="NOT522" s="6"/>
      <c r="NOU522" s="174"/>
      <c r="NOV522" s="11"/>
      <c r="NOW522" s="15"/>
      <c r="NOX522" s="6"/>
      <c r="NOY522" s="174"/>
      <c r="NOZ522" s="11"/>
      <c r="NPA522" s="15"/>
      <c r="NPB522" s="6"/>
      <c r="NPC522" s="174"/>
      <c r="NPD522" s="11"/>
      <c r="NPE522" s="15"/>
      <c r="NPF522" s="6"/>
      <c r="NPG522" s="174"/>
      <c r="NPH522" s="11"/>
      <c r="NPI522" s="15"/>
      <c r="NPJ522" s="6"/>
      <c r="NPK522" s="174"/>
      <c r="NPL522" s="11"/>
      <c r="NPM522" s="15"/>
      <c r="NPN522" s="6"/>
      <c r="NPO522" s="174"/>
      <c r="NPP522" s="11"/>
      <c r="NPQ522" s="15"/>
      <c r="NPR522" s="6"/>
      <c r="NPS522" s="174"/>
      <c r="NPT522" s="11"/>
      <c r="NPU522" s="15"/>
      <c r="NPV522" s="6"/>
      <c r="NPW522" s="174"/>
      <c r="NPX522" s="11"/>
      <c r="NPY522" s="15"/>
      <c r="NPZ522" s="6"/>
      <c r="NQA522" s="174"/>
      <c r="NQB522" s="11"/>
      <c r="NQC522" s="15"/>
      <c r="NQD522" s="6"/>
      <c r="NQE522" s="174"/>
      <c r="NQF522" s="11"/>
      <c r="NQG522" s="15"/>
      <c r="NQH522" s="6"/>
      <c r="NQI522" s="174"/>
      <c r="NQJ522" s="11"/>
      <c r="NQK522" s="15"/>
      <c r="NQL522" s="6"/>
      <c r="NQM522" s="174"/>
      <c r="NQN522" s="11"/>
      <c r="NQO522" s="15"/>
      <c r="NQP522" s="6"/>
      <c r="NQQ522" s="174"/>
      <c r="NQR522" s="11"/>
      <c r="NQS522" s="15"/>
      <c r="NQT522" s="6"/>
      <c r="NQU522" s="174"/>
      <c r="NQV522" s="11"/>
      <c r="NQW522" s="15"/>
      <c r="NQX522" s="6"/>
      <c r="NQY522" s="174"/>
      <c r="NQZ522" s="11"/>
      <c r="NRA522" s="15"/>
      <c r="NRB522" s="6"/>
      <c r="NRC522" s="174"/>
      <c r="NRD522" s="11"/>
      <c r="NRE522" s="15"/>
      <c r="NRF522" s="6"/>
      <c r="NRG522" s="174"/>
      <c r="NRH522" s="11"/>
      <c r="NRI522" s="15"/>
      <c r="NRJ522" s="6"/>
      <c r="NRK522" s="174"/>
      <c r="NRL522" s="11"/>
      <c r="NRM522" s="15"/>
      <c r="NRN522" s="6"/>
      <c r="NRO522" s="174"/>
      <c r="NRP522" s="11"/>
      <c r="NRQ522" s="15"/>
      <c r="NRR522" s="6"/>
      <c r="NRS522" s="174"/>
      <c r="NRT522" s="11"/>
      <c r="NRU522" s="15"/>
      <c r="NRV522" s="6"/>
      <c r="NRW522" s="174"/>
      <c r="NRX522" s="11"/>
      <c r="NRY522" s="15"/>
      <c r="NRZ522" s="6"/>
      <c r="NSA522" s="174"/>
      <c r="NSB522" s="11"/>
      <c r="NSC522" s="15"/>
      <c r="NSD522" s="6"/>
      <c r="NSE522" s="174"/>
      <c r="NSF522" s="11"/>
      <c r="NSG522" s="15"/>
      <c r="NSH522" s="6"/>
      <c r="NSI522" s="174"/>
      <c r="NSJ522" s="11"/>
      <c r="NSK522" s="15"/>
      <c r="NSL522" s="6"/>
      <c r="NSM522" s="174"/>
      <c r="NSN522" s="11"/>
      <c r="NSO522" s="15"/>
      <c r="NSP522" s="6"/>
      <c r="NSQ522" s="174"/>
      <c r="NSR522" s="11"/>
      <c r="NSS522" s="15"/>
      <c r="NST522" s="6"/>
      <c r="NSU522" s="174"/>
      <c r="NSV522" s="11"/>
      <c r="NSW522" s="15"/>
      <c r="NSX522" s="6"/>
      <c r="NSY522" s="174"/>
      <c r="NSZ522" s="11"/>
      <c r="NTA522" s="15"/>
      <c r="NTB522" s="6"/>
      <c r="NTC522" s="174"/>
      <c r="NTD522" s="11"/>
      <c r="NTE522" s="15"/>
      <c r="NTF522" s="6"/>
      <c r="NTG522" s="174"/>
      <c r="NTH522" s="11"/>
      <c r="NTI522" s="15"/>
      <c r="NTJ522" s="6"/>
      <c r="NTK522" s="174"/>
      <c r="NTL522" s="11"/>
      <c r="NTM522" s="15"/>
      <c r="NTN522" s="6"/>
      <c r="NTO522" s="174"/>
      <c r="NTP522" s="11"/>
      <c r="NTQ522" s="15"/>
      <c r="NTR522" s="6"/>
      <c r="NTS522" s="174"/>
      <c r="NTT522" s="11"/>
      <c r="NTU522" s="15"/>
      <c r="NTV522" s="6"/>
      <c r="NTW522" s="174"/>
      <c r="NTX522" s="11"/>
      <c r="NTY522" s="15"/>
      <c r="NTZ522" s="6"/>
      <c r="NUA522" s="174"/>
      <c r="NUB522" s="11"/>
      <c r="NUC522" s="15"/>
      <c r="NUD522" s="6"/>
      <c r="NUE522" s="174"/>
      <c r="NUF522" s="11"/>
      <c r="NUG522" s="15"/>
      <c r="NUH522" s="6"/>
      <c r="NUI522" s="174"/>
      <c r="NUJ522" s="11"/>
      <c r="NUK522" s="15"/>
      <c r="NUL522" s="6"/>
      <c r="NUM522" s="174"/>
      <c r="NUN522" s="11"/>
      <c r="NUO522" s="15"/>
      <c r="NUP522" s="6"/>
      <c r="NUQ522" s="174"/>
      <c r="NUR522" s="11"/>
      <c r="NUS522" s="15"/>
      <c r="NUT522" s="6"/>
      <c r="NUU522" s="174"/>
      <c r="NUV522" s="11"/>
      <c r="NUW522" s="15"/>
      <c r="NUX522" s="6"/>
      <c r="NUY522" s="174"/>
      <c r="NUZ522" s="11"/>
      <c r="NVA522" s="15"/>
      <c r="NVB522" s="6"/>
      <c r="NVC522" s="174"/>
      <c r="NVD522" s="11"/>
      <c r="NVE522" s="15"/>
      <c r="NVF522" s="6"/>
      <c r="NVG522" s="174"/>
      <c r="NVH522" s="11"/>
      <c r="NVI522" s="15"/>
      <c r="NVJ522" s="6"/>
      <c r="NVK522" s="174"/>
      <c r="NVL522" s="11"/>
      <c r="NVM522" s="15"/>
      <c r="NVN522" s="6"/>
      <c r="NVO522" s="174"/>
      <c r="NVP522" s="11"/>
      <c r="NVQ522" s="15"/>
      <c r="NVR522" s="6"/>
      <c r="NVS522" s="174"/>
      <c r="NVT522" s="11"/>
      <c r="NVU522" s="15"/>
      <c r="NVV522" s="6"/>
      <c r="NVW522" s="174"/>
      <c r="NVX522" s="11"/>
      <c r="NVY522" s="15"/>
      <c r="NVZ522" s="6"/>
      <c r="NWA522" s="174"/>
      <c r="NWB522" s="11"/>
      <c r="NWC522" s="15"/>
      <c r="NWD522" s="6"/>
      <c r="NWE522" s="174"/>
      <c r="NWF522" s="11"/>
      <c r="NWG522" s="15"/>
      <c r="NWH522" s="6"/>
      <c r="NWI522" s="174"/>
      <c r="NWJ522" s="11"/>
      <c r="NWK522" s="15"/>
      <c r="NWL522" s="6"/>
      <c r="NWM522" s="174"/>
      <c r="NWN522" s="11"/>
      <c r="NWO522" s="15"/>
      <c r="NWP522" s="6"/>
      <c r="NWQ522" s="174"/>
      <c r="NWR522" s="11"/>
      <c r="NWS522" s="15"/>
      <c r="NWT522" s="6"/>
      <c r="NWU522" s="174"/>
      <c r="NWV522" s="11"/>
      <c r="NWW522" s="15"/>
      <c r="NWX522" s="6"/>
      <c r="NWY522" s="174"/>
      <c r="NWZ522" s="11"/>
      <c r="NXA522" s="15"/>
      <c r="NXB522" s="6"/>
      <c r="NXC522" s="174"/>
      <c r="NXD522" s="11"/>
      <c r="NXE522" s="15"/>
      <c r="NXF522" s="6"/>
      <c r="NXG522" s="174"/>
      <c r="NXH522" s="11"/>
      <c r="NXI522" s="15"/>
      <c r="NXJ522" s="6"/>
      <c r="NXK522" s="174"/>
      <c r="NXL522" s="11"/>
      <c r="NXM522" s="15"/>
      <c r="NXN522" s="6"/>
      <c r="NXO522" s="174"/>
      <c r="NXP522" s="11"/>
      <c r="NXQ522" s="15"/>
      <c r="NXR522" s="6"/>
      <c r="NXS522" s="174"/>
      <c r="NXT522" s="11"/>
      <c r="NXU522" s="15"/>
      <c r="NXV522" s="6"/>
      <c r="NXW522" s="174"/>
      <c r="NXX522" s="11"/>
      <c r="NXY522" s="15"/>
      <c r="NXZ522" s="6"/>
      <c r="NYA522" s="174"/>
      <c r="NYB522" s="11"/>
      <c r="NYC522" s="15"/>
      <c r="NYD522" s="6"/>
      <c r="NYE522" s="174"/>
      <c r="NYF522" s="11"/>
      <c r="NYG522" s="15"/>
      <c r="NYH522" s="6"/>
      <c r="NYI522" s="174"/>
      <c r="NYJ522" s="11"/>
      <c r="NYK522" s="15"/>
      <c r="NYL522" s="6"/>
      <c r="NYM522" s="174"/>
      <c r="NYN522" s="11"/>
      <c r="NYO522" s="15"/>
      <c r="NYP522" s="6"/>
      <c r="NYQ522" s="174"/>
      <c r="NYR522" s="11"/>
      <c r="NYS522" s="15"/>
      <c r="NYT522" s="6"/>
      <c r="NYU522" s="174"/>
      <c r="NYV522" s="11"/>
      <c r="NYW522" s="15"/>
      <c r="NYX522" s="6"/>
      <c r="NYY522" s="174"/>
      <c r="NYZ522" s="11"/>
      <c r="NZA522" s="15"/>
      <c r="NZB522" s="6"/>
      <c r="NZC522" s="174"/>
      <c r="NZD522" s="11"/>
      <c r="NZE522" s="15"/>
      <c r="NZF522" s="6"/>
      <c r="NZG522" s="174"/>
      <c r="NZH522" s="11"/>
      <c r="NZI522" s="15"/>
      <c r="NZJ522" s="6"/>
      <c r="NZK522" s="174"/>
      <c r="NZL522" s="11"/>
      <c r="NZM522" s="15"/>
      <c r="NZN522" s="6"/>
      <c r="NZO522" s="174"/>
      <c r="NZP522" s="11"/>
      <c r="NZQ522" s="15"/>
      <c r="NZR522" s="6"/>
      <c r="NZS522" s="174"/>
      <c r="NZT522" s="11"/>
      <c r="NZU522" s="15"/>
      <c r="NZV522" s="6"/>
      <c r="NZW522" s="174"/>
      <c r="NZX522" s="11"/>
      <c r="NZY522" s="15"/>
      <c r="NZZ522" s="6"/>
      <c r="OAA522" s="174"/>
      <c r="OAB522" s="11"/>
      <c r="OAC522" s="15"/>
      <c r="OAD522" s="6"/>
      <c r="OAE522" s="174"/>
      <c r="OAF522" s="11"/>
      <c r="OAG522" s="15"/>
      <c r="OAH522" s="6"/>
      <c r="OAI522" s="174"/>
      <c r="OAJ522" s="11"/>
      <c r="OAK522" s="15"/>
      <c r="OAL522" s="6"/>
      <c r="OAM522" s="174"/>
      <c r="OAN522" s="11"/>
      <c r="OAO522" s="15"/>
      <c r="OAP522" s="6"/>
      <c r="OAQ522" s="174"/>
      <c r="OAR522" s="11"/>
      <c r="OAS522" s="15"/>
      <c r="OAT522" s="6"/>
      <c r="OAU522" s="174"/>
      <c r="OAV522" s="11"/>
      <c r="OAW522" s="15"/>
      <c r="OAX522" s="6"/>
      <c r="OAY522" s="174"/>
      <c r="OAZ522" s="11"/>
      <c r="OBA522" s="15"/>
      <c r="OBB522" s="6"/>
      <c r="OBC522" s="174"/>
      <c r="OBD522" s="11"/>
      <c r="OBE522" s="15"/>
      <c r="OBF522" s="6"/>
      <c r="OBG522" s="174"/>
      <c r="OBH522" s="11"/>
      <c r="OBI522" s="15"/>
      <c r="OBJ522" s="6"/>
      <c r="OBK522" s="174"/>
      <c r="OBL522" s="11"/>
      <c r="OBM522" s="15"/>
      <c r="OBN522" s="6"/>
      <c r="OBO522" s="174"/>
      <c r="OBP522" s="11"/>
      <c r="OBQ522" s="15"/>
      <c r="OBR522" s="6"/>
      <c r="OBS522" s="174"/>
      <c r="OBT522" s="11"/>
      <c r="OBU522" s="15"/>
      <c r="OBV522" s="6"/>
      <c r="OBW522" s="174"/>
      <c r="OBX522" s="11"/>
      <c r="OBY522" s="15"/>
      <c r="OBZ522" s="6"/>
      <c r="OCA522" s="174"/>
      <c r="OCB522" s="11"/>
      <c r="OCC522" s="15"/>
      <c r="OCD522" s="6"/>
      <c r="OCE522" s="174"/>
      <c r="OCF522" s="11"/>
      <c r="OCG522" s="15"/>
      <c r="OCH522" s="6"/>
      <c r="OCI522" s="174"/>
      <c r="OCJ522" s="11"/>
      <c r="OCK522" s="15"/>
      <c r="OCL522" s="6"/>
      <c r="OCM522" s="174"/>
      <c r="OCN522" s="11"/>
      <c r="OCO522" s="15"/>
      <c r="OCP522" s="6"/>
      <c r="OCQ522" s="174"/>
      <c r="OCR522" s="11"/>
      <c r="OCS522" s="15"/>
      <c r="OCT522" s="6"/>
      <c r="OCU522" s="174"/>
      <c r="OCV522" s="11"/>
      <c r="OCW522" s="15"/>
      <c r="OCX522" s="6"/>
      <c r="OCY522" s="174"/>
      <c r="OCZ522" s="11"/>
      <c r="ODA522" s="15"/>
      <c r="ODB522" s="6"/>
      <c r="ODC522" s="174"/>
      <c r="ODD522" s="11"/>
      <c r="ODE522" s="15"/>
      <c r="ODF522" s="6"/>
      <c r="ODG522" s="174"/>
      <c r="ODH522" s="11"/>
      <c r="ODI522" s="15"/>
      <c r="ODJ522" s="6"/>
      <c r="ODK522" s="174"/>
      <c r="ODL522" s="11"/>
      <c r="ODM522" s="15"/>
      <c r="ODN522" s="6"/>
      <c r="ODO522" s="174"/>
      <c r="ODP522" s="11"/>
      <c r="ODQ522" s="15"/>
      <c r="ODR522" s="6"/>
      <c r="ODS522" s="174"/>
      <c r="ODT522" s="11"/>
      <c r="ODU522" s="15"/>
      <c r="ODV522" s="6"/>
      <c r="ODW522" s="174"/>
      <c r="ODX522" s="11"/>
      <c r="ODY522" s="15"/>
      <c r="ODZ522" s="6"/>
      <c r="OEA522" s="174"/>
      <c r="OEB522" s="11"/>
      <c r="OEC522" s="15"/>
      <c r="OED522" s="6"/>
      <c r="OEE522" s="174"/>
      <c r="OEF522" s="11"/>
      <c r="OEG522" s="15"/>
      <c r="OEH522" s="6"/>
      <c r="OEI522" s="174"/>
      <c r="OEJ522" s="11"/>
      <c r="OEK522" s="15"/>
      <c r="OEL522" s="6"/>
      <c r="OEM522" s="174"/>
      <c r="OEN522" s="11"/>
      <c r="OEO522" s="15"/>
      <c r="OEP522" s="6"/>
      <c r="OEQ522" s="174"/>
      <c r="OER522" s="11"/>
      <c r="OES522" s="15"/>
      <c r="OET522" s="6"/>
      <c r="OEU522" s="174"/>
      <c r="OEV522" s="11"/>
      <c r="OEW522" s="15"/>
      <c r="OEX522" s="6"/>
      <c r="OEY522" s="174"/>
      <c r="OEZ522" s="11"/>
      <c r="OFA522" s="15"/>
      <c r="OFB522" s="6"/>
      <c r="OFC522" s="174"/>
      <c r="OFD522" s="11"/>
      <c r="OFE522" s="15"/>
      <c r="OFF522" s="6"/>
      <c r="OFG522" s="174"/>
      <c r="OFH522" s="11"/>
      <c r="OFI522" s="15"/>
      <c r="OFJ522" s="6"/>
      <c r="OFK522" s="174"/>
      <c r="OFL522" s="11"/>
      <c r="OFM522" s="15"/>
      <c r="OFN522" s="6"/>
      <c r="OFO522" s="174"/>
      <c r="OFP522" s="11"/>
      <c r="OFQ522" s="15"/>
      <c r="OFR522" s="6"/>
      <c r="OFS522" s="174"/>
      <c r="OFT522" s="11"/>
      <c r="OFU522" s="15"/>
      <c r="OFV522" s="6"/>
      <c r="OFW522" s="174"/>
      <c r="OFX522" s="11"/>
      <c r="OFY522" s="15"/>
      <c r="OFZ522" s="6"/>
      <c r="OGA522" s="174"/>
      <c r="OGB522" s="11"/>
      <c r="OGC522" s="15"/>
      <c r="OGD522" s="6"/>
      <c r="OGE522" s="174"/>
      <c r="OGF522" s="11"/>
      <c r="OGG522" s="15"/>
      <c r="OGH522" s="6"/>
      <c r="OGI522" s="174"/>
      <c r="OGJ522" s="11"/>
      <c r="OGK522" s="15"/>
      <c r="OGL522" s="6"/>
      <c r="OGM522" s="174"/>
      <c r="OGN522" s="11"/>
      <c r="OGO522" s="15"/>
      <c r="OGP522" s="6"/>
      <c r="OGQ522" s="174"/>
      <c r="OGR522" s="11"/>
      <c r="OGS522" s="15"/>
      <c r="OGT522" s="6"/>
      <c r="OGU522" s="174"/>
      <c r="OGV522" s="11"/>
      <c r="OGW522" s="15"/>
      <c r="OGX522" s="6"/>
      <c r="OGY522" s="174"/>
      <c r="OGZ522" s="11"/>
      <c r="OHA522" s="15"/>
      <c r="OHB522" s="6"/>
      <c r="OHC522" s="174"/>
      <c r="OHD522" s="11"/>
      <c r="OHE522" s="15"/>
      <c r="OHF522" s="6"/>
      <c r="OHG522" s="174"/>
      <c r="OHH522" s="11"/>
      <c r="OHI522" s="15"/>
      <c r="OHJ522" s="6"/>
      <c r="OHK522" s="174"/>
      <c r="OHL522" s="11"/>
      <c r="OHM522" s="15"/>
      <c r="OHN522" s="6"/>
      <c r="OHO522" s="174"/>
      <c r="OHP522" s="11"/>
      <c r="OHQ522" s="15"/>
      <c r="OHR522" s="6"/>
      <c r="OHS522" s="174"/>
      <c r="OHT522" s="11"/>
      <c r="OHU522" s="15"/>
      <c r="OHV522" s="6"/>
      <c r="OHW522" s="174"/>
      <c r="OHX522" s="11"/>
      <c r="OHY522" s="15"/>
      <c r="OHZ522" s="6"/>
      <c r="OIA522" s="174"/>
      <c r="OIB522" s="11"/>
      <c r="OIC522" s="15"/>
      <c r="OID522" s="6"/>
      <c r="OIE522" s="174"/>
      <c r="OIF522" s="11"/>
      <c r="OIG522" s="15"/>
      <c r="OIH522" s="6"/>
      <c r="OII522" s="174"/>
      <c r="OIJ522" s="11"/>
      <c r="OIK522" s="15"/>
      <c r="OIL522" s="6"/>
      <c r="OIM522" s="174"/>
      <c r="OIN522" s="11"/>
      <c r="OIO522" s="15"/>
      <c r="OIP522" s="6"/>
      <c r="OIQ522" s="174"/>
      <c r="OIR522" s="11"/>
      <c r="OIS522" s="15"/>
      <c r="OIT522" s="6"/>
      <c r="OIU522" s="174"/>
      <c r="OIV522" s="11"/>
      <c r="OIW522" s="15"/>
      <c r="OIX522" s="6"/>
      <c r="OIY522" s="174"/>
      <c r="OIZ522" s="11"/>
      <c r="OJA522" s="15"/>
      <c r="OJB522" s="6"/>
      <c r="OJC522" s="174"/>
      <c r="OJD522" s="11"/>
      <c r="OJE522" s="15"/>
      <c r="OJF522" s="6"/>
      <c r="OJG522" s="174"/>
      <c r="OJH522" s="11"/>
      <c r="OJI522" s="15"/>
      <c r="OJJ522" s="6"/>
      <c r="OJK522" s="174"/>
      <c r="OJL522" s="11"/>
      <c r="OJM522" s="15"/>
      <c r="OJN522" s="6"/>
      <c r="OJO522" s="174"/>
      <c r="OJP522" s="11"/>
      <c r="OJQ522" s="15"/>
      <c r="OJR522" s="6"/>
      <c r="OJS522" s="174"/>
      <c r="OJT522" s="11"/>
      <c r="OJU522" s="15"/>
      <c r="OJV522" s="6"/>
      <c r="OJW522" s="174"/>
      <c r="OJX522" s="11"/>
      <c r="OJY522" s="15"/>
      <c r="OJZ522" s="6"/>
      <c r="OKA522" s="174"/>
      <c r="OKB522" s="11"/>
      <c r="OKC522" s="15"/>
      <c r="OKD522" s="6"/>
      <c r="OKE522" s="174"/>
      <c r="OKF522" s="11"/>
      <c r="OKG522" s="15"/>
      <c r="OKH522" s="6"/>
      <c r="OKI522" s="174"/>
      <c r="OKJ522" s="11"/>
      <c r="OKK522" s="15"/>
      <c r="OKL522" s="6"/>
      <c r="OKM522" s="174"/>
      <c r="OKN522" s="11"/>
      <c r="OKO522" s="15"/>
      <c r="OKP522" s="6"/>
      <c r="OKQ522" s="174"/>
      <c r="OKR522" s="11"/>
      <c r="OKS522" s="15"/>
      <c r="OKT522" s="6"/>
      <c r="OKU522" s="174"/>
      <c r="OKV522" s="11"/>
      <c r="OKW522" s="15"/>
      <c r="OKX522" s="6"/>
      <c r="OKY522" s="174"/>
      <c r="OKZ522" s="11"/>
      <c r="OLA522" s="15"/>
      <c r="OLB522" s="6"/>
      <c r="OLC522" s="174"/>
      <c r="OLD522" s="11"/>
      <c r="OLE522" s="15"/>
      <c r="OLF522" s="6"/>
      <c r="OLG522" s="174"/>
      <c r="OLH522" s="11"/>
      <c r="OLI522" s="15"/>
      <c r="OLJ522" s="6"/>
      <c r="OLK522" s="174"/>
      <c r="OLL522" s="11"/>
      <c r="OLM522" s="15"/>
      <c r="OLN522" s="6"/>
      <c r="OLO522" s="174"/>
      <c r="OLP522" s="11"/>
      <c r="OLQ522" s="15"/>
      <c r="OLR522" s="6"/>
      <c r="OLS522" s="174"/>
      <c r="OLT522" s="11"/>
      <c r="OLU522" s="15"/>
      <c r="OLV522" s="6"/>
      <c r="OLW522" s="174"/>
      <c r="OLX522" s="11"/>
      <c r="OLY522" s="15"/>
      <c r="OLZ522" s="6"/>
      <c r="OMA522" s="174"/>
      <c r="OMB522" s="11"/>
      <c r="OMC522" s="15"/>
      <c r="OMD522" s="6"/>
      <c r="OME522" s="174"/>
      <c r="OMF522" s="11"/>
      <c r="OMG522" s="15"/>
      <c r="OMH522" s="6"/>
      <c r="OMI522" s="174"/>
      <c r="OMJ522" s="11"/>
      <c r="OMK522" s="15"/>
      <c r="OML522" s="6"/>
      <c r="OMM522" s="174"/>
      <c r="OMN522" s="11"/>
      <c r="OMO522" s="15"/>
      <c r="OMP522" s="6"/>
      <c r="OMQ522" s="174"/>
      <c r="OMR522" s="11"/>
      <c r="OMS522" s="15"/>
      <c r="OMT522" s="6"/>
      <c r="OMU522" s="174"/>
      <c r="OMV522" s="11"/>
      <c r="OMW522" s="15"/>
      <c r="OMX522" s="6"/>
      <c r="OMY522" s="174"/>
      <c r="OMZ522" s="11"/>
      <c r="ONA522" s="15"/>
      <c r="ONB522" s="6"/>
      <c r="ONC522" s="174"/>
      <c r="OND522" s="11"/>
      <c r="ONE522" s="15"/>
      <c r="ONF522" s="6"/>
      <c r="ONG522" s="174"/>
      <c r="ONH522" s="11"/>
      <c r="ONI522" s="15"/>
      <c r="ONJ522" s="6"/>
      <c r="ONK522" s="174"/>
      <c r="ONL522" s="11"/>
      <c r="ONM522" s="15"/>
      <c r="ONN522" s="6"/>
      <c r="ONO522" s="174"/>
      <c r="ONP522" s="11"/>
      <c r="ONQ522" s="15"/>
      <c r="ONR522" s="6"/>
      <c r="ONS522" s="174"/>
      <c r="ONT522" s="11"/>
      <c r="ONU522" s="15"/>
      <c r="ONV522" s="6"/>
      <c r="ONW522" s="174"/>
      <c r="ONX522" s="11"/>
      <c r="ONY522" s="15"/>
      <c r="ONZ522" s="6"/>
      <c r="OOA522" s="174"/>
      <c r="OOB522" s="11"/>
      <c r="OOC522" s="15"/>
      <c r="OOD522" s="6"/>
      <c r="OOE522" s="174"/>
      <c r="OOF522" s="11"/>
      <c r="OOG522" s="15"/>
      <c r="OOH522" s="6"/>
      <c r="OOI522" s="174"/>
      <c r="OOJ522" s="11"/>
      <c r="OOK522" s="15"/>
      <c r="OOL522" s="6"/>
      <c r="OOM522" s="174"/>
      <c r="OON522" s="11"/>
      <c r="OOO522" s="15"/>
      <c r="OOP522" s="6"/>
      <c r="OOQ522" s="174"/>
      <c r="OOR522" s="11"/>
      <c r="OOS522" s="15"/>
      <c r="OOT522" s="6"/>
      <c r="OOU522" s="174"/>
      <c r="OOV522" s="11"/>
      <c r="OOW522" s="15"/>
      <c r="OOX522" s="6"/>
      <c r="OOY522" s="174"/>
      <c r="OOZ522" s="11"/>
      <c r="OPA522" s="15"/>
      <c r="OPB522" s="6"/>
      <c r="OPC522" s="174"/>
      <c r="OPD522" s="11"/>
      <c r="OPE522" s="15"/>
      <c r="OPF522" s="6"/>
      <c r="OPG522" s="174"/>
      <c r="OPH522" s="11"/>
      <c r="OPI522" s="15"/>
      <c r="OPJ522" s="6"/>
      <c r="OPK522" s="174"/>
      <c r="OPL522" s="11"/>
      <c r="OPM522" s="15"/>
      <c r="OPN522" s="6"/>
      <c r="OPO522" s="174"/>
      <c r="OPP522" s="11"/>
      <c r="OPQ522" s="15"/>
      <c r="OPR522" s="6"/>
      <c r="OPS522" s="174"/>
      <c r="OPT522" s="11"/>
      <c r="OPU522" s="15"/>
      <c r="OPV522" s="6"/>
      <c r="OPW522" s="174"/>
      <c r="OPX522" s="11"/>
      <c r="OPY522" s="15"/>
      <c r="OPZ522" s="6"/>
      <c r="OQA522" s="174"/>
      <c r="OQB522" s="11"/>
      <c r="OQC522" s="15"/>
      <c r="OQD522" s="6"/>
      <c r="OQE522" s="174"/>
      <c r="OQF522" s="11"/>
      <c r="OQG522" s="15"/>
      <c r="OQH522" s="6"/>
      <c r="OQI522" s="174"/>
      <c r="OQJ522" s="11"/>
      <c r="OQK522" s="15"/>
      <c r="OQL522" s="6"/>
      <c r="OQM522" s="174"/>
      <c r="OQN522" s="11"/>
      <c r="OQO522" s="15"/>
      <c r="OQP522" s="6"/>
      <c r="OQQ522" s="174"/>
      <c r="OQR522" s="11"/>
      <c r="OQS522" s="15"/>
      <c r="OQT522" s="6"/>
      <c r="OQU522" s="174"/>
      <c r="OQV522" s="11"/>
      <c r="OQW522" s="15"/>
      <c r="OQX522" s="6"/>
      <c r="OQY522" s="174"/>
      <c r="OQZ522" s="11"/>
      <c r="ORA522" s="15"/>
      <c r="ORB522" s="6"/>
      <c r="ORC522" s="174"/>
      <c r="ORD522" s="11"/>
      <c r="ORE522" s="15"/>
      <c r="ORF522" s="6"/>
      <c r="ORG522" s="174"/>
      <c r="ORH522" s="11"/>
      <c r="ORI522" s="15"/>
      <c r="ORJ522" s="6"/>
      <c r="ORK522" s="174"/>
      <c r="ORL522" s="11"/>
      <c r="ORM522" s="15"/>
      <c r="ORN522" s="6"/>
      <c r="ORO522" s="174"/>
      <c r="ORP522" s="11"/>
      <c r="ORQ522" s="15"/>
      <c r="ORR522" s="6"/>
      <c r="ORS522" s="174"/>
      <c r="ORT522" s="11"/>
      <c r="ORU522" s="15"/>
      <c r="ORV522" s="6"/>
      <c r="ORW522" s="174"/>
      <c r="ORX522" s="11"/>
      <c r="ORY522" s="15"/>
      <c r="ORZ522" s="6"/>
      <c r="OSA522" s="174"/>
      <c r="OSB522" s="11"/>
      <c r="OSC522" s="15"/>
      <c r="OSD522" s="6"/>
      <c r="OSE522" s="174"/>
      <c r="OSF522" s="11"/>
      <c r="OSG522" s="15"/>
      <c r="OSH522" s="6"/>
      <c r="OSI522" s="174"/>
      <c r="OSJ522" s="11"/>
      <c r="OSK522" s="15"/>
      <c r="OSL522" s="6"/>
      <c r="OSM522" s="174"/>
      <c r="OSN522" s="11"/>
      <c r="OSO522" s="15"/>
      <c r="OSP522" s="6"/>
      <c r="OSQ522" s="174"/>
      <c r="OSR522" s="11"/>
      <c r="OSS522" s="15"/>
      <c r="OST522" s="6"/>
      <c r="OSU522" s="174"/>
      <c r="OSV522" s="11"/>
      <c r="OSW522" s="15"/>
      <c r="OSX522" s="6"/>
      <c r="OSY522" s="174"/>
      <c r="OSZ522" s="11"/>
      <c r="OTA522" s="15"/>
      <c r="OTB522" s="6"/>
      <c r="OTC522" s="174"/>
      <c r="OTD522" s="11"/>
      <c r="OTE522" s="15"/>
      <c r="OTF522" s="6"/>
      <c r="OTG522" s="174"/>
      <c r="OTH522" s="11"/>
      <c r="OTI522" s="15"/>
      <c r="OTJ522" s="6"/>
      <c r="OTK522" s="174"/>
      <c r="OTL522" s="11"/>
      <c r="OTM522" s="15"/>
      <c r="OTN522" s="6"/>
      <c r="OTO522" s="174"/>
      <c r="OTP522" s="11"/>
      <c r="OTQ522" s="15"/>
      <c r="OTR522" s="6"/>
      <c r="OTS522" s="174"/>
      <c r="OTT522" s="11"/>
      <c r="OTU522" s="15"/>
      <c r="OTV522" s="6"/>
      <c r="OTW522" s="174"/>
      <c r="OTX522" s="11"/>
      <c r="OTY522" s="15"/>
      <c r="OTZ522" s="6"/>
      <c r="OUA522" s="174"/>
      <c r="OUB522" s="11"/>
      <c r="OUC522" s="15"/>
      <c r="OUD522" s="6"/>
      <c r="OUE522" s="174"/>
      <c r="OUF522" s="11"/>
      <c r="OUG522" s="15"/>
      <c r="OUH522" s="6"/>
      <c r="OUI522" s="174"/>
      <c r="OUJ522" s="11"/>
      <c r="OUK522" s="15"/>
      <c r="OUL522" s="6"/>
      <c r="OUM522" s="174"/>
      <c r="OUN522" s="11"/>
      <c r="OUO522" s="15"/>
      <c r="OUP522" s="6"/>
      <c r="OUQ522" s="174"/>
      <c r="OUR522" s="11"/>
      <c r="OUS522" s="15"/>
      <c r="OUT522" s="6"/>
      <c r="OUU522" s="174"/>
      <c r="OUV522" s="11"/>
      <c r="OUW522" s="15"/>
      <c r="OUX522" s="6"/>
      <c r="OUY522" s="174"/>
      <c r="OUZ522" s="11"/>
      <c r="OVA522" s="15"/>
      <c r="OVB522" s="6"/>
      <c r="OVC522" s="174"/>
      <c r="OVD522" s="11"/>
      <c r="OVE522" s="15"/>
      <c r="OVF522" s="6"/>
      <c r="OVG522" s="174"/>
      <c r="OVH522" s="11"/>
      <c r="OVI522" s="15"/>
      <c r="OVJ522" s="6"/>
      <c r="OVK522" s="174"/>
      <c r="OVL522" s="11"/>
      <c r="OVM522" s="15"/>
      <c r="OVN522" s="6"/>
      <c r="OVO522" s="174"/>
      <c r="OVP522" s="11"/>
      <c r="OVQ522" s="15"/>
      <c r="OVR522" s="6"/>
      <c r="OVS522" s="174"/>
      <c r="OVT522" s="11"/>
      <c r="OVU522" s="15"/>
      <c r="OVV522" s="6"/>
      <c r="OVW522" s="174"/>
      <c r="OVX522" s="11"/>
      <c r="OVY522" s="15"/>
      <c r="OVZ522" s="6"/>
      <c r="OWA522" s="174"/>
      <c r="OWB522" s="11"/>
      <c r="OWC522" s="15"/>
      <c r="OWD522" s="6"/>
      <c r="OWE522" s="174"/>
      <c r="OWF522" s="11"/>
      <c r="OWG522" s="15"/>
      <c r="OWH522" s="6"/>
      <c r="OWI522" s="174"/>
      <c r="OWJ522" s="11"/>
      <c r="OWK522" s="15"/>
      <c r="OWL522" s="6"/>
      <c r="OWM522" s="174"/>
      <c r="OWN522" s="11"/>
      <c r="OWO522" s="15"/>
      <c r="OWP522" s="6"/>
      <c r="OWQ522" s="174"/>
      <c r="OWR522" s="11"/>
      <c r="OWS522" s="15"/>
      <c r="OWT522" s="6"/>
      <c r="OWU522" s="174"/>
      <c r="OWV522" s="11"/>
      <c r="OWW522" s="15"/>
      <c r="OWX522" s="6"/>
      <c r="OWY522" s="174"/>
      <c r="OWZ522" s="11"/>
      <c r="OXA522" s="15"/>
      <c r="OXB522" s="6"/>
      <c r="OXC522" s="174"/>
      <c r="OXD522" s="11"/>
      <c r="OXE522" s="15"/>
      <c r="OXF522" s="6"/>
      <c r="OXG522" s="174"/>
      <c r="OXH522" s="11"/>
      <c r="OXI522" s="15"/>
      <c r="OXJ522" s="6"/>
      <c r="OXK522" s="174"/>
      <c r="OXL522" s="11"/>
      <c r="OXM522" s="15"/>
      <c r="OXN522" s="6"/>
      <c r="OXO522" s="174"/>
      <c r="OXP522" s="11"/>
      <c r="OXQ522" s="15"/>
      <c r="OXR522" s="6"/>
      <c r="OXS522" s="174"/>
      <c r="OXT522" s="11"/>
      <c r="OXU522" s="15"/>
      <c r="OXV522" s="6"/>
      <c r="OXW522" s="174"/>
      <c r="OXX522" s="11"/>
      <c r="OXY522" s="15"/>
      <c r="OXZ522" s="6"/>
      <c r="OYA522" s="174"/>
      <c r="OYB522" s="11"/>
      <c r="OYC522" s="15"/>
      <c r="OYD522" s="6"/>
      <c r="OYE522" s="174"/>
      <c r="OYF522" s="11"/>
      <c r="OYG522" s="15"/>
      <c r="OYH522" s="6"/>
      <c r="OYI522" s="174"/>
      <c r="OYJ522" s="11"/>
      <c r="OYK522" s="15"/>
      <c r="OYL522" s="6"/>
      <c r="OYM522" s="174"/>
      <c r="OYN522" s="11"/>
      <c r="OYO522" s="15"/>
      <c r="OYP522" s="6"/>
      <c r="OYQ522" s="174"/>
      <c r="OYR522" s="11"/>
      <c r="OYS522" s="15"/>
      <c r="OYT522" s="6"/>
      <c r="OYU522" s="174"/>
      <c r="OYV522" s="11"/>
      <c r="OYW522" s="15"/>
      <c r="OYX522" s="6"/>
      <c r="OYY522" s="174"/>
      <c r="OYZ522" s="11"/>
      <c r="OZA522" s="15"/>
      <c r="OZB522" s="6"/>
      <c r="OZC522" s="174"/>
      <c r="OZD522" s="11"/>
      <c r="OZE522" s="15"/>
      <c r="OZF522" s="6"/>
      <c r="OZG522" s="174"/>
      <c r="OZH522" s="11"/>
      <c r="OZI522" s="15"/>
      <c r="OZJ522" s="6"/>
      <c r="OZK522" s="174"/>
      <c r="OZL522" s="11"/>
      <c r="OZM522" s="15"/>
      <c r="OZN522" s="6"/>
      <c r="OZO522" s="174"/>
      <c r="OZP522" s="11"/>
      <c r="OZQ522" s="15"/>
      <c r="OZR522" s="6"/>
      <c r="OZS522" s="174"/>
      <c r="OZT522" s="11"/>
      <c r="OZU522" s="15"/>
      <c r="OZV522" s="6"/>
      <c r="OZW522" s="174"/>
      <c r="OZX522" s="11"/>
      <c r="OZY522" s="15"/>
      <c r="OZZ522" s="6"/>
      <c r="PAA522" s="174"/>
      <c r="PAB522" s="11"/>
      <c r="PAC522" s="15"/>
      <c r="PAD522" s="6"/>
      <c r="PAE522" s="174"/>
      <c r="PAF522" s="11"/>
      <c r="PAG522" s="15"/>
      <c r="PAH522" s="6"/>
      <c r="PAI522" s="174"/>
      <c r="PAJ522" s="11"/>
      <c r="PAK522" s="15"/>
      <c r="PAL522" s="6"/>
      <c r="PAM522" s="174"/>
      <c r="PAN522" s="11"/>
      <c r="PAO522" s="15"/>
      <c r="PAP522" s="6"/>
      <c r="PAQ522" s="174"/>
      <c r="PAR522" s="11"/>
      <c r="PAS522" s="15"/>
      <c r="PAT522" s="6"/>
      <c r="PAU522" s="174"/>
      <c r="PAV522" s="11"/>
      <c r="PAW522" s="15"/>
      <c r="PAX522" s="6"/>
      <c r="PAY522" s="174"/>
      <c r="PAZ522" s="11"/>
      <c r="PBA522" s="15"/>
      <c r="PBB522" s="6"/>
      <c r="PBC522" s="174"/>
      <c r="PBD522" s="11"/>
      <c r="PBE522" s="15"/>
      <c r="PBF522" s="6"/>
      <c r="PBG522" s="174"/>
      <c r="PBH522" s="11"/>
      <c r="PBI522" s="15"/>
      <c r="PBJ522" s="6"/>
      <c r="PBK522" s="174"/>
      <c r="PBL522" s="11"/>
      <c r="PBM522" s="15"/>
      <c r="PBN522" s="6"/>
      <c r="PBO522" s="174"/>
      <c r="PBP522" s="11"/>
      <c r="PBQ522" s="15"/>
      <c r="PBR522" s="6"/>
      <c r="PBS522" s="174"/>
      <c r="PBT522" s="11"/>
      <c r="PBU522" s="15"/>
      <c r="PBV522" s="6"/>
      <c r="PBW522" s="174"/>
      <c r="PBX522" s="11"/>
      <c r="PBY522" s="15"/>
      <c r="PBZ522" s="6"/>
      <c r="PCA522" s="174"/>
      <c r="PCB522" s="11"/>
      <c r="PCC522" s="15"/>
      <c r="PCD522" s="6"/>
      <c r="PCE522" s="174"/>
      <c r="PCF522" s="11"/>
      <c r="PCG522" s="15"/>
      <c r="PCH522" s="6"/>
      <c r="PCI522" s="174"/>
      <c r="PCJ522" s="11"/>
      <c r="PCK522" s="15"/>
      <c r="PCL522" s="6"/>
      <c r="PCM522" s="174"/>
      <c r="PCN522" s="11"/>
      <c r="PCO522" s="15"/>
      <c r="PCP522" s="6"/>
      <c r="PCQ522" s="174"/>
      <c r="PCR522" s="11"/>
      <c r="PCS522" s="15"/>
      <c r="PCT522" s="6"/>
      <c r="PCU522" s="174"/>
      <c r="PCV522" s="11"/>
      <c r="PCW522" s="15"/>
      <c r="PCX522" s="6"/>
      <c r="PCY522" s="174"/>
      <c r="PCZ522" s="11"/>
      <c r="PDA522" s="15"/>
      <c r="PDB522" s="6"/>
      <c r="PDC522" s="174"/>
      <c r="PDD522" s="11"/>
      <c r="PDE522" s="15"/>
      <c r="PDF522" s="6"/>
      <c r="PDG522" s="174"/>
      <c r="PDH522" s="11"/>
      <c r="PDI522" s="15"/>
      <c r="PDJ522" s="6"/>
      <c r="PDK522" s="174"/>
      <c r="PDL522" s="11"/>
      <c r="PDM522" s="15"/>
      <c r="PDN522" s="6"/>
      <c r="PDO522" s="174"/>
      <c r="PDP522" s="11"/>
      <c r="PDQ522" s="15"/>
      <c r="PDR522" s="6"/>
      <c r="PDS522" s="174"/>
      <c r="PDT522" s="11"/>
      <c r="PDU522" s="15"/>
      <c r="PDV522" s="6"/>
      <c r="PDW522" s="174"/>
      <c r="PDX522" s="11"/>
      <c r="PDY522" s="15"/>
      <c r="PDZ522" s="6"/>
      <c r="PEA522" s="174"/>
      <c r="PEB522" s="11"/>
      <c r="PEC522" s="15"/>
      <c r="PED522" s="6"/>
      <c r="PEE522" s="174"/>
      <c r="PEF522" s="11"/>
      <c r="PEG522" s="15"/>
      <c r="PEH522" s="6"/>
      <c r="PEI522" s="174"/>
      <c r="PEJ522" s="11"/>
      <c r="PEK522" s="15"/>
      <c r="PEL522" s="6"/>
      <c r="PEM522" s="174"/>
      <c r="PEN522" s="11"/>
      <c r="PEO522" s="15"/>
      <c r="PEP522" s="6"/>
      <c r="PEQ522" s="174"/>
      <c r="PER522" s="11"/>
      <c r="PES522" s="15"/>
      <c r="PET522" s="6"/>
      <c r="PEU522" s="174"/>
      <c r="PEV522" s="11"/>
      <c r="PEW522" s="15"/>
      <c r="PEX522" s="6"/>
      <c r="PEY522" s="174"/>
      <c r="PEZ522" s="11"/>
      <c r="PFA522" s="15"/>
      <c r="PFB522" s="6"/>
      <c r="PFC522" s="174"/>
      <c r="PFD522" s="11"/>
      <c r="PFE522" s="15"/>
      <c r="PFF522" s="6"/>
      <c r="PFG522" s="174"/>
      <c r="PFH522" s="11"/>
      <c r="PFI522" s="15"/>
      <c r="PFJ522" s="6"/>
      <c r="PFK522" s="174"/>
      <c r="PFL522" s="11"/>
      <c r="PFM522" s="15"/>
      <c r="PFN522" s="6"/>
      <c r="PFO522" s="174"/>
      <c r="PFP522" s="11"/>
      <c r="PFQ522" s="15"/>
      <c r="PFR522" s="6"/>
      <c r="PFS522" s="174"/>
      <c r="PFT522" s="11"/>
      <c r="PFU522" s="15"/>
      <c r="PFV522" s="6"/>
      <c r="PFW522" s="174"/>
      <c r="PFX522" s="11"/>
      <c r="PFY522" s="15"/>
      <c r="PFZ522" s="6"/>
      <c r="PGA522" s="174"/>
      <c r="PGB522" s="11"/>
      <c r="PGC522" s="15"/>
      <c r="PGD522" s="6"/>
      <c r="PGE522" s="174"/>
      <c r="PGF522" s="11"/>
      <c r="PGG522" s="15"/>
      <c r="PGH522" s="6"/>
      <c r="PGI522" s="174"/>
      <c r="PGJ522" s="11"/>
      <c r="PGK522" s="15"/>
      <c r="PGL522" s="6"/>
      <c r="PGM522" s="174"/>
      <c r="PGN522" s="11"/>
      <c r="PGO522" s="15"/>
      <c r="PGP522" s="6"/>
      <c r="PGQ522" s="174"/>
      <c r="PGR522" s="11"/>
      <c r="PGS522" s="15"/>
      <c r="PGT522" s="6"/>
      <c r="PGU522" s="174"/>
      <c r="PGV522" s="11"/>
      <c r="PGW522" s="15"/>
      <c r="PGX522" s="6"/>
      <c r="PGY522" s="174"/>
      <c r="PGZ522" s="11"/>
      <c r="PHA522" s="15"/>
      <c r="PHB522" s="6"/>
      <c r="PHC522" s="174"/>
      <c r="PHD522" s="11"/>
      <c r="PHE522" s="15"/>
      <c r="PHF522" s="6"/>
      <c r="PHG522" s="174"/>
      <c r="PHH522" s="11"/>
      <c r="PHI522" s="15"/>
      <c r="PHJ522" s="6"/>
      <c r="PHK522" s="174"/>
      <c r="PHL522" s="11"/>
      <c r="PHM522" s="15"/>
      <c r="PHN522" s="6"/>
      <c r="PHO522" s="174"/>
      <c r="PHP522" s="11"/>
      <c r="PHQ522" s="15"/>
      <c r="PHR522" s="6"/>
      <c r="PHS522" s="174"/>
      <c r="PHT522" s="11"/>
      <c r="PHU522" s="15"/>
      <c r="PHV522" s="6"/>
      <c r="PHW522" s="174"/>
      <c r="PHX522" s="11"/>
      <c r="PHY522" s="15"/>
      <c r="PHZ522" s="6"/>
      <c r="PIA522" s="174"/>
      <c r="PIB522" s="11"/>
      <c r="PIC522" s="15"/>
      <c r="PID522" s="6"/>
      <c r="PIE522" s="174"/>
      <c r="PIF522" s="11"/>
      <c r="PIG522" s="15"/>
      <c r="PIH522" s="6"/>
      <c r="PII522" s="174"/>
      <c r="PIJ522" s="11"/>
      <c r="PIK522" s="15"/>
      <c r="PIL522" s="6"/>
      <c r="PIM522" s="174"/>
      <c r="PIN522" s="11"/>
      <c r="PIO522" s="15"/>
      <c r="PIP522" s="6"/>
      <c r="PIQ522" s="174"/>
      <c r="PIR522" s="11"/>
      <c r="PIS522" s="15"/>
      <c r="PIT522" s="6"/>
      <c r="PIU522" s="174"/>
      <c r="PIV522" s="11"/>
      <c r="PIW522" s="15"/>
      <c r="PIX522" s="6"/>
      <c r="PIY522" s="174"/>
      <c r="PIZ522" s="11"/>
      <c r="PJA522" s="15"/>
      <c r="PJB522" s="6"/>
      <c r="PJC522" s="174"/>
      <c r="PJD522" s="11"/>
      <c r="PJE522" s="15"/>
      <c r="PJF522" s="6"/>
      <c r="PJG522" s="174"/>
      <c r="PJH522" s="11"/>
      <c r="PJI522" s="15"/>
      <c r="PJJ522" s="6"/>
      <c r="PJK522" s="174"/>
      <c r="PJL522" s="11"/>
      <c r="PJM522" s="15"/>
      <c r="PJN522" s="6"/>
      <c r="PJO522" s="174"/>
      <c r="PJP522" s="11"/>
      <c r="PJQ522" s="15"/>
      <c r="PJR522" s="6"/>
      <c r="PJS522" s="174"/>
      <c r="PJT522" s="11"/>
      <c r="PJU522" s="15"/>
      <c r="PJV522" s="6"/>
      <c r="PJW522" s="174"/>
      <c r="PJX522" s="11"/>
      <c r="PJY522" s="15"/>
      <c r="PJZ522" s="6"/>
      <c r="PKA522" s="174"/>
      <c r="PKB522" s="11"/>
      <c r="PKC522" s="15"/>
      <c r="PKD522" s="6"/>
      <c r="PKE522" s="174"/>
      <c r="PKF522" s="11"/>
      <c r="PKG522" s="15"/>
      <c r="PKH522" s="6"/>
      <c r="PKI522" s="174"/>
      <c r="PKJ522" s="11"/>
      <c r="PKK522" s="15"/>
      <c r="PKL522" s="6"/>
      <c r="PKM522" s="174"/>
      <c r="PKN522" s="11"/>
      <c r="PKO522" s="15"/>
      <c r="PKP522" s="6"/>
      <c r="PKQ522" s="174"/>
      <c r="PKR522" s="11"/>
      <c r="PKS522" s="15"/>
      <c r="PKT522" s="6"/>
      <c r="PKU522" s="174"/>
      <c r="PKV522" s="11"/>
      <c r="PKW522" s="15"/>
      <c r="PKX522" s="6"/>
      <c r="PKY522" s="174"/>
      <c r="PKZ522" s="11"/>
      <c r="PLA522" s="15"/>
      <c r="PLB522" s="6"/>
      <c r="PLC522" s="174"/>
      <c r="PLD522" s="11"/>
      <c r="PLE522" s="15"/>
      <c r="PLF522" s="6"/>
      <c r="PLG522" s="174"/>
      <c r="PLH522" s="11"/>
      <c r="PLI522" s="15"/>
      <c r="PLJ522" s="6"/>
      <c r="PLK522" s="174"/>
      <c r="PLL522" s="11"/>
      <c r="PLM522" s="15"/>
      <c r="PLN522" s="6"/>
      <c r="PLO522" s="174"/>
      <c r="PLP522" s="11"/>
      <c r="PLQ522" s="15"/>
      <c r="PLR522" s="6"/>
      <c r="PLS522" s="174"/>
      <c r="PLT522" s="11"/>
      <c r="PLU522" s="15"/>
      <c r="PLV522" s="6"/>
      <c r="PLW522" s="174"/>
      <c r="PLX522" s="11"/>
      <c r="PLY522" s="15"/>
      <c r="PLZ522" s="6"/>
      <c r="PMA522" s="174"/>
      <c r="PMB522" s="11"/>
      <c r="PMC522" s="15"/>
      <c r="PMD522" s="6"/>
      <c r="PME522" s="174"/>
      <c r="PMF522" s="11"/>
      <c r="PMG522" s="15"/>
      <c r="PMH522" s="6"/>
      <c r="PMI522" s="174"/>
      <c r="PMJ522" s="11"/>
      <c r="PMK522" s="15"/>
      <c r="PML522" s="6"/>
      <c r="PMM522" s="174"/>
      <c r="PMN522" s="11"/>
      <c r="PMO522" s="15"/>
      <c r="PMP522" s="6"/>
      <c r="PMQ522" s="174"/>
      <c r="PMR522" s="11"/>
      <c r="PMS522" s="15"/>
      <c r="PMT522" s="6"/>
      <c r="PMU522" s="174"/>
      <c r="PMV522" s="11"/>
      <c r="PMW522" s="15"/>
      <c r="PMX522" s="6"/>
      <c r="PMY522" s="174"/>
      <c r="PMZ522" s="11"/>
      <c r="PNA522" s="15"/>
      <c r="PNB522" s="6"/>
      <c r="PNC522" s="174"/>
      <c r="PND522" s="11"/>
      <c r="PNE522" s="15"/>
      <c r="PNF522" s="6"/>
      <c r="PNG522" s="174"/>
      <c r="PNH522" s="11"/>
      <c r="PNI522" s="15"/>
      <c r="PNJ522" s="6"/>
      <c r="PNK522" s="174"/>
      <c r="PNL522" s="11"/>
      <c r="PNM522" s="15"/>
      <c r="PNN522" s="6"/>
      <c r="PNO522" s="174"/>
      <c r="PNP522" s="11"/>
      <c r="PNQ522" s="15"/>
      <c r="PNR522" s="6"/>
      <c r="PNS522" s="174"/>
      <c r="PNT522" s="11"/>
      <c r="PNU522" s="15"/>
      <c r="PNV522" s="6"/>
      <c r="PNW522" s="174"/>
      <c r="PNX522" s="11"/>
      <c r="PNY522" s="15"/>
      <c r="PNZ522" s="6"/>
      <c r="POA522" s="174"/>
      <c r="POB522" s="11"/>
      <c r="POC522" s="15"/>
      <c r="POD522" s="6"/>
      <c r="POE522" s="174"/>
      <c r="POF522" s="11"/>
      <c r="POG522" s="15"/>
      <c r="POH522" s="6"/>
      <c r="POI522" s="174"/>
      <c r="POJ522" s="11"/>
      <c r="POK522" s="15"/>
      <c r="POL522" s="6"/>
      <c r="POM522" s="174"/>
      <c r="PON522" s="11"/>
      <c r="POO522" s="15"/>
      <c r="POP522" s="6"/>
      <c r="POQ522" s="174"/>
      <c r="POR522" s="11"/>
      <c r="POS522" s="15"/>
      <c r="POT522" s="6"/>
      <c r="POU522" s="174"/>
      <c r="POV522" s="11"/>
      <c r="POW522" s="15"/>
      <c r="POX522" s="6"/>
      <c r="POY522" s="174"/>
      <c r="POZ522" s="11"/>
      <c r="PPA522" s="15"/>
      <c r="PPB522" s="6"/>
      <c r="PPC522" s="174"/>
      <c r="PPD522" s="11"/>
      <c r="PPE522" s="15"/>
      <c r="PPF522" s="6"/>
      <c r="PPG522" s="174"/>
      <c r="PPH522" s="11"/>
      <c r="PPI522" s="15"/>
      <c r="PPJ522" s="6"/>
      <c r="PPK522" s="174"/>
      <c r="PPL522" s="11"/>
      <c r="PPM522" s="15"/>
      <c r="PPN522" s="6"/>
      <c r="PPO522" s="174"/>
      <c r="PPP522" s="11"/>
      <c r="PPQ522" s="15"/>
      <c r="PPR522" s="6"/>
      <c r="PPS522" s="174"/>
      <c r="PPT522" s="11"/>
      <c r="PPU522" s="15"/>
      <c r="PPV522" s="6"/>
      <c r="PPW522" s="174"/>
      <c r="PPX522" s="11"/>
      <c r="PPY522" s="15"/>
      <c r="PPZ522" s="6"/>
      <c r="PQA522" s="174"/>
      <c r="PQB522" s="11"/>
      <c r="PQC522" s="15"/>
      <c r="PQD522" s="6"/>
      <c r="PQE522" s="174"/>
      <c r="PQF522" s="11"/>
      <c r="PQG522" s="15"/>
      <c r="PQH522" s="6"/>
      <c r="PQI522" s="174"/>
      <c r="PQJ522" s="11"/>
      <c r="PQK522" s="15"/>
      <c r="PQL522" s="6"/>
      <c r="PQM522" s="174"/>
      <c r="PQN522" s="11"/>
      <c r="PQO522" s="15"/>
      <c r="PQP522" s="6"/>
      <c r="PQQ522" s="174"/>
      <c r="PQR522" s="11"/>
      <c r="PQS522" s="15"/>
      <c r="PQT522" s="6"/>
      <c r="PQU522" s="174"/>
      <c r="PQV522" s="11"/>
      <c r="PQW522" s="15"/>
      <c r="PQX522" s="6"/>
      <c r="PQY522" s="174"/>
      <c r="PQZ522" s="11"/>
      <c r="PRA522" s="15"/>
      <c r="PRB522" s="6"/>
      <c r="PRC522" s="174"/>
      <c r="PRD522" s="11"/>
      <c r="PRE522" s="15"/>
      <c r="PRF522" s="6"/>
      <c r="PRG522" s="174"/>
      <c r="PRH522" s="11"/>
      <c r="PRI522" s="15"/>
      <c r="PRJ522" s="6"/>
      <c r="PRK522" s="174"/>
      <c r="PRL522" s="11"/>
      <c r="PRM522" s="15"/>
      <c r="PRN522" s="6"/>
      <c r="PRO522" s="174"/>
      <c r="PRP522" s="11"/>
      <c r="PRQ522" s="15"/>
      <c r="PRR522" s="6"/>
      <c r="PRS522" s="174"/>
      <c r="PRT522" s="11"/>
      <c r="PRU522" s="15"/>
      <c r="PRV522" s="6"/>
      <c r="PRW522" s="174"/>
      <c r="PRX522" s="11"/>
      <c r="PRY522" s="15"/>
      <c r="PRZ522" s="6"/>
      <c r="PSA522" s="174"/>
      <c r="PSB522" s="11"/>
      <c r="PSC522" s="15"/>
      <c r="PSD522" s="6"/>
      <c r="PSE522" s="174"/>
      <c r="PSF522" s="11"/>
      <c r="PSG522" s="15"/>
      <c r="PSH522" s="6"/>
      <c r="PSI522" s="174"/>
      <c r="PSJ522" s="11"/>
      <c r="PSK522" s="15"/>
      <c r="PSL522" s="6"/>
      <c r="PSM522" s="174"/>
      <c r="PSN522" s="11"/>
      <c r="PSO522" s="15"/>
      <c r="PSP522" s="6"/>
      <c r="PSQ522" s="174"/>
      <c r="PSR522" s="11"/>
      <c r="PSS522" s="15"/>
      <c r="PST522" s="6"/>
      <c r="PSU522" s="174"/>
      <c r="PSV522" s="11"/>
      <c r="PSW522" s="15"/>
      <c r="PSX522" s="6"/>
      <c r="PSY522" s="174"/>
      <c r="PSZ522" s="11"/>
      <c r="PTA522" s="15"/>
      <c r="PTB522" s="6"/>
      <c r="PTC522" s="174"/>
      <c r="PTD522" s="11"/>
      <c r="PTE522" s="15"/>
      <c r="PTF522" s="6"/>
      <c r="PTG522" s="174"/>
      <c r="PTH522" s="11"/>
      <c r="PTI522" s="15"/>
      <c r="PTJ522" s="6"/>
      <c r="PTK522" s="174"/>
      <c r="PTL522" s="11"/>
      <c r="PTM522" s="15"/>
      <c r="PTN522" s="6"/>
      <c r="PTO522" s="174"/>
      <c r="PTP522" s="11"/>
      <c r="PTQ522" s="15"/>
      <c r="PTR522" s="6"/>
      <c r="PTS522" s="174"/>
      <c r="PTT522" s="11"/>
      <c r="PTU522" s="15"/>
      <c r="PTV522" s="6"/>
      <c r="PTW522" s="174"/>
      <c r="PTX522" s="11"/>
      <c r="PTY522" s="15"/>
      <c r="PTZ522" s="6"/>
      <c r="PUA522" s="174"/>
      <c r="PUB522" s="11"/>
      <c r="PUC522" s="15"/>
      <c r="PUD522" s="6"/>
      <c r="PUE522" s="174"/>
      <c r="PUF522" s="11"/>
      <c r="PUG522" s="15"/>
      <c r="PUH522" s="6"/>
      <c r="PUI522" s="174"/>
      <c r="PUJ522" s="11"/>
      <c r="PUK522" s="15"/>
      <c r="PUL522" s="6"/>
      <c r="PUM522" s="174"/>
      <c r="PUN522" s="11"/>
      <c r="PUO522" s="15"/>
      <c r="PUP522" s="6"/>
      <c r="PUQ522" s="174"/>
      <c r="PUR522" s="11"/>
      <c r="PUS522" s="15"/>
      <c r="PUT522" s="6"/>
      <c r="PUU522" s="174"/>
      <c r="PUV522" s="11"/>
      <c r="PUW522" s="15"/>
      <c r="PUX522" s="6"/>
      <c r="PUY522" s="174"/>
      <c r="PUZ522" s="11"/>
      <c r="PVA522" s="15"/>
      <c r="PVB522" s="6"/>
      <c r="PVC522" s="174"/>
      <c r="PVD522" s="11"/>
      <c r="PVE522" s="15"/>
      <c r="PVF522" s="6"/>
      <c r="PVG522" s="174"/>
      <c r="PVH522" s="11"/>
      <c r="PVI522" s="15"/>
      <c r="PVJ522" s="6"/>
      <c r="PVK522" s="174"/>
      <c r="PVL522" s="11"/>
      <c r="PVM522" s="15"/>
      <c r="PVN522" s="6"/>
      <c r="PVO522" s="174"/>
      <c r="PVP522" s="11"/>
      <c r="PVQ522" s="15"/>
      <c r="PVR522" s="6"/>
      <c r="PVS522" s="174"/>
      <c r="PVT522" s="11"/>
      <c r="PVU522" s="15"/>
      <c r="PVV522" s="6"/>
      <c r="PVW522" s="174"/>
      <c r="PVX522" s="11"/>
      <c r="PVY522" s="15"/>
      <c r="PVZ522" s="6"/>
      <c r="PWA522" s="174"/>
      <c r="PWB522" s="11"/>
      <c r="PWC522" s="15"/>
      <c r="PWD522" s="6"/>
      <c r="PWE522" s="174"/>
      <c r="PWF522" s="11"/>
      <c r="PWG522" s="15"/>
      <c r="PWH522" s="6"/>
      <c r="PWI522" s="174"/>
      <c r="PWJ522" s="11"/>
      <c r="PWK522" s="15"/>
      <c r="PWL522" s="6"/>
      <c r="PWM522" s="174"/>
      <c r="PWN522" s="11"/>
      <c r="PWO522" s="15"/>
      <c r="PWP522" s="6"/>
      <c r="PWQ522" s="174"/>
      <c r="PWR522" s="11"/>
      <c r="PWS522" s="15"/>
      <c r="PWT522" s="6"/>
      <c r="PWU522" s="174"/>
      <c r="PWV522" s="11"/>
      <c r="PWW522" s="15"/>
      <c r="PWX522" s="6"/>
      <c r="PWY522" s="174"/>
      <c r="PWZ522" s="11"/>
      <c r="PXA522" s="15"/>
      <c r="PXB522" s="6"/>
      <c r="PXC522" s="174"/>
      <c r="PXD522" s="11"/>
      <c r="PXE522" s="15"/>
      <c r="PXF522" s="6"/>
      <c r="PXG522" s="174"/>
      <c r="PXH522" s="11"/>
      <c r="PXI522" s="15"/>
      <c r="PXJ522" s="6"/>
      <c r="PXK522" s="174"/>
      <c r="PXL522" s="11"/>
      <c r="PXM522" s="15"/>
      <c r="PXN522" s="6"/>
      <c r="PXO522" s="174"/>
      <c r="PXP522" s="11"/>
      <c r="PXQ522" s="15"/>
      <c r="PXR522" s="6"/>
      <c r="PXS522" s="174"/>
      <c r="PXT522" s="11"/>
      <c r="PXU522" s="15"/>
      <c r="PXV522" s="6"/>
      <c r="PXW522" s="174"/>
      <c r="PXX522" s="11"/>
      <c r="PXY522" s="15"/>
      <c r="PXZ522" s="6"/>
      <c r="PYA522" s="174"/>
      <c r="PYB522" s="11"/>
      <c r="PYC522" s="15"/>
      <c r="PYD522" s="6"/>
      <c r="PYE522" s="174"/>
      <c r="PYF522" s="11"/>
      <c r="PYG522" s="15"/>
      <c r="PYH522" s="6"/>
      <c r="PYI522" s="174"/>
      <c r="PYJ522" s="11"/>
      <c r="PYK522" s="15"/>
      <c r="PYL522" s="6"/>
      <c r="PYM522" s="174"/>
      <c r="PYN522" s="11"/>
      <c r="PYO522" s="15"/>
      <c r="PYP522" s="6"/>
      <c r="PYQ522" s="174"/>
      <c r="PYR522" s="11"/>
      <c r="PYS522" s="15"/>
      <c r="PYT522" s="6"/>
      <c r="PYU522" s="174"/>
      <c r="PYV522" s="11"/>
      <c r="PYW522" s="15"/>
      <c r="PYX522" s="6"/>
      <c r="PYY522" s="174"/>
      <c r="PYZ522" s="11"/>
      <c r="PZA522" s="15"/>
      <c r="PZB522" s="6"/>
      <c r="PZC522" s="174"/>
      <c r="PZD522" s="11"/>
      <c r="PZE522" s="15"/>
      <c r="PZF522" s="6"/>
      <c r="PZG522" s="174"/>
      <c r="PZH522" s="11"/>
      <c r="PZI522" s="15"/>
      <c r="PZJ522" s="6"/>
      <c r="PZK522" s="174"/>
      <c r="PZL522" s="11"/>
      <c r="PZM522" s="15"/>
      <c r="PZN522" s="6"/>
      <c r="PZO522" s="174"/>
      <c r="PZP522" s="11"/>
      <c r="PZQ522" s="15"/>
      <c r="PZR522" s="6"/>
      <c r="PZS522" s="174"/>
      <c r="PZT522" s="11"/>
      <c r="PZU522" s="15"/>
      <c r="PZV522" s="6"/>
      <c r="PZW522" s="174"/>
      <c r="PZX522" s="11"/>
      <c r="PZY522" s="15"/>
      <c r="PZZ522" s="6"/>
      <c r="QAA522" s="174"/>
      <c r="QAB522" s="11"/>
      <c r="QAC522" s="15"/>
      <c r="QAD522" s="6"/>
      <c r="QAE522" s="174"/>
      <c r="QAF522" s="11"/>
      <c r="QAG522" s="15"/>
      <c r="QAH522" s="6"/>
      <c r="QAI522" s="174"/>
      <c r="QAJ522" s="11"/>
      <c r="QAK522" s="15"/>
      <c r="QAL522" s="6"/>
      <c r="QAM522" s="174"/>
      <c r="QAN522" s="11"/>
      <c r="QAO522" s="15"/>
      <c r="QAP522" s="6"/>
      <c r="QAQ522" s="174"/>
      <c r="QAR522" s="11"/>
      <c r="QAS522" s="15"/>
      <c r="QAT522" s="6"/>
      <c r="QAU522" s="174"/>
      <c r="QAV522" s="11"/>
      <c r="QAW522" s="15"/>
      <c r="QAX522" s="6"/>
      <c r="QAY522" s="174"/>
      <c r="QAZ522" s="11"/>
      <c r="QBA522" s="15"/>
      <c r="QBB522" s="6"/>
      <c r="QBC522" s="174"/>
      <c r="QBD522" s="11"/>
      <c r="QBE522" s="15"/>
      <c r="QBF522" s="6"/>
      <c r="QBG522" s="174"/>
      <c r="QBH522" s="11"/>
      <c r="QBI522" s="15"/>
      <c r="QBJ522" s="6"/>
      <c r="QBK522" s="174"/>
      <c r="QBL522" s="11"/>
      <c r="QBM522" s="15"/>
      <c r="QBN522" s="6"/>
      <c r="QBO522" s="174"/>
      <c r="QBP522" s="11"/>
      <c r="QBQ522" s="15"/>
      <c r="QBR522" s="6"/>
      <c r="QBS522" s="174"/>
      <c r="QBT522" s="11"/>
      <c r="QBU522" s="15"/>
      <c r="QBV522" s="6"/>
      <c r="QBW522" s="174"/>
      <c r="QBX522" s="11"/>
      <c r="QBY522" s="15"/>
      <c r="QBZ522" s="6"/>
      <c r="QCA522" s="174"/>
      <c r="QCB522" s="11"/>
      <c r="QCC522" s="15"/>
      <c r="QCD522" s="6"/>
      <c r="QCE522" s="174"/>
      <c r="QCF522" s="11"/>
      <c r="QCG522" s="15"/>
      <c r="QCH522" s="6"/>
      <c r="QCI522" s="174"/>
      <c r="QCJ522" s="11"/>
      <c r="QCK522" s="15"/>
      <c r="QCL522" s="6"/>
      <c r="QCM522" s="174"/>
      <c r="QCN522" s="11"/>
      <c r="QCO522" s="15"/>
      <c r="QCP522" s="6"/>
      <c r="QCQ522" s="174"/>
      <c r="QCR522" s="11"/>
      <c r="QCS522" s="15"/>
      <c r="QCT522" s="6"/>
      <c r="QCU522" s="174"/>
      <c r="QCV522" s="11"/>
      <c r="QCW522" s="15"/>
      <c r="QCX522" s="6"/>
      <c r="QCY522" s="174"/>
      <c r="QCZ522" s="11"/>
      <c r="QDA522" s="15"/>
      <c r="QDB522" s="6"/>
      <c r="QDC522" s="174"/>
      <c r="QDD522" s="11"/>
      <c r="QDE522" s="15"/>
      <c r="QDF522" s="6"/>
      <c r="QDG522" s="174"/>
      <c r="QDH522" s="11"/>
      <c r="QDI522" s="15"/>
      <c r="QDJ522" s="6"/>
      <c r="QDK522" s="174"/>
      <c r="QDL522" s="11"/>
      <c r="QDM522" s="15"/>
      <c r="QDN522" s="6"/>
      <c r="QDO522" s="174"/>
      <c r="QDP522" s="11"/>
      <c r="QDQ522" s="15"/>
      <c r="QDR522" s="6"/>
      <c r="QDS522" s="174"/>
      <c r="QDT522" s="11"/>
      <c r="QDU522" s="15"/>
      <c r="QDV522" s="6"/>
      <c r="QDW522" s="174"/>
      <c r="QDX522" s="11"/>
      <c r="QDY522" s="15"/>
      <c r="QDZ522" s="6"/>
      <c r="QEA522" s="174"/>
      <c r="QEB522" s="11"/>
      <c r="QEC522" s="15"/>
      <c r="QED522" s="6"/>
      <c r="QEE522" s="174"/>
      <c r="QEF522" s="11"/>
      <c r="QEG522" s="15"/>
      <c r="QEH522" s="6"/>
      <c r="QEI522" s="174"/>
      <c r="QEJ522" s="11"/>
      <c r="QEK522" s="15"/>
      <c r="QEL522" s="6"/>
      <c r="QEM522" s="174"/>
      <c r="QEN522" s="11"/>
      <c r="QEO522" s="15"/>
      <c r="QEP522" s="6"/>
      <c r="QEQ522" s="174"/>
      <c r="QER522" s="11"/>
      <c r="QES522" s="15"/>
      <c r="QET522" s="6"/>
      <c r="QEU522" s="174"/>
      <c r="QEV522" s="11"/>
      <c r="QEW522" s="15"/>
      <c r="QEX522" s="6"/>
      <c r="QEY522" s="174"/>
      <c r="QEZ522" s="11"/>
      <c r="QFA522" s="15"/>
      <c r="QFB522" s="6"/>
      <c r="QFC522" s="174"/>
      <c r="QFD522" s="11"/>
      <c r="QFE522" s="15"/>
      <c r="QFF522" s="6"/>
      <c r="QFG522" s="174"/>
      <c r="QFH522" s="11"/>
      <c r="QFI522" s="15"/>
      <c r="QFJ522" s="6"/>
      <c r="QFK522" s="174"/>
      <c r="QFL522" s="11"/>
      <c r="QFM522" s="15"/>
      <c r="QFN522" s="6"/>
      <c r="QFO522" s="174"/>
      <c r="QFP522" s="11"/>
      <c r="QFQ522" s="15"/>
      <c r="QFR522" s="6"/>
      <c r="QFS522" s="174"/>
      <c r="QFT522" s="11"/>
      <c r="QFU522" s="15"/>
      <c r="QFV522" s="6"/>
      <c r="QFW522" s="174"/>
      <c r="QFX522" s="11"/>
      <c r="QFY522" s="15"/>
      <c r="QFZ522" s="6"/>
      <c r="QGA522" s="174"/>
      <c r="QGB522" s="11"/>
      <c r="QGC522" s="15"/>
      <c r="QGD522" s="6"/>
      <c r="QGE522" s="174"/>
      <c r="QGF522" s="11"/>
      <c r="QGG522" s="15"/>
      <c r="QGH522" s="6"/>
      <c r="QGI522" s="174"/>
      <c r="QGJ522" s="11"/>
      <c r="QGK522" s="15"/>
      <c r="QGL522" s="6"/>
      <c r="QGM522" s="174"/>
      <c r="QGN522" s="11"/>
      <c r="QGO522" s="15"/>
      <c r="QGP522" s="6"/>
      <c r="QGQ522" s="174"/>
      <c r="QGR522" s="11"/>
      <c r="QGS522" s="15"/>
      <c r="QGT522" s="6"/>
      <c r="QGU522" s="174"/>
      <c r="QGV522" s="11"/>
      <c r="QGW522" s="15"/>
      <c r="QGX522" s="6"/>
      <c r="QGY522" s="174"/>
      <c r="QGZ522" s="11"/>
      <c r="QHA522" s="15"/>
      <c r="QHB522" s="6"/>
      <c r="QHC522" s="174"/>
      <c r="QHD522" s="11"/>
      <c r="QHE522" s="15"/>
      <c r="QHF522" s="6"/>
      <c r="QHG522" s="174"/>
      <c r="QHH522" s="11"/>
      <c r="QHI522" s="15"/>
      <c r="QHJ522" s="6"/>
      <c r="QHK522" s="174"/>
      <c r="QHL522" s="11"/>
      <c r="QHM522" s="15"/>
      <c r="QHN522" s="6"/>
      <c r="QHO522" s="174"/>
      <c r="QHP522" s="11"/>
      <c r="QHQ522" s="15"/>
      <c r="QHR522" s="6"/>
      <c r="QHS522" s="174"/>
      <c r="QHT522" s="11"/>
      <c r="QHU522" s="15"/>
      <c r="QHV522" s="6"/>
      <c r="QHW522" s="174"/>
      <c r="QHX522" s="11"/>
      <c r="QHY522" s="15"/>
      <c r="QHZ522" s="6"/>
      <c r="QIA522" s="174"/>
      <c r="QIB522" s="11"/>
      <c r="QIC522" s="15"/>
      <c r="QID522" s="6"/>
      <c r="QIE522" s="174"/>
      <c r="QIF522" s="11"/>
      <c r="QIG522" s="15"/>
      <c r="QIH522" s="6"/>
      <c r="QII522" s="174"/>
      <c r="QIJ522" s="11"/>
      <c r="QIK522" s="15"/>
      <c r="QIL522" s="6"/>
      <c r="QIM522" s="174"/>
      <c r="QIN522" s="11"/>
      <c r="QIO522" s="15"/>
      <c r="QIP522" s="6"/>
      <c r="QIQ522" s="174"/>
      <c r="QIR522" s="11"/>
      <c r="QIS522" s="15"/>
      <c r="QIT522" s="6"/>
      <c r="QIU522" s="174"/>
      <c r="QIV522" s="11"/>
      <c r="QIW522" s="15"/>
      <c r="QIX522" s="6"/>
      <c r="QIY522" s="174"/>
      <c r="QIZ522" s="11"/>
      <c r="QJA522" s="15"/>
      <c r="QJB522" s="6"/>
      <c r="QJC522" s="174"/>
      <c r="QJD522" s="11"/>
      <c r="QJE522" s="15"/>
      <c r="QJF522" s="6"/>
      <c r="QJG522" s="174"/>
      <c r="QJH522" s="11"/>
      <c r="QJI522" s="15"/>
      <c r="QJJ522" s="6"/>
      <c r="QJK522" s="174"/>
      <c r="QJL522" s="11"/>
      <c r="QJM522" s="15"/>
      <c r="QJN522" s="6"/>
      <c r="QJO522" s="174"/>
      <c r="QJP522" s="11"/>
      <c r="QJQ522" s="15"/>
      <c r="QJR522" s="6"/>
      <c r="QJS522" s="174"/>
      <c r="QJT522" s="11"/>
      <c r="QJU522" s="15"/>
      <c r="QJV522" s="6"/>
      <c r="QJW522" s="174"/>
      <c r="QJX522" s="11"/>
      <c r="QJY522" s="15"/>
      <c r="QJZ522" s="6"/>
      <c r="QKA522" s="174"/>
      <c r="QKB522" s="11"/>
      <c r="QKC522" s="15"/>
      <c r="QKD522" s="6"/>
      <c r="QKE522" s="174"/>
      <c r="QKF522" s="11"/>
      <c r="QKG522" s="15"/>
      <c r="QKH522" s="6"/>
      <c r="QKI522" s="174"/>
      <c r="QKJ522" s="11"/>
      <c r="QKK522" s="15"/>
      <c r="QKL522" s="6"/>
      <c r="QKM522" s="174"/>
      <c r="QKN522" s="11"/>
      <c r="QKO522" s="15"/>
      <c r="QKP522" s="6"/>
      <c r="QKQ522" s="174"/>
      <c r="QKR522" s="11"/>
      <c r="QKS522" s="15"/>
      <c r="QKT522" s="6"/>
      <c r="QKU522" s="174"/>
      <c r="QKV522" s="11"/>
      <c r="QKW522" s="15"/>
      <c r="QKX522" s="6"/>
      <c r="QKY522" s="174"/>
      <c r="QKZ522" s="11"/>
      <c r="QLA522" s="15"/>
      <c r="QLB522" s="6"/>
      <c r="QLC522" s="174"/>
      <c r="QLD522" s="11"/>
      <c r="QLE522" s="15"/>
      <c r="QLF522" s="6"/>
      <c r="QLG522" s="174"/>
      <c r="QLH522" s="11"/>
      <c r="QLI522" s="15"/>
      <c r="QLJ522" s="6"/>
      <c r="QLK522" s="174"/>
      <c r="QLL522" s="11"/>
      <c r="QLM522" s="15"/>
      <c r="QLN522" s="6"/>
      <c r="QLO522" s="174"/>
      <c r="QLP522" s="11"/>
      <c r="QLQ522" s="15"/>
      <c r="QLR522" s="6"/>
      <c r="QLS522" s="174"/>
      <c r="QLT522" s="11"/>
      <c r="QLU522" s="15"/>
      <c r="QLV522" s="6"/>
      <c r="QLW522" s="174"/>
      <c r="QLX522" s="11"/>
      <c r="QLY522" s="15"/>
      <c r="QLZ522" s="6"/>
      <c r="QMA522" s="174"/>
      <c r="QMB522" s="11"/>
      <c r="QMC522" s="15"/>
      <c r="QMD522" s="6"/>
      <c r="QME522" s="174"/>
      <c r="QMF522" s="11"/>
      <c r="QMG522" s="15"/>
      <c r="QMH522" s="6"/>
      <c r="QMI522" s="174"/>
      <c r="QMJ522" s="11"/>
      <c r="QMK522" s="15"/>
      <c r="QML522" s="6"/>
      <c r="QMM522" s="174"/>
      <c r="QMN522" s="11"/>
      <c r="QMO522" s="15"/>
      <c r="QMP522" s="6"/>
      <c r="QMQ522" s="174"/>
      <c r="QMR522" s="11"/>
      <c r="QMS522" s="15"/>
      <c r="QMT522" s="6"/>
      <c r="QMU522" s="174"/>
      <c r="QMV522" s="11"/>
      <c r="QMW522" s="15"/>
      <c r="QMX522" s="6"/>
      <c r="QMY522" s="174"/>
      <c r="QMZ522" s="11"/>
      <c r="QNA522" s="15"/>
      <c r="QNB522" s="6"/>
      <c r="QNC522" s="174"/>
      <c r="QND522" s="11"/>
      <c r="QNE522" s="15"/>
      <c r="QNF522" s="6"/>
      <c r="QNG522" s="174"/>
      <c r="QNH522" s="11"/>
      <c r="QNI522" s="15"/>
      <c r="QNJ522" s="6"/>
      <c r="QNK522" s="174"/>
      <c r="QNL522" s="11"/>
      <c r="QNM522" s="15"/>
      <c r="QNN522" s="6"/>
      <c r="QNO522" s="174"/>
      <c r="QNP522" s="11"/>
      <c r="QNQ522" s="15"/>
      <c r="QNR522" s="6"/>
      <c r="QNS522" s="174"/>
      <c r="QNT522" s="11"/>
      <c r="QNU522" s="15"/>
      <c r="QNV522" s="6"/>
      <c r="QNW522" s="174"/>
      <c r="QNX522" s="11"/>
      <c r="QNY522" s="15"/>
      <c r="QNZ522" s="6"/>
      <c r="QOA522" s="174"/>
      <c r="QOB522" s="11"/>
      <c r="QOC522" s="15"/>
      <c r="QOD522" s="6"/>
      <c r="QOE522" s="174"/>
      <c r="QOF522" s="11"/>
      <c r="QOG522" s="15"/>
      <c r="QOH522" s="6"/>
      <c r="QOI522" s="174"/>
      <c r="QOJ522" s="11"/>
      <c r="QOK522" s="15"/>
      <c r="QOL522" s="6"/>
      <c r="QOM522" s="174"/>
      <c r="QON522" s="11"/>
      <c r="QOO522" s="15"/>
      <c r="QOP522" s="6"/>
      <c r="QOQ522" s="174"/>
      <c r="QOR522" s="11"/>
      <c r="QOS522" s="15"/>
      <c r="QOT522" s="6"/>
      <c r="QOU522" s="174"/>
      <c r="QOV522" s="11"/>
      <c r="QOW522" s="15"/>
      <c r="QOX522" s="6"/>
      <c r="QOY522" s="174"/>
      <c r="QOZ522" s="11"/>
      <c r="QPA522" s="15"/>
      <c r="QPB522" s="6"/>
      <c r="QPC522" s="174"/>
      <c r="QPD522" s="11"/>
      <c r="QPE522" s="15"/>
      <c r="QPF522" s="6"/>
      <c r="QPG522" s="174"/>
      <c r="QPH522" s="11"/>
      <c r="QPI522" s="15"/>
      <c r="QPJ522" s="6"/>
      <c r="QPK522" s="174"/>
      <c r="QPL522" s="11"/>
      <c r="QPM522" s="15"/>
      <c r="QPN522" s="6"/>
      <c r="QPO522" s="174"/>
      <c r="QPP522" s="11"/>
      <c r="QPQ522" s="15"/>
      <c r="QPR522" s="6"/>
      <c r="QPS522" s="174"/>
      <c r="QPT522" s="11"/>
      <c r="QPU522" s="15"/>
      <c r="QPV522" s="6"/>
      <c r="QPW522" s="174"/>
      <c r="QPX522" s="11"/>
      <c r="QPY522" s="15"/>
      <c r="QPZ522" s="6"/>
      <c r="QQA522" s="174"/>
      <c r="QQB522" s="11"/>
      <c r="QQC522" s="15"/>
      <c r="QQD522" s="6"/>
      <c r="QQE522" s="174"/>
      <c r="QQF522" s="11"/>
      <c r="QQG522" s="15"/>
      <c r="QQH522" s="6"/>
      <c r="QQI522" s="174"/>
      <c r="QQJ522" s="11"/>
      <c r="QQK522" s="15"/>
      <c r="QQL522" s="6"/>
      <c r="QQM522" s="174"/>
      <c r="QQN522" s="11"/>
      <c r="QQO522" s="15"/>
      <c r="QQP522" s="6"/>
      <c r="QQQ522" s="174"/>
      <c r="QQR522" s="11"/>
      <c r="QQS522" s="15"/>
      <c r="QQT522" s="6"/>
      <c r="QQU522" s="174"/>
      <c r="QQV522" s="11"/>
      <c r="QQW522" s="15"/>
      <c r="QQX522" s="6"/>
      <c r="QQY522" s="174"/>
      <c r="QQZ522" s="11"/>
      <c r="QRA522" s="15"/>
      <c r="QRB522" s="6"/>
      <c r="QRC522" s="174"/>
      <c r="QRD522" s="11"/>
      <c r="QRE522" s="15"/>
      <c r="QRF522" s="6"/>
      <c r="QRG522" s="174"/>
      <c r="QRH522" s="11"/>
      <c r="QRI522" s="15"/>
      <c r="QRJ522" s="6"/>
      <c r="QRK522" s="174"/>
      <c r="QRL522" s="11"/>
      <c r="QRM522" s="15"/>
      <c r="QRN522" s="6"/>
      <c r="QRO522" s="174"/>
      <c r="QRP522" s="11"/>
      <c r="QRQ522" s="15"/>
      <c r="QRR522" s="6"/>
      <c r="QRS522" s="174"/>
      <c r="QRT522" s="11"/>
      <c r="QRU522" s="15"/>
      <c r="QRV522" s="6"/>
      <c r="QRW522" s="174"/>
      <c r="QRX522" s="11"/>
      <c r="QRY522" s="15"/>
      <c r="QRZ522" s="6"/>
      <c r="QSA522" s="174"/>
      <c r="QSB522" s="11"/>
      <c r="QSC522" s="15"/>
      <c r="QSD522" s="6"/>
      <c r="QSE522" s="174"/>
      <c r="QSF522" s="11"/>
      <c r="QSG522" s="15"/>
      <c r="QSH522" s="6"/>
      <c r="QSI522" s="174"/>
      <c r="QSJ522" s="11"/>
      <c r="QSK522" s="15"/>
      <c r="QSL522" s="6"/>
      <c r="QSM522" s="174"/>
      <c r="QSN522" s="11"/>
      <c r="QSO522" s="15"/>
      <c r="QSP522" s="6"/>
      <c r="QSQ522" s="174"/>
      <c r="QSR522" s="11"/>
      <c r="QSS522" s="15"/>
      <c r="QST522" s="6"/>
      <c r="QSU522" s="174"/>
      <c r="QSV522" s="11"/>
      <c r="QSW522" s="15"/>
      <c r="QSX522" s="6"/>
      <c r="QSY522" s="174"/>
      <c r="QSZ522" s="11"/>
      <c r="QTA522" s="15"/>
      <c r="QTB522" s="6"/>
      <c r="QTC522" s="174"/>
      <c r="QTD522" s="11"/>
      <c r="QTE522" s="15"/>
      <c r="QTF522" s="6"/>
      <c r="QTG522" s="174"/>
      <c r="QTH522" s="11"/>
      <c r="QTI522" s="15"/>
      <c r="QTJ522" s="6"/>
      <c r="QTK522" s="174"/>
      <c r="QTL522" s="11"/>
      <c r="QTM522" s="15"/>
      <c r="QTN522" s="6"/>
      <c r="QTO522" s="174"/>
      <c r="QTP522" s="11"/>
      <c r="QTQ522" s="15"/>
      <c r="QTR522" s="6"/>
      <c r="QTS522" s="174"/>
      <c r="QTT522" s="11"/>
      <c r="QTU522" s="15"/>
      <c r="QTV522" s="6"/>
      <c r="QTW522" s="174"/>
      <c r="QTX522" s="11"/>
      <c r="QTY522" s="15"/>
      <c r="QTZ522" s="6"/>
      <c r="QUA522" s="174"/>
      <c r="QUB522" s="11"/>
      <c r="QUC522" s="15"/>
      <c r="QUD522" s="6"/>
      <c r="QUE522" s="174"/>
      <c r="QUF522" s="11"/>
      <c r="QUG522" s="15"/>
      <c r="QUH522" s="6"/>
      <c r="QUI522" s="174"/>
      <c r="QUJ522" s="11"/>
      <c r="QUK522" s="15"/>
      <c r="QUL522" s="6"/>
      <c r="QUM522" s="174"/>
      <c r="QUN522" s="11"/>
      <c r="QUO522" s="15"/>
      <c r="QUP522" s="6"/>
      <c r="QUQ522" s="174"/>
      <c r="QUR522" s="11"/>
      <c r="QUS522" s="15"/>
      <c r="QUT522" s="6"/>
      <c r="QUU522" s="174"/>
      <c r="QUV522" s="11"/>
      <c r="QUW522" s="15"/>
      <c r="QUX522" s="6"/>
      <c r="QUY522" s="174"/>
      <c r="QUZ522" s="11"/>
      <c r="QVA522" s="15"/>
      <c r="QVB522" s="6"/>
      <c r="QVC522" s="174"/>
      <c r="QVD522" s="11"/>
      <c r="QVE522" s="15"/>
      <c r="QVF522" s="6"/>
      <c r="QVG522" s="174"/>
      <c r="QVH522" s="11"/>
      <c r="QVI522" s="15"/>
      <c r="QVJ522" s="6"/>
      <c r="QVK522" s="174"/>
      <c r="QVL522" s="11"/>
      <c r="QVM522" s="15"/>
      <c r="QVN522" s="6"/>
      <c r="QVO522" s="174"/>
      <c r="QVP522" s="11"/>
      <c r="QVQ522" s="15"/>
      <c r="QVR522" s="6"/>
      <c r="QVS522" s="174"/>
      <c r="QVT522" s="11"/>
      <c r="QVU522" s="15"/>
      <c r="QVV522" s="6"/>
      <c r="QVW522" s="174"/>
      <c r="QVX522" s="11"/>
      <c r="QVY522" s="15"/>
      <c r="QVZ522" s="6"/>
      <c r="QWA522" s="174"/>
      <c r="QWB522" s="11"/>
      <c r="QWC522" s="15"/>
      <c r="QWD522" s="6"/>
      <c r="QWE522" s="174"/>
      <c r="QWF522" s="11"/>
      <c r="QWG522" s="15"/>
      <c r="QWH522" s="6"/>
      <c r="QWI522" s="174"/>
      <c r="QWJ522" s="11"/>
      <c r="QWK522" s="15"/>
      <c r="QWL522" s="6"/>
      <c r="QWM522" s="174"/>
      <c r="QWN522" s="11"/>
      <c r="QWO522" s="15"/>
      <c r="QWP522" s="6"/>
      <c r="QWQ522" s="174"/>
      <c r="QWR522" s="11"/>
      <c r="QWS522" s="15"/>
      <c r="QWT522" s="6"/>
      <c r="QWU522" s="174"/>
      <c r="QWV522" s="11"/>
      <c r="QWW522" s="15"/>
      <c r="QWX522" s="6"/>
      <c r="QWY522" s="174"/>
      <c r="QWZ522" s="11"/>
      <c r="QXA522" s="15"/>
      <c r="QXB522" s="6"/>
      <c r="QXC522" s="174"/>
      <c r="QXD522" s="11"/>
      <c r="QXE522" s="15"/>
      <c r="QXF522" s="6"/>
      <c r="QXG522" s="174"/>
      <c r="QXH522" s="11"/>
      <c r="QXI522" s="15"/>
      <c r="QXJ522" s="6"/>
      <c r="QXK522" s="174"/>
      <c r="QXL522" s="11"/>
      <c r="QXM522" s="15"/>
      <c r="QXN522" s="6"/>
      <c r="QXO522" s="174"/>
      <c r="QXP522" s="11"/>
      <c r="QXQ522" s="15"/>
      <c r="QXR522" s="6"/>
      <c r="QXS522" s="174"/>
      <c r="QXT522" s="11"/>
      <c r="QXU522" s="15"/>
      <c r="QXV522" s="6"/>
      <c r="QXW522" s="174"/>
      <c r="QXX522" s="11"/>
      <c r="QXY522" s="15"/>
      <c r="QXZ522" s="6"/>
      <c r="QYA522" s="174"/>
      <c r="QYB522" s="11"/>
      <c r="QYC522" s="15"/>
      <c r="QYD522" s="6"/>
      <c r="QYE522" s="174"/>
      <c r="QYF522" s="11"/>
      <c r="QYG522" s="15"/>
      <c r="QYH522" s="6"/>
      <c r="QYI522" s="174"/>
      <c r="QYJ522" s="11"/>
      <c r="QYK522" s="15"/>
      <c r="QYL522" s="6"/>
      <c r="QYM522" s="174"/>
      <c r="QYN522" s="11"/>
      <c r="QYO522" s="15"/>
      <c r="QYP522" s="6"/>
      <c r="QYQ522" s="174"/>
      <c r="QYR522" s="11"/>
      <c r="QYS522" s="15"/>
      <c r="QYT522" s="6"/>
      <c r="QYU522" s="174"/>
      <c r="QYV522" s="11"/>
      <c r="QYW522" s="15"/>
      <c r="QYX522" s="6"/>
      <c r="QYY522" s="174"/>
      <c r="QYZ522" s="11"/>
      <c r="QZA522" s="15"/>
      <c r="QZB522" s="6"/>
      <c r="QZC522" s="174"/>
      <c r="QZD522" s="11"/>
      <c r="QZE522" s="15"/>
      <c r="QZF522" s="6"/>
      <c r="QZG522" s="174"/>
      <c r="QZH522" s="11"/>
      <c r="QZI522" s="15"/>
      <c r="QZJ522" s="6"/>
      <c r="QZK522" s="174"/>
      <c r="QZL522" s="11"/>
      <c r="QZM522" s="15"/>
      <c r="QZN522" s="6"/>
      <c r="QZO522" s="174"/>
      <c r="QZP522" s="11"/>
      <c r="QZQ522" s="15"/>
      <c r="QZR522" s="6"/>
      <c r="QZS522" s="174"/>
      <c r="QZT522" s="11"/>
      <c r="QZU522" s="15"/>
      <c r="QZV522" s="6"/>
      <c r="QZW522" s="174"/>
      <c r="QZX522" s="11"/>
      <c r="QZY522" s="15"/>
      <c r="QZZ522" s="6"/>
      <c r="RAA522" s="174"/>
      <c r="RAB522" s="11"/>
      <c r="RAC522" s="15"/>
      <c r="RAD522" s="6"/>
      <c r="RAE522" s="174"/>
      <c r="RAF522" s="11"/>
      <c r="RAG522" s="15"/>
      <c r="RAH522" s="6"/>
      <c r="RAI522" s="174"/>
      <c r="RAJ522" s="11"/>
      <c r="RAK522" s="15"/>
      <c r="RAL522" s="6"/>
      <c r="RAM522" s="174"/>
      <c r="RAN522" s="11"/>
      <c r="RAO522" s="15"/>
      <c r="RAP522" s="6"/>
      <c r="RAQ522" s="174"/>
      <c r="RAR522" s="11"/>
      <c r="RAS522" s="15"/>
      <c r="RAT522" s="6"/>
      <c r="RAU522" s="174"/>
      <c r="RAV522" s="11"/>
      <c r="RAW522" s="15"/>
      <c r="RAX522" s="6"/>
      <c r="RAY522" s="174"/>
      <c r="RAZ522" s="11"/>
      <c r="RBA522" s="15"/>
      <c r="RBB522" s="6"/>
      <c r="RBC522" s="174"/>
      <c r="RBD522" s="11"/>
      <c r="RBE522" s="15"/>
      <c r="RBF522" s="6"/>
      <c r="RBG522" s="174"/>
      <c r="RBH522" s="11"/>
      <c r="RBI522" s="15"/>
      <c r="RBJ522" s="6"/>
      <c r="RBK522" s="174"/>
      <c r="RBL522" s="11"/>
      <c r="RBM522" s="15"/>
      <c r="RBN522" s="6"/>
      <c r="RBO522" s="174"/>
      <c r="RBP522" s="11"/>
      <c r="RBQ522" s="15"/>
      <c r="RBR522" s="6"/>
      <c r="RBS522" s="174"/>
      <c r="RBT522" s="11"/>
      <c r="RBU522" s="15"/>
      <c r="RBV522" s="6"/>
      <c r="RBW522" s="174"/>
      <c r="RBX522" s="11"/>
      <c r="RBY522" s="15"/>
      <c r="RBZ522" s="6"/>
      <c r="RCA522" s="174"/>
      <c r="RCB522" s="11"/>
      <c r="RCC522" s="15"/>
      <c r="RCD522" s="6"/>
      <c r="RCE522" s="174"/>
      <c r="RCF522" s="11"/>
      <c r="RCG522" s="15"/>
      <c r="RCH522" s="6"/>
      <c r="RCI522" s="174"/>
      <c r="RCJ522" s="11"/>
      <c r="RCK522" s="15"/>
      <c r="RCL522" s="6"/>
      <c r="RCM522" s="174"/>
      <c r="RCN522" s="11"/>
      <c r="RCO522" s="15"/>
      <c r="RCP522" s="6"/>
      <c r="RCQ522" s="174"/>
      <c r="RCR522" s="11"/>
      <c r="RCS522" s="15"/>
      <c r="RCT522" s="6"/>
      <c r="RCU522" s="174"/>
      <c r="RCV522" s="11"/>
      <c r="RCW522" s="15"/>
      <c r="RCX522" s="6"/>
      <c r="RCY522" s="174"/>
      <c r="RCZ522" s="11"/>
      <c r="RDA522" s="15"/>
      <c r="RDB522" s="6"/>
      <c r="RDC522" s="174"/>
      <c r="RDD522" s="11"/>
      <c r="RDE522" s="15"/>
      <c r="RDF522" s="6"/>
      <c r="RDG522" s="174"/>
      <c r="RDH522" s="11"/>
      <c r="RDI522" s="15"/>
      <c r="RDJ522" s="6"/>
      <c r="RDK522" s="174"/>
      <c r="RDL522" s="11"/>
      <c r="RDM522" s="15"/>
      <c r="RDN522" s="6"/>
      <c r="RDO522" s="174"/>
      <c r="RDP522" s="11"/>
      <c r="RDQ522" s="15"/>
      <c r="RDR522" s="6"/>
      <c r="RDS522" s="174"/>
      <c r="RDT522" s="11"/>
      <c r="RDU522" s="15"/>
      <c r="RDV522" s="6"/>
      <c r="RDW522" s="174"/>
      <c r="RDX522" s="11"/>
      <c r="RDY522" s="15"/>
      <c r="RDZ522" s="6"/>
      <c r="REA522" s="174"/>
      <c r="REB522" s="11"/>
      <c r="REC522" s="15"/>
      <c r="RED522" s="6"/>
      <c r="REE522" s="174"/>
      <c r="REF522" s="11"/>
      <c r="REG522" s="15"/>
      <c r="REH522" s="6"/>
      <c r="REI522" s="174"/>
      <c r="REJ522" s="11"/>
      <c r="REK522" s="15"/>
      <c r="REL522" s="6"/>
      <c r="REM522" s="174"/>
      <c r="REN522" s="11"/>
      <c r="REO522" s="15"/>
      <c r="REP522" s="6"/>
      <c r="REQ522" s="174"/>
      <c r="RER522" s="11"/>
      <c r="RES522" s="15"/>
      <c r="RET522" s="6"/>
      <c r="REU522" s="174"/>
      <c r="REV522" s="11"/>
      <c r="REW522" s="15"/>
      <c r="REX522" s="6"/>
      <c r="REY522" s="174"/>
      <c r="REZ522" s="11"/>
      <c r="RFA522" s="15"/>
      <c r="RFB522" s="6"/>
      <c r="RFC522" s="174"/>
      <c r="RFD522" s="11"/>
      <c r="RFE522" s="15"/>
      <c r="RFF522" s="6"/>
      <c r="RFG522" s="174"/>
      <c r="RFH522" s="11"/>
      <c r="RFI522" s="15"/>
      <c r="RFJ522" s="6"/>
      <c r="RFK522" s="174"/>
      <c r="RFL522" s="11"/>
      <c r="RFM522" s="15"/>
      <c r="RFN522" s="6"/>
      <c r="RFO522" s="174"/>
      <c r="RFP522" s="11"/>
      <c r="RFQ522" s="15"/>
      <c r="RFR522" s="6"/>
      <c r="RFS522" s="174"/>
      <c r="RFT522" s="11"/>
      <c r="RFU522" s="15"/>
      <c r="RFV522" s="6"/>
      <c r="RFW522" s="174"/>
      <c r="RFX522" s="11"/>
      <c r="RFY522" s="15"/>
      <c r="RFZ522" s="6"/>
      <c r="RGA522" s="174"/>
      <c r="RGB522" s="11"/>
      <c r="RGC522" s="15"/>
      <c r="RGD522" s="6"/>
      <c r="RGE522" s="174"/>
      <c r="RGF522" s="11"/>
      <c r="RGG522" s="15"/>
      <c r="RGH522" s="6"/>
      <c r="RGI522" s="174"/>
      <c r="RGJ522" s="11"/>
      <c r="RGK522" s="15"/>
      <c r="RGL522" s="6"/>
      <c r="RGM522" s="174"/>
      <c r="RGN522" s="11"/>
      <c r="RGO522" s="15"/>
      <c r="RGP522" s="6"/>
      <c r="RGQ522" s="174"/>
      <c r="RGR522" s="11"/>
      <c r="RGS522" s="15"/>
      <c r="RGT522" s="6"/>
      <c r="RGU522" s="174"/>
      <c r="RGV522" s="11"/>
      <c r="RGW522" s="15"/>
      <c r="RGX522" s="6"/>
      <c r="RGY522" s="174"/>
      <c r="RGZ522" s="11"/>
      <c r="RHA522" s="15"/>
      <c r="RHB522" s="6"/>
      <c r="RHC522" s="174"/>
      <c r="RHD522" s="11"/>
      <c r="RHE522" s="15"/>
      <c r="RHF522" s="6"/>
      <c r="RHG522" s="174"/>
      <c r="RHH522" s="11"/>
      <c r="RHI522" s="15"/>
      <c r="RHJ522" s="6"/>
      <c r="RHK522" s="174"/>
      <c r="RHL522" s="11"/>
      <c r="RHM522" s="15"/>
      <c r="RHN522" s="6"/>
      <c r="RHO522" s="174"/>
      <c r="RHP522" s="11"/>
      <c r="RHQ522" s="15"/>
      <c r="RHR522" s="6"/>
      <c r="RHS522" s="174"/>
      <c r="RHT522" s="11"/>
      <c r="RHU522" s="15"/>
      <c r="RHV522" s="6"/>
      <c r="RHW522" s="174"/>
      <c r="RHX522" s="11"/>
      <c r="RHY522" s="15"/>
      <c r="RHZ522" s="6"/>
      <c r="RIA522" s="174"/>
      <c r="RIB522" s="11"/>
      <c r="RIC522" s="15"/>
      <c r="RID522" s="6"/>
      <c r="RIE522" s="174"/>
      <c r="RIF522" s="11"/>
      <c r="RIG522" s="15"/>
      <c r="RIH522" s="6"/>
      <c r="RII522" s="174"/>
      <c r="RIJ522" s="11"/>
      <c r="RIK522" s="15"/>
      <c r="RIL522" s="6"/>
      <c r="RIM522" s="174"/>
      <c r="RIN522" s="11"/>
      <c r="RIO522" s="15"/>
      <c r="RIP522" s="6"/>
      <c r="RIQ522" s="174"/>
      <c r="RIR522" s="11"/>
      <c r="RIS522" s="15"/>
      <c r="RIT522" s="6"/>
      <c r="RIU522" s="174"/>
      <c r="RIV522" s="11"/>
      <c r="RIW522" s="15"/>
      <c r="RIX522" s="6"/>
      <c r="RIY522" s="174"/>
      <c r="RIZ522" s="11"/>
      <c r="RJA522" s="15"/>
      <c r="RJB522" s="6"/>
      <c r="RJC522" s="174"/>
      <c r="RJD522" s="11"/>
      <c r="RJE522" s="15"/>
      <c r="RJF522" s="6"/>
      <c r="RJG522" s="174"/>
      <c r="RJH522" s="11"/>
      <c r="RJI522" s="15"/>
      <c r="RJJ522" s="6"/>
      <c r="RJK522" s="174"/>
      <c r="RJL522" s="11"/>
      <c r="RJM522" s="15"/>
      <c r="RJN522" s="6"/>
      <c r="RJO522" s="174"/>
      <c r="RJP522" s="11"/>
      <c r="RJQ522" s="15"/>
      <c r="RJR522" s="6"/>
      <c r="RJS522" s="174"/>
      <c r="RJT522" s="11"/>
      <c r="RJU522" s="15"/>
      <c r="RJV522" s="6"/>
      <c r="RJW522" s="174"/>
      <c r="RJX522" s="11"/>
      <c r="RJY522" s="15"/>
      <c r="RJZ522" s="6"/>
      <c r="RKA522" s="174"/>
      <c r="RKB522" s="11"/>
      <c r="RKC522" s="15"/>
      <c r="RKD522" s="6"/>
      <c r="RKE522" s="174"/>
      <c r="RKF522" s="11"/>
      <c r="RKG522" s="15"/>
      <c r="RKH522" s="6"/>
      <c r="RKI522" s="174"/>
      <c r="RKJ522" s="11"/>
      <c r="RKK522" s="15"/>
      <c r="RKL522" s="6"/>
      <c r="RKM522" s="174"/>
      <c r="RKN522" s="11"/>
      <c r="RKO522" s="15"/>
      <c r="RKP522" s="6"/>
      <c r="RKQ522" s="174"/>
      <c r="RKR522" s="11"/>
      <c r="RKS522" s="15"/>
      <c r="RKT522" s="6"/>
      <c r="RKU522" s="174"/>
      <c r="RKV522" s="11"/>
      <c r="RKW522" s="15"/>
      <c r="RKX522" s="6"/>
      <c r="RKY522" s="174"/>
      <c r="RKZ522" s="11"/>
      <c r="RLA522" s="15"/>
      <c r="RLB522" s="6"/>
      <c r="RLC522" s="174"/>
      <c r="RLD522" s="11"/>
      <c r="RLE522" s="15"/>
      <c r="RLF522" s="6"/>
      <c r="RLG522" s="174"/>
      <c r="RLH522" s="11"/>
      <c r="RLI522" s="15"/>
      <c r="RLJ522" s="6"/>
      <c r="RLK522" s="174"/>
      <c r="RLL522" s="11"/>
      <c r="RLM522" s="15"/>
      <c r="RLN522" s="6"/>
      <c r="RLO522" s="174"/>
      <c r="RLP522" s="11"/>
      <c r="RLQ522" s="15"/>
      <c r="RLR522" s="6"/>
      <c r="RLS522" s="174"/>
      <c r="RLT522" s="11"/>
      <c r="RLU522" s="15"/>
      <c r="RLV522" s="6"/>
      <c r="RLW522" s="174"/>
      <c r="RLX522" s="11"/>
      <c r="RLY522" s="15"/>
      <c r="RLZ522" s="6"/>
      <c r="RMA522" s="174"/>
      <c r="RMB522" s="11"/>
      <c r="RMC522" s="15"/>
      <c r="RMD522" s="6"/>
      <c r="RME522" s="174"/>
      <c r="RMF522" s="11"/>
      <c r="RMG522" s="15"/>
      <c r="RMH522" s="6"/>
      <c r="RMI522" s="174"/>
      <c r="RMJ522" s="11"/>
      <c r="RMK522" s="15"/>
      <c r="RML522" s="6"/>
      <c r="RMM522" s="174"/>
      <c r="RMN522" s="11"/>
      <c r="RMO522" s="15"/>
      <c r="RMP522" s="6"/>
      <c r="RMQ522" s="174"/>
      <c r="RMR522" s="11"/>
      <c r="RMS522" s="15"/>
      <c r="RMT522" s="6"/>
      <c r="RMU522" s="174"/>
      <c r="RMV522" s="11"/>
      <c r="RMW522" s="15"/>
      <c r="RMX522" s="6"/>
      <c r="RMY522" s="174"/>
      <c r="RMZ522" s="11"/>
      <c r="RNA522" s="15"/>
      <c r="RNB522" s="6"/>
      <c r="RNC522" s="174"/>
      <c r="RND522" s="11"/>
      <c r="RNE522" s="15"/>
      <c r="RNF522" s="6"/>
      <c r="RNG522" s="174"/>
      <c r="RNH522" s="11"/>
      <c r="RNI522" s="15"/>
      <c r="RNJ522" s="6"/>
      <c r="RNK522" s="174"/>
      <c r="RNL522" s="11"/>
      <c r="RNM522" s="15"/>
      <c r="RNN522" s="6"/>
      <c r="RNO522" s="174"/>
      <c r="RNP522" s="11"/>
      <c r="RNQ522" s="15"/>
      <c r="RNR522" s="6"/>
      <c r="RNS522" s="174"/>
      <c r="RNT522" s="11"/>
      <c r="RNU522" s="15"/>
      <c r="RNV522" s="6"/>
      <c r="RNW522" s="174"/>
      <c r="RNX522" s="11"/>
      <c r="RNY522" s="15"/>
      <c r="RNZ522" s="6"/>
      <c r="ROA522" s="174"/>
      <c r="ROB522" s="11"/>
      <c r="ROC522" s="15"/>
      <c r="ROD522" s="6"/>
      <c r="ROE522" s="174"/>
      <c r="ROF522" s="11"/>
      <c r="ROG522" s="15"/>
      <c r="ROH522" s="6"/>
      <c r="ROI522" s="174"/>
      <c r="ROJ522" s="11"/>
      <c r="ROK522" s="15"/>
      <c r="ROL522" s="6"/>
      <c r="ROM522" s="174"/>
      <c r="RON522" s="11"/>
      <c r="ROO522" s="15"/>
      <c r="ROP522" s="6"/>
      <c r="ROQ522" s="174"/>
      <c r="ROR522" s="11"/>
      <c r="ROS522" s="15"/>
      <c r="ROT522" s="6"/>
      <c r="ROU522" s="174"/>
      <c r="ROV522" s="11"/>
      <c r="ROW522" s="15"/>
      <c r="ROX522" s="6"/>
      <c r="ROY522" s="174"/>
      <c r="ROZ522" s="11"/>
      <c r="RPA522" s="15"/>
      <c r="RPB522" s="6"/>
      <c r="RPC522" s="174"/>
      <c r="RPD522" s="11"/>
      <c r="RPE522" s="15"/>
      <c r="RPF522" s="6"/>
      <c r="RPG522" s="174"/>
      <c r="RPH522" s="11"/>
      <c r="RPI522" s="15"/>
      <c r="RPJ522" s="6"/>
      <c r="RPK522" s="174"/>
      <c r="RPL522" s="11"/>
      <c r="RPM522" s="15"/>
      <c r="RPN522" s="6"/>
      <c r="RPO522" s="174"/>
      <c r="RPP522" s="11"/>
      <c r="RPQ522" s="15"/>
      <c r="RPR522" s="6"/>
      <c r="RPS522" s="174"/>
      <c r="RPT522" s="11"/>
      <c r="RPU522" s="15"/>
      <c r="RPV522" s="6"/>
      <c r="RPW522" s="174"/>
      <c r="RPX522" s="11"/>
      <c r="RPY522" s="15"/>
      <c r="RPZ522" s="6"/>
      <c r="RQA522" s="174"/>
      <c r="RQB522" s="11"/>
      <c r="RQC522" s="15"/>
      <c r="RQD522" s="6"/>
      <c r="RQE522" s="174"/>
      <c r="RQF522" s="11"/>
      <c r="RQG522" s="15"/>
      <c r="RQH522" s="6"/>
      <c r="RQI522" s="174"/>
      <c r="RQJ522" s="11"/>
      <c r="RQK522" s="15"/>
      <c r="RQL522" s="6"/>
      <c r="RQM522" s="174"/>
      <c r="RQN522" s="11"/>
      <c r="RQO522" s="15"/>
      <c r="RQP522" s="6"/>
      <c r="RQQ522" s="174"/>
      <c r="RQR522" s="11"/>
      <c r="RQS522" s="15"/>
      <c r="RQT522" s="6"/>
      <c r="RQU522" s="174"/>
      <c r="RQV522" s="11"/>
      <c r="RQW522" s="15"/>
      <c r="RQX522" s="6"/>
      <c r="RQY522" s="174"/>
      <c r="RQZ522" s="11"/>
      <c r="RRA522" s="15"/>
      <c r="RRB522" s="6"/>
      <c r="RRC522" s="174"/>
      <c r="RRD522" s="11"/>
      <c r="RRE522" s="15"/>
      <c r="RRF522" s="6"/>
      <c r="RRG522" s="174"/>
      <c r="RRH522" s="11"/>
      <c r="RRI522" s="15"/>
      <c r="RRJ522" s="6"/>
      <c r="RRK522" s="174"/>
      <c r="RRL522" s="11"/>
      <c r="RRM522" s="15"/>
      <c r="RRN522" s="6"/>
      <c r="RRO522" s="174"/>
      <c r="RRP522" s="11"/>
      <c r="RRQ522" s="15"/>
      <c r="RRR522" s="6"/>
      <c r="RRS522" s="174"/>
      <c r="RRT522" s="11"/>
      <c r="RRU522" s="15"/>
      <c r="RRV522" s="6"/>
      <c r="RRW522" s="174"/>
      <c r="RRX522" s="11"/>
      <c r="RRY522" s="15"/>
      <c r="RRZ522" s="6"/>
      <c r="RSA522" s="174"/>
      <c r="RSB522" s="11"/>
      <c r="RSC522" s="15"/>
      <c r="RSD522" s="6"/>
      <c r="RSE522" s="174"/>
      <c r="RSF522" s="11"/>
      <c r="RSG522" s="15"/>
      <c r="RSH522" s="6"/>
      <c r="RSI522" s="174"/>
      <c r="RSJ522" s="11"/>
      <c r="RSK522" s="15"/>
      <c r="RSL522" s="6"/>
      <c r="RSM522" s="174"/>
      <c r="RSN522" s="11"/>
      <c r="RSO522" s="15"/>
      <c r="RSP522" s="6"/>
      <c r="RSQ522" s="174"/>
      <c r="RSR522" s="11"/>
      <c r="RSS522" s="15"/>
      <c r="RST522" s="6"/>
      <c r="RSU522" s="174"/>
      <c r="RSV522" s="11"/>
      <c r="RSW522" s="15"/>
      <c r="RSX522" s="6"/>
      <c r="RSY522" s="174"/>
      <c r="RSZ522" s="11"/>
      <c r="RTA522" s="15"/>
      <c r="RTB522" s="6"/>
      <c r="RTC522" s="174"/>
      <c r="RTD522" s="11"/>
      <c r="RTE522" s="15"/>
      <c r="RTF522" s="6"/>
      <c r="RTG522" s="174"/>
      <c r="RTH522" s="11"/>
      <c r="RTI522" s="15"/>
      <c r="RTJ522" s="6"/>
      <c r="RTK522" s="174"/>
      <c r="RTL522" s="11"/>
      <c r="RTM522" s="15"/>
      <c r="RTN522" s="6"/>
      <c r="RTO522" s="174"/>
      <c r="RTP522" s="11"/>
      <c r="RTQ522" s="15"/>
      <c r="RTR522" s="6"/>
      <c r="RTS522" s="174"/>
      <c r="RTT522" s="11"/>
      <c r="RTU522" s="15"/>
      <c r="RTV522" s="6"/>
      <c r="RTW522" s="174"/>
      <c r="RTX522" s="11"/>
      <c r="RTY522" s="15"/>
      <c r="RTZ522" s="6"/>
      <c r="RUA522" s="174"/>
      <c r="RUB522" s="11"/>
      <c r="RUC522" s="15"/>
      <c r="RUD522" s="6"/>
      <c r="RUE522" s="174"/>
      <c r="RUF522" s="11"/>
      <c r="RUG522" s="15"/>
      <c r="RUH522" s="6"/>
      <c r="RUI522" s="174"/>
      <c r="RUJ522" s="11"/>
      <c r="RUK522" s="15"/>
      <c r="RUL522" s="6"/>
      <c r="RUM522" s="174"/>
      <c r="RUN522" s="11"/>
      <c r="RUO522" s="15"/>
      <c r="RUP522" s="6"/>
      <c r="RUQ522" s="174"/>
      <c r="RUR522" s="11"/>
      <c r="RUS522" s="15"/>
      <c r="RUT522" s="6"/>
      <c r="RUU522" s="174"/>
      <c r="RUV522" s="11"/>
      <c r="RUW522" s="15"/>
      <c r="RUX522" s="6"/>
      <c r="RUY522" s="174"/>
      <c r="RUZ522" s="11"/>
      <c r="RVA522" s="15"/>
      <c r="RVB522" s="6"/>
      <c r="RVC522" s="174"/>
      <c r="RVD522" s="11"/>
      <c r="RVE522" s="15"/>
      <c r="RVF522" s="6"/>
      <c r="RVG522" s="174"/>
      <c r="RVH522" s="11"/>
      <c r="RVI522" s="15"/>
      <c r="RVJ522" s="6"/>
      <c r="RVK522" s="174"/>
      <c r="RVL522" s="11"/>
      <c r="RVM522" s="15"/>
      <c r="RVN522" s="6"/>
      <c r="RVO522" s="174"/>
      <c r="RVP522" s="11"/>
      <c r="RVQ522" s="15"/>
      <c r="RVR522" s="6"/>
      <c r="RVS522" s="174"/>
      <c r="RVT522" s="11"/>
      <c r="RVU522" s="15"/>
      <c r="RVV522" s="6"/>
      <c r="RVW522" s="174"/>
      <c r="RVX522" s="11"/>
      <c r="RVY522" s="15"/>
      <c r="RVZ522" s="6"/>
      <c r="RWA522" s="174"/>
      <c r="RWB522" s="11"/>
      <c r="RWC522" s="15"/>
      <c r="RWD522" s="6"/>
      <c r="RWE522" s="174"/>
      <c r="RWF522" s="11"/>
      <c r="RWG522" s="15"/>
      <c r="RWH522" s="6"/>
      <c r="RWI522" s="174"/>
      <c r="RWJ522" s="11"/>
      <c r="RWK522" s="15"/>
      <c r="RWL522" s="6"/>
      <c r="RWM522" s="174"/>
      <c r="RWN522" s="11"/>
      <c r="RWO522" s="15"/>
      <c r="RWP522" s="6"/>
      <c r="RWQ522" s="174"/>
      <c r="RWR522" s="11"/>
      <c r="RWS522" s="15"/>
      <c r="RWT522" s="6"/>
      <c r="RWU522" s="174"/>
      <c r="RWV522" s="11"/>
      <c r="RWW522" s="15"/>
      <c r="RWX522" s="6"/>
      <c r="RWY522" s="174"/>
      <c r="RWZ522" s="11"/>
      <c r="RXA522" s="15"/>
      <c r="RXB522" s="6"/>
      <c r="RXC522" s="174"/>
      <c r="RXD522" s="11"/>
      <c r="RXE522" s="15"/>
      <c r="RXF522" s="6"/>
      <c r="RXG522" s="174"/>
      <c r="RXH522" s="11"/>
      <c r="RXI522" s="15"/>
      <c r="RXJ522" s="6"/>
      <c r="RXK522" s="174"/>
      <c r="RXL522" s="11"/>
      <c r="RXM522" s="15"/>
      <c r="RXN522" s="6"/>
      <c r="RXO522" s="174"/>
      <c r="RXP522" s="11"/>
      <c r="RXQ522" s="15"/>
      <c r="RXR522" s="6"/>
      <c r="RXS522" s="174"/>
      <c r="RXT522" s="11"/>
      <c r="RXU522" s="15"/>
      <c r="RXV522" s="6"/>
      <c r="RXW522" s="174"/>
      <c r="RXX522" s="11"/>
      <c r="RXY522" s="15"/>
      <c r="RXZ522" s="6"/>
      <c r="RYA522" s="174"/>
      <c r="RYB522" s="11"/>
      <c r="RYC522" s="15"/>
      <c r="RYD522" s="6"/>
      <c r="RYE522" s="174"/>
      <c r="RYF522" s="11"/>
      <c r="RYG522" s="15"/>
      <c r="RYH522" s="6"/>
      <c r="RYI522" s="174"/>
      <c r="RYJ522" s="11"/>
      <c r="RYK522" s="15"/>
      <c r="RYL522" s="6"/>
      <c r="RYM522" s="174"/>
      <c r="RYN522" s="11"/>
      <c r="RYO522" s="15"/>
      <c r="RYP522" s="6"/>
      <c r="RYQ522" s="174"/>
      <c r="RYR522" s="11"/>
      <c r="RYS522" s="15"/>
      <c r="RYT522" s="6"/>
      <c r="RYU522" s="174"/>
      <c r="RYV522" s="11"/>
      <c r="RYW522" s="15"/>
      <c r="RYX522" s="6"/>
      <c r="RYY522" s="174"/>
      <c r="RYZ522" s="11"/>
      <c r="RZA522" s="15"/>
      <c r="RZB522" s="6"/>
      <c r="RZC522" s="174"/>
      <c r="RZD522" s="11"/>
      <c r="RZE522" s="15"/>
      <c r="RZF522" s="6"/>
      <c r="RZG522" s="174"/>
      <c r="RZH522" s="11"/>
      <c r="RZI522" s="15"/>
      <c r="RZJ522" s="6"/>
      <c r="RZK522" s="174"/>
      <c r="RZL522" s="11"/>
      <c r="RZM522" s="15"/>
      <c r="RZN522" s="6"/>
      <c r="RZO522" s="174"/>
      <c r="RZP522" s="11"/>
      <c r="RZQ522" s="15"/>
      <c r="RZR522" s="6"/>
      <c r="RZS522" s="174"/>
      <c r="RZT522" s="11"/>
      <c r="RZU522" s="15"/>
      <c r="RZV522" s="6"/>
      <c r="RZW522" s="174"/>
      <c r="RZX522" s="11"/>
      <c r="RZY522" s="15"/>
      <c r="RZZ522" s="6"/>
      <c r="SAA522" s="174"/>
      <c r="SAB522" s="11"/>
      <c r="SAC522" s="15"/>
      <c r="SAD522" s="6"/>
      <c r="SAE522" s="174"/>
      <c r="SAF522" s="11"/>
      <c r="SAG522" s="15"/>
      <c r="SAH522" s="6"/>
      <c r="SAI522" s="174"/>
      <c r="SAJ522" s="11"/>
      <c r="SAK522" s="15"/>
      <c r="SAL522" s="6"/>
      <c r="SAM522" s="174"/>
      <c r="SAN522" s="11"/>
      <c r="SAO522" s="15"/>
      <c r="SAP522" s="6"/>
      <c r="SAQ522" s="174"/>
      <c r="SAR522" s="11"/>
      <c r="SAS522" s="15"/>
      <c r="SAT522" s="6"/>
      <c r="SAU522" s="174"/>
      <c r="SAV522" s="11"/>
      <c r="SAW522" s="15"/>
      <c r="SAX522" s="6"/>
      <c r="SAY522" s="174"/>
      <c r="SAZ522" s="11"/>
      <c r="SBA522" s="15"/>
      <c r="SBB522" s="6"/>
      <c r="SBC522" s="174"/>
      <c r="SBD522" s="11"/>
      <c r="SBE522" s="15"/>
      <c r="SBF522" s="6"/>
      <c r="SBG522" s="174"/>
      <c r="SBH522" s="11"/>
      <c r="SBI522" s="15"/>
      <c r="SBJ522" s="6"/>
      <c r="SBK522" s="174"/>
      <c r="SBL522" s="11"/>
      <c r="SBM522" s="15"/>
      <c r="SBN522" s="6"/>
      <c r="SBO522" s="174"/>
      <c r="SBP522" s="11"/>
      <c r="SBQ522" s="15"/>
      <c r="SBR522" s="6"/>
      <c r="SBS522" s="174"/>
      <c r="SBT522" s="11"/>
      <c r="SBU522" s="15"/>
      <c r="SBV522" s="6"/>
      <c r="SBW522" s="174"/>
      <c r="SBX522" s="11"/>
      <c r="SBY522" s="15"/>
      <c r="SBZ522" s="6"/>
      <c r="SCA522" s="174"/>
      <c r="SCB522" s="11"/>
      <c r="SCC522" s="15"/>
      <c r="SCD522" s="6"/>
      <c r="SCE522" s="174"/>
      <c r="SCF522" s="11"/>
      <c r="SCG522" s="15"/>
      <c r="SCH522" s="6"/>
      <c r="SCI522" s="174"/>
      <c r="SCJ522" s="11"/>
      <c r="SCK522" s="15"/>
      <c r="SCL522" s="6"/>
      <c r="SCM522" s="174"/>
      <c r="SCN522" s="11"/>
      <c r="SCO522" s="15"/>
      <c r="SCP522" s="6"/>
      <c r="SCQ522" s="174"/>
      <c r="SCR522" s="11"/>
      <c r="SCS522" s="15"/>
      <c r="SCT522" s="6"/>
      <c r="SCU522" s="174"/>
      <c r="SCV522" s="11"/>
      <c r="SCW522" s="15"/>
      <c r="SCX522" s="6"/>
      <c r="SCY522" s="174"/>
      <c r="SCZ522" s="11"/>
      <c r="SDA522" s="15"/>
      <c r="SDB522" s="6"/>
      <c r="SDC522" s="174"/>
      <c r="SDD522" s="11"/>
      <c r="SDE522" s="15"/>
      <c r="SDF522" s="6"/>
      <c r="SDG522" s="174"/>
      <c r="SDH522" s="11"/>
      <c r="SDI522" s="15"/>
      <c r="SDJ522" s="6"/>
      <c r="SDK522" s="174"/>
      <c r="SDL522" s="11"/>
      <c r="SDM522" s="15"/>
      <c r="SDN522" s="6"/>
      <c r="SDO522" s="174"/>
      <c r="SDP522" s="11"/>
      <c r="SDQ522" s="15"/>
      <c r="SDR522" s="6"/>
      <c r="SDS522" s="174"/>
      <c r="SDT522" s="11"/>
      <c r="SDU522" s="15"/>
      <c r="SDV522" s="6"/>
      <c r="SDW522" s="174"/>
      <c r="SDX522" s="11"/>
      <c r="SDY522" s="15"/>
      <c r="SDZ522" s="6"/>
      <c r="SEA522" s="174"/>
      <c r="SEB522" s="11"/>
      <c r="SEC522" s="15"/>
      <c r="SED522" s="6"/>
      <c r="SEE522" s="174"/>
      <c r="SEF522" s="11"/>
      <c r="SEG522" s="15"/>
      <c r="SEH522" s="6"/>
      <c r="SEI522" s="174"/>
      <c r="SEJ522" s="11"/>
      <c r="SEK522" s="15"/>
      <c r="SEL522" s="6"/>
      <c r="SEM522" s="174"/>
      <c r="SEN522" s="11"/>
      <c r="SEO522" s="15"/>
      <c r="SEP522" s="6"/>
      <c r="SEQ522" s="174"/>
      <c r="SER522" s="11"/>
      <c r="SES522" s="15"/>
      <c r="SET522" s="6"/>
      <c r="SEU522" s="174"/>
      <c r="SEV522" s="11"/>
      <c r="SEW522" s="15"/>
      <c r="SEX522" s="6"/>
      <c r="SEY522" s="174"/>
      <c r="SEZ522" s="11"/>
      <c r="SFA522" s="15"/>
      <c r="SFB522" s="6"/>
      <c r="SFC522" s="174"/>
      <c r="SFD522" s="11"/>
      <c r="SFE522" s="15"/>
      <c r="SFF522" s="6"/>
      <c r="SFG522" s="174"/>
      <c r="SFH522" s="11"/>
      <c r="SFI522" s="15"/>
      <c r="SFJ522" s="6"/>
      <c r="SFK522" s="174"/>
      <c r="SFL522" s="11"/>
      <c r="SFM522" s="15"/>
      <c r="SFN522" s="6"/>
      <c r="SFO522" s="174"/>
      <c r="SFP522" s="11"/>
      <c r="SFQ522" s="15"/>
      <c r="SFR522" s="6"/>
      <c r="SFS522" s="174"/>
      <c r="SFT522" s="11"/>
      <c r="SFU522" s="15"/>
      <c r="SFV522" s="6"/>
      <c r="SFW522" s="174"/>
      <c r="SFX522" s="11"/>
      <c r="SFY522" s="15"/>
      <c r="SFZ522" s="6"/>
      <c r="SGA522" s="174"/>
      <c r="SGB522" s="11"/>
      <c r="SGC522" s="15"/>
      <c r="SGD522" s="6"/>
      <c r="SGE522" s="174"/>
      <c r="SGF522" s="11"/>
      <c r="SGG522" s="15"/>
      <c r="SGH522" s="6"/>
      <c r="SGI522" s="174"/>
      <c r="SGJ522" s="11"/>
      <c r="SGK522" s="15"/>
      <c r="SGL522" s="6"/>
      <c r="SGM522" s="174"/>
      <c r="SGN522" s="11"/>
      <c r="SGO522" s="15"/>
      <c r="SGP522" s="6"/>
      <c r="SGQ522" s="174"/>
      <c r="SGR522" s="11"/>
      <c r="SGS522" s="15"/>
      <c r="SGT522" s="6"/>
      <c r="SGU522" s="174"/>
      <c r="SGV522" s="11"/>
      <c r="SGW522" s="15"/>
      <c r="SGX522" s="6"/>
      <c r="SGY522" s="174"/>
      <c r="SGZ522" s="11"/>
      <c r="SHA522" s="15"/>
      <c r="SHB522" s="6"/>
      <c r="SHC522" s="174"/>
      <c r="SHD522" s="11"/>
      <c r="SHE522" s="15"/>
      <c r="SHF522" s="6"/>
      <c r="SHG522" s="174"/>
      <c r="SHH522" s="11"/>
      <c r="SHI522" s="15"/>
      <c r="SHJ522" s="6"/>
      <c r="SHK522" s="174"/>
      <c r="SHL522" s="11"/>
      <c r="SHM522" s="15"/>
      <c r="SHN522" s="6"/>
      <c r="SHO522" s="174"/>
      <c r="SHP522" s="11"/>
      <c r="SHQ522" s="15"/>
      <c r="SHR522" s="6"/>
      <c r="SHS522" s="174"/>
      <c r="SHT522" s="11"/>
      <c r="SHU522" s="15"/>
      <c r="SHV522" s="6"/>
      <c r="SHW522" s="174"/>
      <c r="SHX522" s="11"/>
      <c r="SHY522" s="15"/>
      <c r="SHZ522" s="6"/>
      <c r="SIA522" s="174"/>
      <c r="SIB522" s="11"/>
      <c r="SIC522" s="15"/>
      <c r="SID522" s="6"/>
      <c r="SIE522" s="174"/>
      <c r="SIF522" s="11"/>
      <c r="SIG522" s="15"/>
      <c r="SIH522" s="6"/>
      <c r="SII522" s="174"/>
      <c r="SIJ522" s="11"/>
      <c r="SIK522" s="15"/>
      <c r="SIL522" s="6"/>
      <c r="SIM522" s="174"/>
      <c r="SIN522" s="11"/>
      <c r="SIO522" s="15"/>
      <c r="SIP522" s="6"/>
      <c r="SIQ522" s="174"/>
      <c r="SIR522" s="11"/>
      <c r="SIS522" s="15"/>
      <c r="SIT522" s="6"/>
      <c r="SIU522" s="174"/>
      <c r="SIV522" s="11"/>
      <c r="SIW522" s="15"/>
      <c r="SIX522" s="6"/>
      <c r="SIY522" s="174"/>
      <c r="SIZ522" s="11"/>
      <c r="SJA522" s="15"/>
      <c r="SJB522" s="6"/>
      <c r="SJC522" s="174"/>
      <c r="SJD522" s="11"/>
      <c r="SJE522" s="15"/>
      <c r="SJF522" s="6"/>
      <c r="SJG522" s="174"/>
      <c r="SJH522" s="11"/>
      <c r="SJI522" s="15"/>
      <c r="SJJ522" s="6"/>
      <c r="SJK522" s="174"/>
      <c r="SJL522" s="11"/>
      <c r="SJM522" s="15"/>
      <c r="SJN522" s="6"/>
      <c r="SJO522" s="174"/>
      <c r="SJP522" s="11"/>
      <c r="SJQ522" s="15"/>
      <c r="SJR522" s="6"/>
      <c r="SJS522" s="174"/>
      <c r="SJT522" s="11"/>
      <c r="SJU522" s="15"/>
      <c r="SJV522" s="6"/>
      <c r="SJW522" s="174"/>
      <c r="SJX522" s="11"/>
      <c r="SJY522" s="15"/>
      <c r="SJZ522" s="6"/>
      <c r="SKA522" s="174"/>
      <c r="SKB522" s="11"/>
      <c r="SKC522" s="15"/>
      <c r="SKD522" s="6"/>
      <c r="SKE522" s="174"/>
      <c r="SKF522" s="11"/>
      <c r="SKG522" s="15"/>
      <c r="SKH522" s="6"/>
      <c r="SKI522" s="174"/>
      <c r="SKJ522" s="11"/>
      <c r="SKK522" s="15"/>
      <c r="SKL522" s="6"/>
      <c r="SKM522" s="174"/>
      <c r="SKN522" s="11"/>
      <c r="SKO522" s="15"/>
      <c r="SKP522" s="6"/>
      <c r="SKQ522" s="174"/>
      <c r="SKR522" s="11"/>
      <c r="SKS522" s="15"/>
      <c r="SKT522" s="6"/>
      <c r="SKU522" s="174"/>
      <c r="SKV522" s="11"/>
      <c r="SKW522" s="15"/>
      <c r="SKX522" s="6"/>
      <c r="SKY522" s="174"/>
      <c r="SKZ522" s="11"/>
      <c r="SLA522" s="15"/>
      <c r="SLB522" s="6"/>
      <c r="SLC522" s="174"/>
      <c r="SLD522" s="11"/>
      <c r="SLE522" s="15"/>
      <c r="SLF522" s="6"/>
      <c r="SLG522" s="174"/>
      <c r="SLH522" s="11"/>
      <c r="SLI522" s="15"/>
      <c r="SLJ522" s="6"/>
      <c r="SLK522" s="174"/>
      <c r="SLL522" s="11"/>
      <c r="SLM522" s="15"/>
      <c r="SLN522" s="6"/>
      <c r="SLO522" s="174"/>
      <c r="SLP522" s="11"/>
      <c r="SLQ522" s="15"/>
      <c r="SLR522" s="6"/>
      <c r="SLS522" s="174"/>
      <c r="SLT522" s="11"/>
      <c r="SLU522" s="15"/>
      <c r="SLV522" s="6"/>
      <c r="SLW522" s="174"/>
      <c r="SLX522" s="11"/>
      <c r="SLY522" s="15"/>
      <c r="SLZ522" s="6"/>
      <c r="SMA522" s="174"/>
      <c r="SMB522" s="11"/>
      <c r="SMC522" s="15"/>
      <c r="SMD522" s="6"/>
      <c r="SME522" s="174"/>
      <c r="SMF522" s="11"/>
      <c r="SMG522" s="15"/>
      <c r="SMH522" s="6"/>
      <c r="SMI522" s="174"/>
      <c r="SMJ522" s="11"/>
      <c r="SMK522" s="15"/>
      <c r="SML522" s="6"/>
      <c r="SMM522" s="174"/>
      <c r="SMN522" s="11"/>
      <c r="SMO522" s="15"/>
      <c r="SMP522" s="6"/>
      <c r="SMQ522" s="174"/>
      <c r="SMR522" s="11"/>
      <c r="SMS522" s="15"/>
      <c r="SMT522" s="6"/>
      <c r="SMU522" s="174"/>
      <c r="SMV522" s="11"/>
      <c r="SMW522" s="15"/>
      <c r="SMX522" s="6"/>
      <c r="SMY522" s="174"/>
      <c r="SMZ522" s="11"/>
      <c r="SNA522" s="15"/>
      <c r="SNB522" s="6"/>
      <c r="SNC522" s="174"/>
      <c r="SND522" s="11"/>
      <c r="SNE522" s="15"/>
      <c r="SNF522" s="6"/>
      <c r="SNG522" s="174"/>
      <c r="SNH522" s="11"/>
      <c r="SNI522" s="15"/>
      <c r="SNJ522" s="6"/>
      <c r="SNK522" s="174"/>
      <c r="SNL522" s="11"/>
      <c r="SNM522" s="15"/>
      <c r="SNN522" s="6"/>
      <c r="SNO522" s="174"/>
      <c r="SNP522" s="11"/>
      <c r="SNQ522" s="15"/>
      <c r="SNR522" s="6"/>
      <c r="SNS522" s="174"/>
      <c r="SNT522" s="11"/>
      <c r="SNU522" s="15"/>
      <c r="SNV522" s="6"/>
      <c r="SNW522" s="174"/>
      <c r="SNX522" s="11"/>
      <c r="SNY522" s="15"/>
      <c r="SNZ522" s="6"/>
      <c r="SOA522" s="174"/>
      <c r="SOB522" s="11"/>
      <c r="SOC522" s="15"/>
      <c r="SOD522" s="6"/>
      <c r="SOE522" s="174"/>
      <c r="SOF522" s="11"/>
      <c r="SOG522" s="15"/>
      <c r="SOH522" s="6"/>
      <c r="SOI522" s="174"/>
      <c r="SOJ522" s="11"/>
      <c r="SOK522" s="15"/>
      <c r="SOL522" s="6"/>
      <c r="SOM522" s="174"/>
      <c r="SON522" s="11"/>
      <c r="SOO522" s="15"/>
      <c r="SOP522" s="6"/>
      <c r="SOQ522" s="174"/>
      <c r="SOR522" s="11"/>
      <c r="SOS522" s="15"/>
      <c r="SOT522" s="6"/>
      <c r="SOU522" s="174"/>
      <c r="SOV522" s="11"/>
      <c r="SOW522" s="15"/>
      <c r="SOX522" s="6"/>
      <c r="SOY522" s="174"/>
      <c r="SOZ522" s="11"/>
      <c r="SPA522" s="15"/>
      <c r="SPB522" s="6"/>
      <c r="SPC522" s="174"/>
      <c r="SPD522" s="11"/>
      <c r="SPE522" s="15"/>
      <c r="SPF522" s="6"/>
      <c r="SPG522" s="174"/>
      <c r="SPH522" s="11"/>
      <c r="SPI522" s="15"/>
      <c r="SPJ522" s="6"/>
      <c r="SPK522" s="174"/>
      <c r="SPL522" s="11"/>
      <c r="SPM522" s="15"/>
      <c r="SPN522" s="6"/>
      <c r="SPO522" s="174"/>
      <c r="SPP522" s="11"/>
      <c r="SPQ522" s="15"/>
      <c r="SPR522" s="6"/>
      <c r="SPS522" s="174"/>
      <c r="SPT522" s="11"/>
      <c r="SPU522" s="15"/>
      <c r="SPV522" s="6"/>
      <c r="SPW522" s="174"/>
      <c r="SPX522" s="11"/>
      <c r="SPY522" s="15"/>
      <c r="SPZ522" s="6"/>
      <c r="SQA522" s="174"/>
      <c r="SQB522" s="11"/>
      <c r="SQC522" s="15"/>
      <c r="SQD522" s="6"/>
      <c r="SQE522" s="174"/>
      <c r="SQF522" s="11"/>
      <c r="SQG522" s="15"/>
      <c r="SQH522" s="6"/>
      <c r="SQI522" s="174"/>
      <c r="SQJ522" s="11"/>
      <c r="SQK522" s="15"/>
      <c r="SQL522" s="6"/>
      <c r="SQM522" s="174"/>
      <c r="SQN522" s="11"/>
      <c r="SQO522" s="15"/>
      <c r="SQP522" s="6"/>
      <c r="SQQ522" s="174"/>
      <c r="SQR522" s="11"/>
      <c r="SQS522" s="15"/>
      <c r="SQT522" s="6"/>
      <c r="SQU522" s="174"/>
      <c r="SQV522" s="11"/>
      <c r="SQW522" s="15"/>
      <c r="SQX522" s="6"/>
      <c r="SQY522" s="174"/>
      <c r="SQZ522" s="11"/>
      <c r="SRA522" s="15"/>
      <c r="SRB522" s="6"/>
      <c r="SRC522" s="174"/>
      <c r="SRD522" s="11"/>
      <c r="SRE522" s="15"/>
      <c r="SRF522" s="6"/>
      <c r="SRG522" s="174"/>
      <c r="SRH522" s="11"/>
      <c r="SRI522" s="15"/>
      <c r="SRJ522" s="6"/>
      <c r="SRK522" s="174"/>
      <c r="SRL522" s="11"/>
      <c r="SRM522" s="15"/>
      <c r="SRN522" s="6"/>
      <c r="SRO522" s="174"/>
      <c r="SRP522" s="11"/>
      <c r="SRQ522" s="15"/>
      <c r="SRR522" s="6"/>
      <c r="SRS522" s="174"/>
      <c r="SRT522" s="11"/>
      <c r="SRU522" s="15"/>
      <c r="SRV522" s="6"/>
      <c r="SRW522" s="174"/>
      <c r="SRX522" s="11"/>
      <c r="SRY522" s="15"/>
      <c r="SRZ522" s="6"/>
      <c r="SSA522" s="174"/>
      <c r="SSB522" s="11"/>
      <c r="SSC522" s="15"/>
      <c r="SSD522" s="6"/>
      <c r="SSE522" s="174"/>
      <c r="SSF522" s="11"/>
      <c r="SSG522" s="15"/>
      <c r="SSH522" s="6"/>
      <c r="SSI522" s="174"/>
      <c r="SSJ522" s="11"/>
      <c r="SSK522" s="15"/>
      <c r="SSL522" s="6"/>
      <c r="SSM522" s="174"/>
      <c r="SSN522" s="11"/>
      <c r="SSO522" s="15"/>
      <c r="SSP522" s="6"/>
      <c r="SSQ522" s="174"/>
      <c r="SSR522" s="11"/>
      <c r="SSS522" s="15"/>
      <c r="SST522" s="6"/>
      <c r="SSU522" s="174"/>
      <c r="SSV522" s="11"/>
      <c r="SSW522" s="15"/>
      <c r="SSX522" s="6"/>
      <c r="SSY522" s="174"/>
      <c r="SSZ522" s="11"/>
      <c r="STA522" s="15"/>
      <c r="STB522" s="6"/>
      <c r="STC522" s="174"/>
      <c r="STD522" s="11"/>
      <c r="STE522" s="15"/>
      <c r="STF522" s="6"/>
      <c r="STG522" s="174"/>
      <c r="STH522" s="11"/>
      <c r="STI522" s="15"/>
      <c r="STJ522" s="6"/>
      <c r="STK522" s="174"/>
      <c r="STL522" s="11"/>
      <c r="STM522" s="15"/>
      <c r="STN522" s="6"/>
      <c r="STO522" s="174"/>
      <c r="STP522" s="11"/>
      <c r="STQ522" s="15"/>
      <c r="STR522" s="6"/>
      <c r="STS522" s="174"/>
      <c r="STT522" s="11"/>
      <c r="STU522" s="15"/>
      <c r="STV522" s="6"/>
      <c r="STW522" s="174"/>
      <c r="STX522" s="11"/>
      <c r="STY522" s="15"/>
      <c r="STZ522" s="6"/>
      <c r="SUA522" s="174"/>
      <c r="SUB522" s="11"/>
      <c r="SUC522" s="15"/>
      <c r="SUD522" s="6"/>
      <c r="SUE522" s="174"/>
      <c r="SUF522" s="11"/>
      <c r="SUG522" s="15"/>
      <c r="SUH522" s="6"/>
      <c r="SUI522" s="174"/>
      <c r="SUJ522" s="11"/>
      <c r="SUK522" s="15"/>
      <c r="SUL522" s="6"/>
      <c r="SUM522" s="174"/>
      <c r="SUN522" s="11"/>
      <c r="SUO522" s="15"/>
      <c r="SUP522" s="6"/>
      <c r="SUQ522" s="174"/>
      <c r="SUR522" s="11"/>
      <c r="SUS522" s="15"/>
      <c r="SUT522" s="6"/>
      <c r="SUU522" s="174"/>
      <c r="SUV522" s="11"/>
      <c r="SUW522" s="15"/>
      <c r="SUX522" s="6"/>
      <c r="SUY522" s="174"/>
      <c r="SUZ522" s="11"/>
      <c r="SVA522" s="15"/>
      <c r="SVB522" s="6"/>
      <c r="SVC522" s="174"/>
      <c r="SVD522" s="11"/>
      <c r="SVE522" s="15"/>
      <c r="SVF522" s="6"/>
      <c r="SVG522" s="174"/>
      <c r="SVH522" s="11"/>
      <c r="SVI522" s="15"/>
      <c r="SVJ522" s="6"/>
      <c r="SVK522" s="174"/>
      <c r="SVL522" s="11"/>
      <c r="SVM522" s="15"/>
      <c r="SVN522" s="6"/>
      <c r="SVO522" s="174"/>
      <c r="SVP522" s="11"/>
      <c r="SVQ522" s="15"/>
      <c r="SVR522" s="6"/>
      <c r="SVS522" s="174"/>
      <c r="SVT522" s="11"/>
      <c r="SVU522" s="15"/>
      <c r="SVV522" s="6"/>
      <c r="SVW522" s="174"/>
      <c r="SVX522" s="11"/>
      <c r="SVY522" s="15"/>
      <c r="SVZ522" s="6"/>
      <c r="SWA522" s="174"/>
      <c r="SWB522" s="11"/>
      <c r="SWC522" s="15"/>
      <c r="SWD522" s="6"/>
      <c r="SWE522" s="174"/>
      <c r="SWF522" s="11"/>
      <c r="SWG522" s="15"/>
      <c r="SWH522" s="6"/>
      <c r="SWI522" s="174"/>
      <c r="SWJ522" s="11"/>
      <c r="SWK522" s="15"/>
      <c r="SWL522" s="6"/>
      <c r="SWM522" s="174"/>
      <c r="SWN522" s="11"/>
      <c r="SWO522" s="15"/>
      <c r="SWP522" s="6"/>
      <c r="SWQ522" s="174"/>
      <c r="SWR522" s="11"/>
      <c r="SWS522" s="15"/>
      <c r="SWT522" s="6"/>
      <c r="SWU522" s="174"/>
      <c r="SWV522" s="11"/>
      <c r="SWW522" s="15"/>
      <c r="SWX522" s="6"/>
      <c r="SWY522" s="174"/>
      <c r="SWZ522" s="11"/>
      <c r="SXA522" s="15"/>
      <c r="SXB522" s="6"/>
      <c r="SXC522" s="174"/>
      <c r="SXD522" s="11"/>
      <c r="SXE522" s="15"/>
      <c r="SXF522" s="6"/>
      <c r="SXG522" s="174"/>
      <c r="SXH522" s="11"/>
      <c r="SXI522" s="15"/>
      <c r="SXJ522" s="6"/>
      <c r="SXK522" s="174"/>
      <c r="SXL522" s="11"/>
      <c r="SXM522" s="15"/>
      <c r="SXN522" s="6"/>
      <c r="SXO522" s="174"/>
      <c r="SXP522" s="11"/>
      <c r="SXQ522" s="15"/>
      <c r="SXR522" s="6"/>
      <c r="SXS522" s="174"/>
      <c r="SXT522" s="11"/>
      <c r="SXU522" s="15"/>
      <c r="SXV522" s="6"/>
      <c r="SXW522" s="174"/>
      <c r="SXX522" s="11"/>
      <c r="SXY522" s="15"/>
      <c r="SXZ522" s="6"/>
      <c r="SYA522" s="174"/>
      <c r="SYB522" s="11"/>
      <c r="SYC522" s="15"/>
      <c r="SYD522" s="6"/>
      <c r="SYE522" s="174"/>
      <c r="SYF522" s="11"/>
      <c r="SYG522" s="15"/>
      <c r="SYH522" s="6"/>
      <c r="SYI522" s="174"/>
      <c r="SYJ522" s="11"/>
      <c r="SYK522" s="15"/>
      <c r="SYL522" s="6"/>
      <c r="SYM522" s="174"/>
      <c r="SYN522" s="11"/>
      <c r="SYO522" s="15"/>
      <c r="SYP522" s="6"/>
      <c r="SYQ522" s="174"/>
      <c r="SYR522" s="11"/>
      <c r="SYS522" s="15"/>
      <c r="SYT522" s="6"/>
      <c r="SYU522" s="174"/>
      <c r="SYV522" s="11"/>
      <c r="SYW522" s="15"/>
      <c r="SYX522" s="6"/>
      <c r="SYY522" s="174"/>
      <c r="SYZ522" s="11"/>
      <c r="SZA522" s="15"/>
      <c r="SZB522" s="6"/>
      <c r="SZC522" s="174"/>
      <c r="SZD522" s="11"/>
      <c r="SZE522" s="15"/>
      <c r="SZF522" s="6"/>
      <c r="SZG522" s="174"/>
      <c r="SZH522" s="11"/>
      <c r="SZI522" s="15"/>
      <c r="SZJ522" s="6"/>
      <c r="SZK522" s="174"/>
      <c r="SZL522" s="11"/>
      <c r="SZM522" s="15"/>
      <c r="SZN522" s="6"/>
      <c r="SZO522" s="174"/>
      <c r="SZP522" s="11"/>
      <c r="SZQ522" s="15"/>
      <c r="SZR522" s="6"/>
      <c r="SZS522" s="174"/>
      <c r="SZT522" s="11"/>
      <c r="SZU522" s="15"/>
      <c r="SZV522" s="6"/>
      <c r="SZW522" s="174"/>
      <c r="SZX522" s="11"/>
      <c r="SZY522" s="15"/>
      <c r="SZZ522" s="6"/>
      <c r="TAA522" s="174"/>
      <c r="TAB522" s="11"/>
      <c r="TAC522" s="15"/>
      <c r="TAD522" s="6"/>
      <c r="TAE522" s="174"/>
      <c r="TAF522" s="11"/>
      <c r="TAG522" s="15"/>
      <c r="TAH522" s="6"/>
      <c r="TAI522" s="174"/>
      <c r="TAJ522" s="11"/>
      <c r="TAK522" s="15"/>
      <c r="TAL522" s="6"/>
      <c r="TAM522" s="174"/>
      <c r="TAN522" s="11"/>
      <c r="TAO522" s="15"/>
      <c r="TAP522" s="6"/>
      <c r="TAQ522" s="174"/>
      <c r="TAR522" s="11"/>
      <c r="TAS522" s="15"/>
      <c r="TAT522" s="6"/>
      <c r="TAU522" s="174"/>
      <c r="TAV522" s="11"/>
      <c r="TAW522" s="15"/>
      <c r="TAX522" s="6"/>
      <c r="TAY522" s="174"/>
      <c r="TAZ522" s="11"/>
      <c r="TBA522" s="15"/>
      <c r="TBB522" s="6"/>
      <c r="TBC522" s="174"/>
      <c r="TBD522" s="11"/>
      <c r="TBE522" s="15"/>
      <c r="TBF522" s="6"/>
      <c r="TBG522" s="174"/>
      <c r="TBH522" s="11"/>
      <c r="TBI522" s="15"/>
      <c r="TBJ522" s="6"/>
      <c r="TBK522" s="174"/>
      <c r="TBL522" s="11"/>
      <c r="TBM522" s="15"/>
      <c r="TBN522" s="6"/>
      <c r="TBO522" s="174"/>
      <c r="TBP522" s="11"/>
      <c r="TBQ522" s="15"/>
      <c r="TBR522" s="6"/>
      <c r="TBS522" s="174"/>
      <c r="TBT522" s="11"/>
      <c r="TBU522" s="15"/>
      <c r="TBV522" s="6"/>
      <c r="TBW522" s="174"/>
      <c r="TBX522" s="11"/>
      <c r="TBY522" s="15"/>
      <c r="TBZ522" s="6"/>
      <c r="TCA522" s="174"/>
      <c r="TCB522" s="11"/>
      <c r="TCC522" s="15"/>
      <c r="TCD522" s="6"/>
      <c r="TCE522" s="174"/>
      <c r="TCF522" s="11"/>
      <c r="TCG522" s="15"/>
      <c r="TCH522" s="6"/>
      <c r="TCI522" s="174"/>
      <c r="TCJ522" s="11"/>
      <c r="TCK522" s="15"/>
      <c r="TCL522" s="6"/>
      <c r="TCM522" s="174"/>
      <c r="TCN522" s="11"/>
      <c r="TCO522" s="15"/>
      <c r="TCP522" s="6"/>
      <c r="TCQ522" s="174"/>
      <c r="TCR522" s="11"/>
      <c r="TCS522" s="15"/>
      <c r="TCT522" s="6"/>
      <c r="TCU522" s="174"/>
      <c r="TCV522" s="11"/>
      <c r="TCW522" s="15"/>
      <c r="TCX522" s="6"/>
      <c r="TCY522" s="174"/>
      <c r="TCZ522" s="11"/>
      <c r="TDA522" s="15"/>
      <c r="TDB522" s="6"/>
      <c r="TDC522" s="174"/>
      <c r="TDD522" s="11"/>
      <c r="TDE522" s="15"/>
      <c r="TDF522" s="6"/>
      <c r="TDG522" s="174"/>
      <c r="TDH522" s="11"/>
      <c r="TDI522" s="15"/>
      <c r="TDJ522" s="6"/>
      <c r="TDK522" s="174"/>
      <c r="TDL522" s="11"/>
      <c r="TDM522" s="15"/>
      <c r="TDN522" s="6"/>
      <c r="TDO522" s="174"/>
      <c r="TDP522" s="11"/>
      <c r="TDQ522" s="15"/>
      <c r="TDR522" s="6"/>
      <c r="TDS522" s="174"/>
      <c r="TDT522" s="11"/>
      <c r="TDU522" s="15"/>
      <c r="TDV522" s="6"/>
      <c r="TDW522" s="174"/>
      <c r="TDX522" s="11"/>
      <c r="TDY522" s="15"/>
      <c r="TDZ522" s="6"/>
      <c r="TEA522" s="174"/>
      <c r="TEB522" s="11"/>
      <c r="TEC522" s="15"/>
      <c r="TED522" s="6"/>
      <c r="TEE522" s="174"/>
      <c r="TEF522" s="11"/>
      <c r="TEG522" s="15"/>
      <c r="TEH522" s="6"/>
      <c r="TEI522" s="174"/>
      <c r="TEJ522" s="11"/>
      <c r="TEK522" s="15"/>
      <c r="TEL522" s="6"/>
      <c r="TEM522" s="174"/>
      <c r="TEN522" s="11"/>
      <c r="TEO522" s="15"/>
      <c r="TEP522" s="6"/>
      <c r="TEQ522" s="174"/>
      <c r="TER522" s="11"/>
      <c r="TES522" s="15"/>
      <c r="TET522" s="6"/>
      <c r="TEU522" s="174"/>
      <c r="TEV522" s="11"/>
      <c r="TEW522" s="15"/>
      <c r="TEX522" s="6"/>
      <c r="TEY522" s="174"/>
      <c r="TEZ522" s="11"/>
      <c r="TFA522" s="15"/>
      <c r="TFB522" s="6"/>
      <c r="TFC522" s="174"/>
      <c r="TFD522" s="11"/>
      <c r="TFE522" s="15"/>
      <c r="TFF522" s="6"/>
      <c r="TFG522" s="174"/>
      <c r="TFH522" s="11"/>
      <c r="TFI522" s="15"/>
      <c r="TFJ522" s="6"/>
      <c r="TFK522" s="174"/>
      <c r="TFL522" s="11"/>
      <c r="TFM522" s="15"/>
      <c r="TFN522" s="6"/>
      <c r="TFO522" s="174"/>
      <c r="TFP522" s="11"/>
      <c r="TFQ522" s="15"/>
      <c r="TFR522" s="6"/>
      <c r="TFS522" s="174"/>
      <c r="TFT522" s="11"/>
      <c r="TFU522" s="15"/>
      <c r="TFV522" s="6"/>
      <c r="TFW522" s="174"/>
      <c r="TFX522" s="11"/>
      <c r="TFY522" s="15"/>
      <c r="TFZ522" s="6"/>
      <c r="TGA522" s="174"/>
      <c r="TGB522" s="11"/>
      <c r="TGC522" s="15"/>
      <c r="TGD522" s="6"/>
      <c r="TGE522" s="174"/>
      <c r="TGF522" s="11"/>
      <c r="TGG522" s="15"/>
      <c r="TGH522" s="6"/>
      <c r="TGI522" s="174"/>
      <c r="TGJ522" s="11"/>
      <c r="TGK522" s="15"/>
      <c r="TGL522" s="6"/>
      <c r="TGM522" s="174"/>
      <c r="TGN522" s="11"/>
      <c r="TGO522" s="15"/>
      <c r="TGP522" s="6"/>
      <c r="TGQ522" s="174"/>
      <c r="TGR522" s="11"/>
      <c r="TGS522" s="15"/>
      <c r="TGT522" s="6"/>
      <c r="TGU522" s="174"/>
      <c r="TGV522" s="11"/>
      <c r="TGW522" s="15"/>
      <c r="TGX522" s="6"/>
      <c r="TGY522" s="174"/>
      <c r="TGZ522" s="11"/>
      <c r="THA522" s="15"/>
      <c r="THB522" s="6"/>
      <c r="THC522" s="174"/>
      <c r="THD522" s="11"/>
      <c r="THE522" s="15"/>
      <c r="THF522" s="6"/>
      <c r="THG522" s="174"/>
      <c r="THH522" s="11"/>
      <c r="THI522" s="15"/>
      <c r="THJ522" s="6"/>
      <c r="THK522" s="174"/>
      <c r="THL522" s="11"/>
      <c r="THM522" s="15"/>
      <c r="THN522" s="6"/>
      <c r="THO522" s="174"/>
      <c r="THP522" s="11"/>
      <c r="THQ522" s="15"/>
      <c r="THR522" s="6"/>
      <c r="THS522" s="174"/>
      <c r="THT522" s="11"/>
      <c r="THU522" s="15"/>
      <c r="THV522" s="6"/>
      <c r="THW522" s="174"/>
      <c r="THX522" s="11"/>
      <c r="THY522" s="15"/>
      <c r="THZ522" s="6"/>
      <c r="TIA522" s="174"/>
      <c r="TIB522" s="11"/>
      <c r="TIC522" s="15"/>
      <c r="TID522" s="6"/>
      <c r="TIE522" s="174"/>
      <c r="TIF522" s="11"/>
      <c r="TIG522" s="15"/>
      <c r="TIH522" s="6"/>
      <c r="TII522" s="174"/>
      <c r="TIJ522" s="11"/>
      <c r="TIK522" s="15"/>
      <c r="TIL522" s="6"/>
      <c r="TIM522" s="174"/>
      <c r="TIN522" s="11"/>
      <c r="TIO522" s="15"/>
      <c r="TIP522" s="6"/>
      <c r="TIQ522" s="174"/>
      <c r="TIR522" s="11"/>
      <c r="TIS522" s="15"/>
      <c r="TIT522" s="6"/>
      <c r="TIU522" s="174"/>
      <c r="TIV522" s="11"/>
      <c r="TIW522" s="15"/>
      <c r="TIX522" s="6"/>
      <c r="TIY522" s="174"/>
      <c r="TIZ522" s="11"/>
      <c r="TJA522" s="15"/>
      <c r="TJB522" s="6"/>
      <c r="TJC522" s="174"/>
      <c r="TJD522" s="11"/>
      <c r="TJE522" s="15"/>
      <c r="TJF522" s="6"/>
      <c r="TJG522" s="174"/>
      <c r="TJH522" s="11"/>
      <c r="TJI522" s="15"/>
      <c r="TJJ522" s="6"/>
      <c r="TJK522" s="174"/>
      <c r="TJL522" s="11"/>
      <c r="TJM522" s="15"/>
      <c r="TJN522" s="6"/>
      <c r="TJO522" s="174"/>
      <c r="TJP522" s="11"/>
      <c r="TJQ522" s="15"/>
      <c r="TJR522" s="6"/>
      <c r="TJS522" s="174"/>
      <c r="TJT522" s="11"/>
      <c r="TJU522" s="15"/>
      <c r="TJV522" s="6"/>
      <c r="TJW522" s="174"/>
      <c r="TJX522" s="11"/>
      <c r="TJY522" s="15"/>
      <c r="TJZ522" s="6"/>
      <c r="TKA522" s="174"/>
      <c r="TKB522" s="11"/>
      <c r="TKC522" s="15"/>
      <c r="TKD522" s="6"/>
      <c r="TKE522" s="174"/>
      <c r="TKF522" s="11"/>
      <c r="TKG522" s="15"/>
      <c r="TKH522" s="6"/>
      <c r="TKI522" s="174"/>
      <c r="TKJ522" s="11"/>
      <c r="TKK522" s="15"/>
      <c r="TKL522" s="6"/>
      <c r="TKM522" s="174"/>
      <c r="TKN522" s="11"/>
      <c r="TKO522" s="15"/>
      <c r="TKP522" s="6"/>
      <c r="TKQ522" s="174"/>
      <c r="TKR522" s="11"/>
      <c r="TKS522" s="15"/>
      <c r="TKT522" s="6"/>
      <c r="TKU522" s="174"/>
      <c r="TKV522" s="11"/>
      <c r="TKW522" s="15"/>
      <c r="TKX522" s="6"/>
      <c r="TKY522" s="174"/>
      <c r="TKZ522" s="11"/>
      <c r="TLA522" s="15"/>
      <c r="TLB522" s="6"/>
      <c r="TLC522" s="174"/>
      <c r="TLD522" s="11"/>
      <c r="TLE522" s="15"/>
      <c r="TLF522" s="6"/>
      <c r="TLG522" s="174"/>
      <c r="TLH522" s="11"/>
      <c r="TLI522" s="15"/>
      <c r="TLJ522" s="6"/>
      <c r="TLK522" s="174"/>
      <c r="TLL522" s="11"/>
      <c r="TLM522" s="15"/>
      <c r="TLN522" s="6"/>
      <c r="TLO522" s="174"/>
      <c r="TLP522" s="11"/>
      <c r="TLQ522" s="15"/>
      <c r="TLR522" s="6"/>
      <c r="TLS522" s="174"/>
      <c r="TLT522" s="11"/>
      <c r="TLU522" s="15"/>
      <c r="TLV522" s="6"/>
      <c r="TLW522" s="174"/>
      <c r="TLX522" s="11"/>
      <c r="TLY522" s="15"/>
      <c r="TLZ522" s="6"/>
      <c r="TMA522" s="174"/>
      <c r="TMB522" s="11"/>
      <c r="TMC522" s="15"/>
      <c r="TMD522" s="6"/>
      <c r="TME522" s="174"/>
      <c r="TMF522" s="11"/>
      <c r="TMG522" s="15"/>
      <c r="TMH522" s="6"/>
      <c r="TMI522" s="174"/>
      <c r="TMJ522" s="11"/>
      <c r="TMK522" s="15"/>
      <c r="TML522" s="6"/>
      <c r="TMM522" s="174"/>
      <c r="TMN522" s="11"/>
      <c r="TMO522" s="15"/>
      <c r="TMP522" s="6"/>
      <c r="TMQ522" s="174"/>
      <c r="TMR522" s="11"/>
      <c r="TMS522" s="15"/>
      <c r="TMT522" s="6"/>
      <c r="TMU522" s="174"/>
      <c r="TMV522" s="11"/>
      <c r="TMW522" s="15"/>
      <c r="TMX522" s="6"/>
      <c r="TMY522" s="174"/>
      <c r="TMZ522" s="11"/>
      <c r="TNA522" s="15"/>
      <c r="TNB522" s="6"/>
      <c r="TNC522" s="174"/>
      <c r="TND522" s="11"/>
      <c r="TNE522" s="15"/>
      <c r="TNF522" s="6"/>
      <c r="TNG522" s="174"/>
      <c r="TNH522" s="11"/>
      <c r="TNI522" s="15"/>
      <c r="TNJ522" s="6"/>
      <c r="TNK522" s="174"/>
      <c r="TNL522" s="11"/>
      <c r="TNM522" s="15"/>
      <c r="TNN522" s="6"/>
      <c r="TNO522" s="174"/>
      <c r="TNP522" s="11"/>
      <c r="TNQ522" s="15"/>
      <c r="TNR522" s="6"/>
      <c r="TNS522" s="174"/>
      <c r="TNT522" s="11"/>
      <c r="TNU522" s="15"/>
      <c r="TNV522" s="6"/>
      <c r="TNW522" s="174"/>
      <c r="TNX522" s="11"/>
      <c r="TNY522" s="15"/>
      <c r="TNZ522" s="6"/>
      <c r="TOA522" s="174"/>
      <c r="TOB522" s="11"/>
      <c r="TOC522" s="15"/>
      <c r="TOD522" s="6"/>
      <c r="TOE522" s="174"/>
      <c r="TOF522" s="11"/>
      <c r="TOG522" s="15"/>
      <c r="TOH522" s="6"/>
      <c r="TOI522" s="174"/>
      <c r="TOJ522" s="11"/>
      <c r="TOK522" s="15"/>
      <c r="TOL522" s="6"/>
      <c r="TOM522" s="174"/>
      <c r="TON522" s="11"/>
      <c r="TOO522" s="15"/>
      <c r="TOP522" s="6"/>
      <c r="TOQ522" s="174"/>
      <c r="TOR522" s="11"/>
      <c r="TOS522" s="15"/>
      <c r="TOT522" s="6"/>
      <c r="TOU522" s="174"/>
      <c r="TOV522" s="11"/>
      <c r="TOW522" s="15"/>
      <c r="TOX522" s="6"/>
      <c r="TOY522" s="174"/>
      <c r="TOZ522" s="11"/>
      <c r="TPA522" s="15"/>
      <c r="TPB522" s="6"/>
      <c r="TPC522" s="174"/>
      <c r="TPD522" s="11"/>
      <c r="TPE522" s="15"/>
      <c r="TPF522" s="6"/>
      <c r="TPG522" s="174"/>
      <c r="TPH522" s="11"/>
      <c r="TPI522" s="15"/>
      <c r="TPJ522" s="6"/>
      <c r="TPK522" s="174"/>
      <c r="TPL522" s="11"/>
      <c r="TPM522" s="15"/>
      <c r="TPN522" s="6"/>
      <c r="TPO522" s="174"/>
      <c r="TPP522" s="11"/>
      <c r="TPQ522" s="15"/>
      <c r="TPR522" s="6"/>
      <c r="TPS522" s="174"/>
      <c r="TPT522" s="11"/>
      <c r="TPU522" s="15"/>
      <c r="TPV522" s="6"/>
      <c r="TPW522" s="174"/>
      <c r="TPX522" s="11"/>
      <c r="TPY522" s="15"/>
      <c r="TPZ522" s="6"/>
      <c r="TQA522" s="174"/>
      <c r="TQB522" s="11"/>
      <c r="TQC522" s="15"/>
      <c r="TQD522" s="6"/>
      <c r="TQE522" s="174"/>
      <c r="TQF522" s="11"/>
      <c r="TQG522" s="15"/>
      <c r="TQH522" s="6"/>
      <c r="TQI522" s="174"/>
      <c r="TQJ522" s="11"/>
      <c r="TQK522" s="15"/>
      <c r="TQL522" s="6"/>
      <c r="TQM522" s="174"/>
      <c r="TQN522" s="11"/>
      <c r="TQO522" s="15"/>
      <c r="TQP522" s="6"/>
      <c r="TQQ522" s="174"/>
      <c r="TQR522" s="11"/>
      <c r="TQS522" s="15"/>
      <c r="TQT522" s="6"/>
      <c r="TQU522" s="174"/>
      <c r="TQV522" s="11"/>
      <c r="TQW522" s="15"/>
      <c r="TQX522" s="6"/>
      <c r="TQY522" s="174"/>
      <c r="TQZ522" s="11"/>
      <c r="TRA522" s="15"/>
      <c r="TRB522" s="6"/>
      <c r="TRC522" s="174"/>
      <c r="TRD522" s="11"/>
      <c r="TRE522" s="15"/>
      <c r="TRF522" s="6"/>
      <c r="TRG522" s="174"/>
      <c r="TRH522" s="11"/>
      <c r="TRI522" s="15"/>
      <c r="TRJ522" s="6"/>
      <c r="TRK522" s="174"/>
      <c r="TRL522" s="11"/>
      <c r="TRM522" s="15"/>
      <c r="TRN522" s="6"/>
      <c r="TRO522" s="174"/>
      <c r="TRP522" s="11"/>
      <c r="TRQ522" s="15"/>
      <c r="TRR522" s="6"/>
      <c r="TRS522" s="174"/>
      <c r="TRT522" s="11"/>
      <c r="TRU522" s="15"/>
      <c r="TRV522" s="6"/>
      <c r="TRW522" s="174"/>
      <c r="TRX522" s="11"/>
      <c r="TRY522" s="15"/>
      <c r="TRZ522" s="6"/>
      <c r="TSA522" s="174"/>
      <c r="TSB522" s="11"/>
      <c r="TSC522" s="15"/>
      <c r="TSD522" s="6"/>
      <c r="TSE522" s="174"/>
      <c r="TSF522" s="11"/>
      <c r="TSG522" s="15"/>
      <c r="TSH522" s="6"/>
      <c r="TSI522" s="174"/>
      <c r="TSJ522" s="11"/>
      <c r="TSK522" s="15"/>
      <c r="TSL522" s="6"/>
      <c r="TSM522" s="174"/>
      <c r="TSN522" s="11"/>
      <c r="TSO522" s="15"/>
      <c r="TSP522" s="6"/>
      <c r="TSQ522" s="174"/>
      <c r="TSR522" s="11"/>
      <c r="TSS522" s="15"/>
      <c r="TST522" s="6"/>
      <c r="TSU522" s="174"/>
      <c r="TSV522" s="11"/>
      <c r="TSW522" s="15"/>
      <c r="TSX522" s="6"/>
      <c r="TSY522" s="174"/>
      <c r="TSZ522" s="11"/>
      <c r="TTA522" s="15"/>
      <c r="TTB522" s="6"/>
      <c r="TTC522" s="174"/>
      <c r="TTD522" s="11"/>
      <c r="TTE522" s="15"/>
      <c r="TTF522" s="6"/>
      <c r="TTG522" s="174"/>
      <c r="TTH522" s="11"/>
      <c r="TTI522" s="15"/>
      <c r="TTJ522" s="6"/>
      <c r="TTK522" s="174"/>
      <c r="TTL522" s="11"/>
      <c r="TTM522" s="15"/>
      <c r="TTN522" s="6"/>
      <c r="TTO522" s="174"/>
      <c r="TTP522" s="11"/>
      <c r="TTQ522" s="15"/>
      <c r="TTR522" s="6"/>
      <c r="TTS522" s="174"/>
      <c r="TTT522" s="11"/>
      <c r="TTU522" s="15"/>
      <c r="TTV522" s="6"/>
      <c r="TTW522" s="174"/>
      <c r="TTX522" s="11"/>
      <c r="TTY522" s="15"/>
      <c r="TTZ522" s="6"/>
      <c r="TUA522" s="174"/>
      <c r="TUB522" s="11"/>
      <c r="TUC522" s="15"/>
      <c r="TUD522" s="6"/>
      <c r="TUE522" s="174"/>
      <c r="TUF522" s="11"/>
      <c r="TUG522" s="15"/>
      <c r="TUH522" s="6"/>
      <c r="TUI522" s="174"/>
      <c r="TUJ522" s="11"/>
      <c r="TUK522" s="15"/>
      <c r="TUL522" s="6"/>
      <c r="TUM522" s="174"/>
      <c r="TUN522" s="11"/>
      <c r="TUO522" s="15"/>
      <c r="TUP522" s="6"/>
      <c r="TUQ522" s="174"/>
      <c r="TUR522" s="11"/>
      <c r="TUS522" s="15"/>
      <c r="TUT522" s="6"/>
      <c r="TUU522" s="174"/>
      <c r="TUV522" s="11"/>
      <c r="TUW522" s="15"/>
      <c r="TUX522" s="6"/>
      <c r="TUY522" s="174"/>
      <c r="TUZ522" s="11"/>
      <c r="TVA522" s="15"/>
      <c r="TVB522" s="6"/>
      <c r="TVC522" s="174"/>
      <c r="TVD522" s="11"/>
      <c r="TVE522" s="15"/>
      <c r="TVF522" s="6"/>
      <c r="TVG522" s="174"/>
      <c r="TVH522" s="11"/>
      <c r="TVI522" s="15"/>
      <c r="TVJ522" s="6"/>
      <c r="TVK522" s="174"/>
      <c r="TVL522" s="11"/>
      <c r="TVM522" s="15"/>
      <c r="TVN522" s="6"/>
      <c r="TVO522" s="174"/>
      <c r="TVP522" s="11"/>
      <c r="TVQ522" s="15"/>
      <c r="TVR522" s="6"/>
      <c r="TVS522" s="174"/>
      <c r="TVT522" s="11"/>
      <c r="TVU522" s="15"/>
      <c r="TVV522" s="6"/>
      <c r="TVW522" s="174"/>
      <c r="TVX522" s="11"/>
      <c r="TVY522" s="15"/>
      <c r="TVZ522" s="6"/>
      <c r="TWA522" s="174"/>
      <c r="TWB522" s="11"/>
      <c r="TWC522" s="15"/>
      <c r="TWD522" s="6"/>
      <c r="TWE522" s="174"/>
      <c r="TWF522" s="11"/>
      <c r="TWG522" s="15"/>
      <c r="TWH522" s="6"/>
      <c r="TWI522" s="174"/>
      <c r="TWJ522" s="11"/>
      <c r="TWK522" s="15"/>
      <c r="TWL522" s="6"/>
      <c r="TWM522" s="174"/>
      <c r="TWN522" s="11"/>
      <c r="TWO522" s="15"/>
      <c r="TWP522" s="6"/>
      <c r="TWQ522" s="174"/>
      <c r="TWR522" s="11"/>
      <c r="TWS522" s="15"/>
      <c r="TWT522" s="6"/>
      <c r="TWU522" s="174"/>
      <c r="TWV522" s="11"/>
      <c r="TWW522" s="15"/>
      <c r="TWX522" s="6"/>
      <c r="TWY522" s="174"/>
      <c r="TWZ522" s="11"/>
      <c r="TXA522" s="15"/>
      <c r="TXB522" s="6"/>
      <c r="TXC522" s="174"/>
      <c r="TXD522" s="11"/>
      <c r="TXE522" s="15"/>
      <c r="TXF522" s="6"/>
      <c r="TXG522" s="174"/>
      <c r="TXH522" s="11"/>
      <c r="TXI522" s="15"/>
      <c r="TXJ522" s="6"/>
      <c r="TXK522" s="174"/>
      <c r="TXL522" s="11"/>
      <c r="TXM522" s="15"/>
      <c r="TXN522" s="6"/>
      <c r="TXO522" s="174"/>
      <c r="TXP522" s="11"/>
      <c r="TXQ522" s="15"/>
      <c r="TXR522" s="6"/>
      <c r="TXS522" s="174"/>
      <c r="TXT522" s="11"/>
      <c r="TXU522" s="15"/>
      <c r="TXV522" s="6"/>
      <c r="TXW522" s="174"/>
      <c r="TXX522" s="11"/>
      <c r="TXY522" s="15"/>
      <c r="TXZ522" s="6"/>
      <c r="TYA522" s="174"/>
      <c r="TYB522" s="11"/>
      <c r="TYC522" s="15"/>
      <c r="TYD522" s="6"/>
      <c r="TYE522" s="174"/>
      <c r="TYF522" s="11"/>
      <c r="TYG522" s="15"/>
      <c r="TYH522" s="6"/>
      <c r="TYI522" s="174"/>
      <c r="TYJ522" s="11"/>
      <c r="TYK522" s="15"/>
      <c r="TYL522" s="6"/>
      <c r="TYM522" s="174"/>
      <c r="TYN522" s="11"/>
      <c r="TYO522" s="15"/>
      <c r="TYP522" s="6"/>
      <c r="TYQ522" s="174"/>
      <c r="TYR522" s="11"/>
      <c r="TYS522" s="15"/>
      <c r="TYT522" s="6"/>
      <c r="TYU522" s="174"/>
      <c r="TYV522" s="11"/>
      <c r="TYW522" s="15"/>
      <c r="TYX522" s="6"/>
      <c r="TYY522" s="174"/>
      <c r="TYZ522" s="11"/>
      <c r="TZA522" s="15"/>
      <c r="TZB522" s="6"/>
      <c r="TZC522" s="174"/>
      <c r="TZD522" s="11"/>
      <c r="TZE522" s="15"/>
      <c r="TZF522" s="6"/>
      <c r="TZG522" s="174"/>
      <c r="TZH522" s="11"/>
      <c r="TZI522" s="15"/>
      <c r="TZJ522" s="6"/>
      <c r="TZK522" s="174"/>
      <c r="TZL522" s="11"/>
      <c r="TZM522" s="15"/>
      <c r="TZN522" s="6"/>
      <c r="TZO522" s="174"/>
      <c r="TZP522" s="11"/>
      <c r="TZQ522" s="15"/>
      <c r="TZR522" s="6"/>
      <c r="TZS522" s="174"/>
      <c r="TZT522" s="11"/>
      <c r="TZU522" s="15"/>
      <c r="TZV522" s="6"/>
      <c r="TZW522" s="174"/>
      <c r="TZX522" s="11"/>
      <c r="TZY522" s="15"/>
      <c r="TZZ522" s="6"/>
      <c r="UAA522" s="174"/>
      <c r="UAB522" s="11"/>
      <c r="UAC522" s="15"/>
      <c r="UAD522" s="6"/>
      <c r="UAE522" s="174"/>
      <c r="UAF522" s="11"/>
      <c r="UAG522" s="15"/>
      <c r="UAH522" s="6"/>
      <c r="UAI522" s="174"/>
      <c r="UAJ522" s="11"/>
      <c r="UAK522" s="15"/>
      <c r="UAL522" s="6"/>
      <c r="UAM522" s="174"/>
      <c r="UAN522" s="11"/>
      <c r="UAO522" s="15"/>
      <c r="UAP522" s="6"/>
      <c r="UAQ522" s="174"/>
      <c r="UAR522" s="11"/>
      <c r="UAS522" s="15"/>
      <c r="UAT522" s="6"/>
      <c r="UAU522" s="174"/>
      <c r="UAV522" s="11"/>
      <c r="UAW522" s="15"/>
      <c r="UAX522" s="6"/>
      <c r="UAY522" s="174"/>
      <c r="UAZ522" s="11"/>
      <c r="UBA522" s="15"/>
      <c r="UBB522" s="6"/>
      <c r="UBC522" s="174"/>
      <c r="UBD522" s="11"/>
      <c r="UBE522" s="15"/>
      <c r="UBF522" s="6"/>
      <c r="UBG522" s="174"/>
      <c r="UBH522" s="11"/>
      <c r="UBI522" s="15"/>
      <c r="UBJ522" s="6"/>
      <c r="UBK522" s="174"/>
      <c r="UBL522" s="11"/>
      <c r="UBM522" s="15"/>
      <c r="UBN522" s="6"/>
      <c r="UBO522" s="174"/>
      <c r="UBP522" s="11"/>
      <c r="UBQ522" s="15"/>
      <c r="UBR522" s="6"/>
      <c r="UBS522" s="174"/>
      <c r="UBT522" s="11"/>
      <c r="UBU522" s="15"/>
      <c r="UBV522" s="6"/>
      <c r="UBW522" s="174"/>
      <c r="UBX522" s="11"/>
      <c r="UBY522" s="15"/>
      <c r="UBZ522" s="6"/>
      <c r="UCA522" s="174"/>
      <c r="UCB522" s="11"/>
      <c r="UCC522" s="15"/>
      <c r="UCD522" s="6"/>
      <c r="UCE522" s="174"/>
      <c r="UCF522" s="11"/>
      <c r="UCG522" s="15"/>
      <c r="UCH522" s="6"/>
      <c r="UCI522" s="174"/>
      <c r="UCJ522" s="11"/>
      <c r="UCK522" s="15"/>
      <c r="UCL522" s="6"/>
      <c r="UCM522" s="174"/>
      <c r="UCN522" s="11"/>
      <c r="UCO522" s="15"/>
      <c r="UCP522" s="6"/>
      <c r="UCQ522" s="174"/>
      <c r="UCR522" s="11"/>
      <c r="UCS522" s="15"/>
      <c r="UCT522" s="6"/>
      <c r="UCU522" s="174"/>
      <c r="UCV522" s="11"/>
      <c r="UCW522" s="15"/>
      <c r="UCX522" s="6"/>
      <c r="UCY522" s="174"/>
      <c r="UCZ522" s="11"/>
      <c r="UDA522" s="15"/>
      <c r="UDB522" s="6"/>
      <c r="UDC522" s="174"/>
      <c r="UDD522" s="11"/>
      <c r="UDE522" s="15"/>
      <c r="UDF522" s="6"/>
      <c r="UDG522" s="174"/>
      <c r="UDH522" s="11"/>
      <c r="UDI522" s="15"/>
      <c r="UDJ522" s="6"/>
      <c r="UDK522" s="174"/>
      <c r="UDL522" s="11"/>
      <c r="UDM522" s="15"/>
      <c r="UDN522" s="6"/>
      <c r="UDO522" s="174"/>
      <c r="UDP522" s="11"/>
      <c r="UDQ522" s="15"/>
      <c r="UDR522" s="6"/>
      <c r="UDS522" s="174"/>
      <c r="UDT522" s="11"/>
      <c r="UDU522" s="15"/>
      <c r="UDV522" s="6"/>
      <c r="UDW522" s="174"/>
      <c r="UDX522" s="11"/>
      <c r="UDY522" s="15"/>
      <c r="UDZ522" s="6"/>
      <c r="UEA522" s="174"/>
      <c r="UEB522" s="11"/>
      <c r="UEC522" s="15"/>
      <c r="UED522" s="6"/>
      <c r="UEE522" s="174"/>
      <c r="UEF522" s="11"/>
      <c r="UEG522" s="15"/>
      <c r="UEH522" s="6"/>
      <c r="UEI522" s="174"/>
      <c r="UEJ522" s="11"/>
      <c r="UEK522" s="15"/>
      <c r="UEL522" s="6"/>
      <c r="UEM522" s="174"/>
      <c r="UEN522" s="11"/>
      <c r="UEO522" s="15"/>
      <c r="UEP522" s="6"/>
      <c r="UEQ522" s="174"/>
      <c r="UER522" s="11"/>
      <c r="UES522" s="15"/>
      <c r="UET522" s="6"/>
      <c r="UEU522" s="174"/>
      <c r="UEV522" s="11"/>
      <c r="UEW522" s="15"/>
      <c r="UEX522" s="6"/>
      <c r="UEY522" s="174"/>
      <c r="UEZ522" s="11"/>
      <c r="UFA522" s="15"/>
      <c r="UFB522" s="6"/>
      <c r="UFC522" s="174"/>
      <c r="UFD522" s="11"/>
      <c r="UFE522" s="15"/>
      <c r="UFF522" s="6"/>
      <c r="UFG522" s="174"/>
      <c r="UFH522" s="11"/>
      <c r="UFI522" s="15"/>
      <c r="UFJ522" s="6"/>
      <c r="UFK522" s="174"/>
      <c r="UFL522" s="11"/>
      <c r="UFM522" s="15"/>
      <c r="UFN522" s="6"/>
      <c r="UFO522" s="174"/>
      <c r="UFP522" s="11"/>
      <c r="UFQ522" s="15"/>
      <c r="UFR522" s="6"/>
      <c r="UFS522" s="174"/>
      <c r="UFT522" s="11"/>
      <c r="UFU522" s="15"/>
      <c r="UFV522" s="6"/>
      <c r="UFW522" s="174"/>
      <c r="UFX522" s="11"/>
      <c r="UFY522" s="15"/>
      <c r="UFZ522" s="6"/>
      <c r="UGA522" s="174"/>
      <c r="UGB522" s="11"/>
      <c r="UGC522" s="15"/>
      <c r="UGD522" s="6"/>
      <c r="UGE522" s="174"/>
      <c r="UGF522" s="11"/>
      <c r="UGG522" s="15"/>
      <c r="UGH522" s="6"/>
      <c r="UGI522" s="174"/>
      <c r="UGJ522" s="11"/>
      <c r="UGK522" s="15"/>
      <c r="UGL522" s="6"/>
      <c r="UGM522" s="174"/>
      <c r="UGN522" s="11"/>
      <c r="UGO522" s="15"/>
      <c r="UGP522" s="6"/>
      <c r="UGQ522" s="174"/>
      <c r="UGR522" s="11"/>
      <c r="UGS522" s="15"/>
      <c r="UGT522" s="6"/>
      <c r="UGU522" s="174"/>
      <c r="UGV522" s="11"/>
      <c r="UGW522" s="15"/>
      <c r="UGX522" s="6"/>
      <c r="UGY522" s="174"/>
      <c r="UGZ522" s="11"/>
      <c r="UHA522" s="15"/>
      <c r="UHB522" s="6"/>
      <c r="UHC522" s="174"/>
      <c r="UHD522" s="11"/>
      <c r="UHE522" s="15"/>
      <c r="UHF522" s="6"/>
      <c r="UHG522" s="174"/>
      <c r="UHH522" s="11"/>
      <c r="UHI522" s="15"/>
      <c r="UHJ522" s="6"/>
      <c r="UHK522" s="174"/>
      <c r="UHL522" s="11"/>
      <c r="UHM522" s="15"/>
      <c r="UHN522" s="6"/>
      <c r="UHO522" s="174"/>
      <c r="UHP522" s="11"/>
      <c r="UHQ522" s="15"/>
      <c r="UHR522" s="6"/>
      <c r="UHS522" s="174"/>
      <c r="UHT522" s="11"/>
      <c r="UHU522" s="15"/>
      <c r="UHV522" s="6"/>
      <c r="UHW522" s="174"/>
      <c r="UHX522" s="11"/>
      <c r="UHY522" s="15"/>
      <c r="UHZ522" s="6"/>
      <c r="UIA522" s="174"/>
      <c r="UIB522" s="11"/>
      <c r="UIC522" s="15"/>
      <c r="UID522" s="6"/>
      <c r="UIE522" s="174"/>
      <c r="UIF522" s="11"/>
      <c r="UIG522" s="15"/>
      <c r="UIH522" s="6"/>
      <c r="UII522" s="174"/>
      <c r="UIJ522" s="11"/>
      <c r="UIK522" s="15"/>
      <c r="UIL522" s="6"/>
      <c r="UIM522" s="174"/>
      <c r="UIN522" s="11"/>
      <c r="UIO522" s="15"/>
      <c r="UIP522" s="6"/>
      <c r="UIQ522" s="174"/>
      <c r="UIR522" s="11"/>
      <c r="UIS522" s="15"/>
      <c r="UIT522" s="6"/>
      <c r="UIU522" s="174"/>
      <c r="UIV522" s="11"/>
      <c r="UIW522" s="15"/>
      <c r="UIX522" s="6"/>
      <c r="UIY522" s="174"/>
      <c r="UIZ522" s="11"/>
      <c r="UJA522" s="15"/>
      <c r="UJB522" s="6"/>
      <c r="UJC522" s="174"/>
      <c r="UJD522" s="11"/>
      <c r="UJE522" s="15"/>
      <c r="UJF522" s="6"/>
      <c r="UJG522" s="174"/>
      <c r="UJH522" s="11"/>
      <c r="UJI522" s="15"/>
      <c r="UJJ522" s="6"/>
      <c r="UJK522" s="174"/>
      <c r="UJL522" s="11"/>
      <c r="UJM522" s="15"/>
      <c r="UJN522" s="6"/>
      <c r="UJO522" s="174"/>
      <c r="UJP522" s="11"/>
      <c r="UJQ522" s="15"/>
      <c r="UJR522" s="6"/>
      <c r="UJS522" s="174"/>
      <c r="UJT522" s="11"/>
      <c r="UJU522" s="15"/>
      <c r="UJV522" s="6"/>
      <c r="UJW522" s="174"/>
      <c r="UJX522" s="11"/>
      <c r="UJY522" s="15"/>
      <c r="UJZ522" s="6"/>
      <c r="UKA522" s="174"/>
      <c r="UKB522" s="11"/>
      <c r="UKC522" s="15"/>
      <c r="UKD522" s="6"/>
      <c r="UKE522" s="174"/>
      <c r="UKF522" s="11"/>
      <c r="UKG522" s="15"/>
      <c r="UKH522" s="6"/>
      <c r="UKI522" s="174"/>
      <c r="UKJ522" s="11"/>
      <c r="UKK522" s="15"/>
      <c r="UKL522" s="6"/>
      <c r="UKM522" s="174"/>
      <c r="UKN522" s="11"/>
      <c r="UKO522" s="15"/>
      <c r="UKP522" s="6"/>
      <c r="UKQ522" s="174"/>
      <c r="UKR522" s="11"/>
      <c r="UKS522" s="15"/>
      <c r="UKT522" s="6"/>
      <c r="UKU522" s="174"/>
      <c r="UKV522" s="11"/>
      <c r="UKW522" s="15"/>
      <c r="UKX522" s="6"/>
      <c r="UKY522" s="174"/>
      <c r="UKZ522" s="11"/>
      <c r="ULA522" s="15"/>
      <c r="ULB522" s="6"/>
      <c r="ULC522" s="174"/>
      <c r="ULD522" s="11"/>
      <c r="ULE522" s="15"/>
      <c r="ULF522" s="6"/>
      <c r="ULG522" s="174"/>
      <c r="ULH522" s="11"/>
      <c r="ULI522" s="15"/>
      <c r="ULJ522" s="6"/>
      <c r="ULK522" s="174"/>
      <c r="ULL522" s="11"/>
      <c r="ULM522" s="15"/>
      <c r="ULN522" s="6"/>
      <c r="ULO522" s="174"/>
      <c r="ULP522" s="11"/>
      <c r="ULQ522" s="15"/>
      <c r="ULR522" s="6"/>
      <c r="ULS522" s="174"/>
      <c r="ULT522" s="11"/>
      <c r="ULU522" s="15"/>
      <c r="ULV522" s="6"/>
      <c r="ULW522" s="174"/>
      <c r="ULX522" s="11"/>
      <c r="ULY522" s="15"/>
      <c r="ULZ522" s="6"/>
      <c r="UMA522" s="174"/>
      <c r="UMB522" s="11"/>
      <c r="UMC522" s="15"/>
      <c r="UMD522" s="6"/>
      <c r="UME522" s="174"/>
      <c r="UMF522" s="11"/>
      <c r="UMG522" s="15"/>
      <c r="UMH522" s="6"/>
      <c r="UMI522" s="174"/>
      <c r="UMJ522" s="11"/>
      <c r="UMK522" s="15"/>
      <c r="UML522" s="6"/>
      <c r="UMM522" s="174"/>
      <c r="UMN522" s="11"/>
      <c r="UMO522" s="15"/>
      <c r="UMP522" s="6"/>
      <c r="UMQ522" s="174"/>
      <c r="UMR522" s="11"/>
      <c r="UMS522" s="15"/>
      <c r="UMT522" s="6"/>
      <c r="UMU522" s="174"/>
      <c r="UMV522" s="11"/>
      <c r="UMW522" s="15"/>
      <c r="UMX522" s="6"/>
      <c r="UMY522" s="174"/>
      <c r="UMZ522" s="11"/>
      <c r="UNA522" s="15"/>
      <c r="UNB522" s="6"/>
      <c r="UNC522" s="174"/>
      <c r="UND522" s="11"/>
      <c r="UNE522" s="15"/>
      <c r="UNF522" s="6"/>
      <c r="UNG522" s="174"/>
      <c r="UNH522" s="11"/>
      <c r="UNI522" s="15"/>
      <c r="UNJ522" s="6"/>
      <c r="UNK522" s="174"/>
      <c r="UNL522" s="11"/>
      <c r="UNM522" s="15"/>
      <c r="UNN522" s="6"/>
      <c r="UNO522" s="174"/>
      <c r="UNP522" s="11"/>
      <c r="UNQ522" s="15"/>
      <c r="UNR522" s="6"/>
      <c r="UNS522" s="174"/>
      <c r="UNT522" s="11"/>
      <c r="UNU522" s="15"/>
      <c r="UNV522" s="6"/>
      <c r="UNW522" s="174"/>
      <c r="UNX522" s="11"/>
      <c r="UNY522" s="15"/>
      <c r="UNZ522" s="6"/>
      <c r="UOA522" s="174"/>
      <c r="UOB522" s="11"/>
      <c r="UOC522" s="15"/>
      <c r="UOD522" s="6"/>
      <c r="UOE522" s="174"/>
      <c r="UOF522" s="11"/>
      <c r="UOG522" s="15"/>
      <c r="UOH522" s="6"/>
      <c r="UOI522" s="174"/>
      <c r="UOJ522" s="11"/>
      <c r="UOK522" s="15"/>
      <c r="UOL522" s="6"/>
      <c r="UOM522" s="174"/>
      <c r="UON522" s="11"/>
      <c r="UOO522" s="15"/>
      <c r="UOP522" s="6"/>
      <c r="UOQ522" s="174"/>
      <c r="UOR522" s="11"/>
      <c r="UOS522" s="15"/>
      <c r="UOT522" s="6"/>
      <c r="UOU522" s="174"/>
      <c r="UOV522" s="11"/>
      <c r="UOW522" s="15"/>
      <c r="UOX522" s="6"/>
      <c r="UOY522" s="174"/>
      <c r="UOZ522" s="11"/>
      <c r="UPA522" s="15"/>
      <c r="UPB522" s="6"/>
      <c r="UPC522" s="174"/>
      <c r="UPD522" s="11"/>
      <c r="UPE522" s="15"/>
      <c r="UPF522" s="6"/>
      <c r="UPG522" s="174"/>
      <c r="UPH522" s="11"/>
      <c r="UPI522" s="15"/>
      <c r="UPJ522" s="6"/>
      <c r="UPK522" s="174"/>
      <c r="UPL522" s="11"/>
      <c r="UPM522" s="15"/>
      <c r="UPN522" s="6"/>
      <c r="UPO522" s="174"/>
      <c r="UPP522" s="11"/>
      <c r="UPQ522" s="15"/>
      <c r="UPR522" s="6"/>
      <c r="UPS522" s="174"/>
      <c r="UPT522" s="11"/>
      <c r="UPU522" s="15"/>
      <c r="UPV522" s="6"/>
      <c r="UPW522" s="174"/>
      <c r="UPX522" s="11"/>
      <c r="UPY522" s="15"/>
      <c r="UPZ522" s="6"/>
      <c r="UQA522" s="174"/>
      <c r="UQB522" s="11"/>
      <c r="UQC522" s="15"/>
      <c r="UQD522" s="6"/>
      <c r="UQE522" s="174"/>
      <c r="UQF522" s="11"/>
      <c r="UQG522" s="15"/>
      <c r="UQH522" s="6"/>
      <c r="UQI522" s="174"/>
      <c r="UQJ522" s="11"/>
      <c r="UQK522" s="15"/>
      <c r="UQL522" s="6"/>
      <c r="UQM522" s="174"/>
      <c r="UQN522" s="11"/>
      <c r="UQO522" s="15"/>
      <c r="UQP522" s="6"/>
      <c r="UQQ522" s="174"/>
      <c r="UQR522" s="11"/>
      <c r="UQS522" s="15"/>
      <c r="UQT522" s="6"/>
      <c r="UQU522" s="174"/>
      <c r="UQV522" s="11"/>
      <c r="UQW522" s="15"/>
      <c r="UQX522" s="6"/>
      <c r="UQY522" s="174"/>
      <c r="UQZ522" s="11"/>
      <c r="URA522" s="15"/>
      <c r="URB522" s="6"/>
      <c r="URC522" s="174"/>
      <c r="URD522" s="11"/>
      <c r="URE522" s="15"/>
      <c r="URF522" s="6"/>
      <c r="URG522" s="174"/>
      <c r="URH522" s="11"/>
      <c r="URI522" s="15"/>
      <c r="URJ522" s="6"/>
      <c r="URK522" s="174"/>
      <c r="URL522" s="11"/>
      <c r="URM522" s="15"/>
      <c r="URN522" s="6"/>
      <c r="URO522" s="174"/>
      <c r="URP522" s="11"/>
      <c r="URQ522" s="15"/>
      <c r="URR522" s="6"/>
      <c r="URS522" s="174"/>
      <c r="URT522" s="11"/>
      <c r="URU522" s="15"/>
      <c r="URV522" s="6"/>
      <c r="URW522" s="174"/>
      <c r="URX522" s="11"/>
      <c r="URY522" s="15"/>
      <c r="URZ522" s="6"/>
      <c r="USA522" s="174"/>
      <c r="USB522" s="11"/>
      <c r="USC522" s="15"/>
      <c r="USD522" s="6"/>
      <c r="USE522" s="174"/>
      <c r="USF522" s="11"/>
      <c r="USG522" s="15"/>
      <c r="USH522" s="6"/>
      <c r="USI522" s="174"/>
      <c r="USJ522" s="11"/>
      <c r="USK522" s="15"/>
      <c r="USL522" s="6"/>
      <c r="USM522" s="174"/>
      <c r="USN522" s="11"/>
      <c r="USO522" s="15"/>
      <c r="USP522" s="6"/>
      <c r="USQ522" s="174"/>
      <c r="USR522" s="11"/>
      <c r="USS522" s="15"/>
      <c r="UST522" s="6"/>
      <c r="USU522" s="174"/>
      <c r="USV522" s="11"/>
      <c r="USW522" s="15"/>
      <c r="USX522" s="6"/>
      <c r="USY522" s="174"/>
      <c r="USZ522" s="11"/>
      <c r="UTA522" s="15"/>
      <c r="UTB522" s="6"/>
      <c r="UTC522" s="174"/>
      <c r="UTD522" s="11"/>
      <c r="UTE522" s="15"/>
      <c r="UTF522" s="6"/>
      <c r="UTG522" s="174"/>
      <c r="UTH522" s="11"/>
      <c r="UTI522" s="15"/>
      <c r="UTJ522" s="6"/>
      <c r="UTK522" s="174"/>
      <c r="UTL522" s="11"/>
      <c r="UTM522" s="15"/>
      <c r="UTN522" s="6"/>
      <c r="UTO522" s="174"/>
      <c r="UTP522" s="11"/>
      <c r="UTQ522" s="15"/>
      <c r="UTR522" s="6"/>
      <c r="UTS522" s="174"/>
      <c r="UTT522" s="11"/>
      <c r="UTU522" s="15"/>
      <c r="UTV522" s="6"/>
      <c r="UTW522" s="174"/>
      <c r="UTX522" s="11"/>
      <c r="UTY522" s="15"/>
      <c r="UTZ522" s="6"/>
      <c r="UUA522" s="174"/>
      <c r="UUB522" s="11"/>
      <c r="UUC522" s="15"/>
      <c r="UUD522" s="6"/>
      <c r="UUE522" s="174"/>
      <c r="UUF522" s="11"/>
      <c r="UUG522" s="15"/>
      <c r="UUH522" s="6"/>
      <c r="UUI522" s="174"/>
      <c r="UUJ522" s="11"/>
      <c r="UUK522" s="15"/>
      <c r="UUL522" s="6"/>
      <c r="UUM522" s="174"/>
      <c r="UUN522" s="11"/>
      <c r="UUO522" s="15"/>
      <c r="UUP522" s="6"/>
      <c r="UUQ522" s="174"/>
      <c r="UUR522" s="11"/>
      <c r="UUS522" s="15"/>
      <c r="UUT522" s="6"/>
      <c r="UUU522" s="174"/>
      <c r="UUV522" s="11"/>
      <c r="UUW522" s="15"/>
      <c r="UUX522" s="6"/>
      <c r="UUY522" s="174"/>
      <c r="UUZ522" s="11"/>
      <c r="UVA522" s="15"/>
      <c r="UVB522" s="6"/>
      <c r="UVC522" s="174"/>
      <c r="UVD522" s="11"/>
      <c r="UVE522" s="15"/>
      <c r="UVF522" s="6"/>
      <c r="UVG522" s="174"/>
      <c r="UVH522" s="11"/>
      <c r="UVI522" s="15"/>
      <c r="UVJ522" s="6"/>
      <c r="UVK522" s="174"/>
      <c r="UVL522" s="11"/>
      <c r="UVM522" s="15"/>
      <c r="UVN522" s="6"/>
      <c r="UVO522" s="174"/>
      <c r="UVP522" s="11"/>
      <c r="UVQ522" s="15"/>
      <c r="UVR522" s="6"/>
      <c r="UVS522" s="174"/>
      <c r="UVT522" s="11"/>
      <c r="UVU522" s="15"/>
      <c r="UVV522" s="6"/>
      <c r="UVW522" s="174"/>
      <c r="UVX522" s="11"/>
      <c r="UVY522" s="15"/>
      <c r="UVZ522" s="6"/>
      <c r="UWA522" s="174"/>
      <c r="UWB522" s="11"/>
      <c r="UWC522" s="15"/>
      <c r="UWD522" s="6"/>
      <c r="UWE522" s="174"/>
      <c r="UWF522" s="11"/>
      <c r="UWG522" s="15"/>
      <c r="UWH522" s="6"/>
      <c r="UWI522" s="174"/>
      <c r="UWJ522" s="11"/>
      <c r="UWK522" s="15"/>
      <c r="UWL522" s="6"/>
      <c r="UWM522" s="174"/>
      <c r="UWN522" s="11"/>
      <c r="UWO522" s="15"/>
      <c r="UWP522" s="6"/>
      <c r="UWQ522" s="174"/>
      <c r="UWR522" s="11"/>
      <c r="UWS522" s="15"/>
      <c r="UWT522" s="6"/>
      <c r="UWU522" s="174"/>
      <c r="UWV522" s="11"/>
      <c r="UWW522" s="15"/>
      <c r="UWX522" s="6"/>
      <c r="UWY522" s="174"/>
      <c r="UWZ522" s="11"/>
      <c r="UXA522" s="15"/>
      <c r="UXB522" s="6"/>
      <c r="UXC522" s="174"/>
      <c r="UXD522" s="11"/>
      <c r="UXE522" s="15"/>
      <c r="UXF522" s="6"/>
      <c r="UXG522" s="174"/>
      <c r="UXH522" s="11"/>
      <c r="UXI522" s="15"/>
      <c r="UXJ522" s="6"/>
      <c r="UXK522" s="174"/>
      <c r="UXL522" s="11"/>
      <c r="UXM522" s="15"/>
      <c r="UXN522" s="6"/>
      <c r="UXO522" s="174"/>
      <c r="UXP522" s="11"/>
      <c r="UXQ522" s="15"/>
      <c r="UXR522" s="6"/>
      <c r="UXS522" s="174"/>
      <c r="UXT522" s="11"/>
      <c r="UXU522" s="15"/>
      <c r="UXV522" s="6"/>
      <c r="UXW522" s="174"/>
      <c r="UXX522" s="11"/>
      <c r="UXY522" s="15"/>
      <c r="UXZ522" s="6"/>
      <c r="UYA522" s="174"/>
      <c r="UYB522" s="11"/>
      <c r="UYC522" s="15"/>
      <c r="UYD522" s="6"/>
      <c r="UYE522" s="174"/>
      <c r="UYF522" s="11"/>
      <c r="UYG522" s="15"/>
      <c r="UYH522" s="6"/>
      <c r="UYI522" s="174"/>
      <c r="UYJ522" s="11"/>
      <c r="UYK522" s="15"/>
      <c r="UYL522" s="6"/>
      <c r="UYM522" s="174"/>
      <c r="UYN522" s="11"/>
      <c r="UYO522" s="15"/>
      <c r="UYP522" s="6"/>
      <c r="UYQ522" s="174"/>
      <c r="UYR522" s="11"/>
      <c r="UYS522" s="15"/>
      <c r="UYT522" s="6"/>
      <c r="UYU522" s="174"/>
      <c r="UYV522" s="11"/>
      <c r="UYW522" s="15"/>
      <c r="UYX522" s="6"/>
      <c r="UYY522" s="174"/>
      <c r="UYZ522" s="11"/>
      <c r="UZA522" s="15"/>
      <c r="UZB522" s="6"/>
      <c r="UZC522" s="174"/>
      <c r="UZD522" s="11"/>
      <c r="UZE522" s="15"/>
      <c r="UZF522" s="6"/>
      <c r="UZG522" s="174"/>
      <c r="UZH522" s="11"/>
      <c r="UZI522" s="15"/>
      <c r="UZJ522" s="6"/>
      <c r="UZK522" s="174"/>
      <c r="UZL522" s="11"/>
      <c r="UZM522" s="15"/>
      <c r="UZN522" s="6"/>
      <c r="UZO522" s="174"/>
      <c r="UZP522" s="11"/>
      <c r="UZQ522" s="15"/>
      <c r="UZR522" s="6"/>
      <c r="UZS522" s="174"/>
      <c r="UZT522" s="11"/>
      <c r="UZU522" s="15"/>
      <c r="UZV522" s="6"/>
      <c r="UZW522" s="174"/>
      <c r="UZX522" s="11"/>
      <c r="UZY522" s="15"/>
      <c r="UZZ522" s="6"/>
      <c r="VAA522" s="174"/>
      <c r="VAB522" s="11"/>
      <c r="VAC522" s="15"/>
      <c r="VAD522" s="6"/>
      <c r="VAE522" s="174"/>
      <c r="VAF522" s="11"/>
      <c r="VAG522" s="15"/>
      <c r="VAH522" s="6"/>
      <c r="VAI522" s="174"/>
      <c r="VAJ522" s="11"/>
      <c r="VAK522" s="15"/>
      <c r="VAL522" s="6"/>
      <c r="VAM522" s="174"/>
      <c r="VAN522" s="11"/>
      <c r="VAO522" s="15"/>
      <c r="VAP522" s="6"/>
      <c r="VAQ522" s="174"/>
      <c r="VAR522" s="11"/>
      <c r="VAS522" s="15"/>
      <c r="VAT522" s="6"/>
      <c r="VAU522" s="174"/>
      <c r="VAV522" s="11"/>
      <c r="VAW522" s="15"/>
      <c r="VAX522" s="6"/>
      <c r="VAY522" s="174"/>
      <c r="VAZ522" s="11"/>
      <c r="VBA522" s="15"/>
      <c r="VBB522" s="6"/>
      <c r="VBC522" s="174"/>
      <c r="VBD522" s="11"/>
      <c r="VBE522" s="15"/>
      <c r="VBF522" s="6"/>
      <c r="VBG522" s="174"/>
      <c r="VBH522" s="11"/>
      <c r="VBI522" s="15"/>
      <c r="VBJ522" s="6"/>
      <c r="VBK522" s="174"/>
      <c r="VBL522" s="11"/>
      <c r="VBM522" s="15"/>
      <c r="VBN522" s="6"/>
      <c r="VBO522" s="174"/>
      <c r="VBP522" s="11"/>
      <c r="VBQ522" s="15"/>
      <c r="VBR522" s="6"/>
      <c r="VBS522" s="174"/>
      <c r="VBT522" s="11"/>
      <c r="VBU522" s="15"/>
      <c r="VBV522" s="6"/>
      <c r="VBW522" s="174"/>
      <c r="VBX522" s="11"/>
      <c r="VBY522" s="15"/>
      <c r="VBZ522" s="6"/>
      <c r="VCA522" s="174"/>
      <c r="VCB522" s="11"/>
      <c r="VCC522" s="15"/>
      <c r="VCD522" s="6"/>
      <c r="VCE522" s="174"/>
      <c r="VCF522" s="11"/>
      <c r="VCG522" s="15"/>
      <c r="VCH522" s="6"/>
      <c r="VCI522" s="174"/>
      <c r="VCJ522" s="11"/>
      <c r="VCK522" s="15"/>
      <c r="VCL522" s="6"/>
      <c r="VCM522" s="174"/>
      <c r="VCN522" s="11"/>
      <c r="VCO522" s="15"/>
      <c r="VCP522" s="6"/>
      <c r="VCQ522" s="174"/>
      <c r="VCR522" s="11"/>
      <c r="VCS522" s="15"/>
      <c r="VCT522" s="6"/>
      <c r="VCU522" s="174"/>
      <c r="VCV522" s="11"/>
      <c r="VCW522" s="15"/>
      <c r="VCX522" s="6"/>
      <c r="VCY522" s="174"/>
      <c r="VCZ522" s="11"/>
      <c r="VDA522" s="15"/>
      <c r="VDB522" s="6"/>
      <c r="VDC522" s="174"/>
      <c r="VDD522" s="11"/>
      <c r="VDE522" s="15"/>
      <c r="VDF522" s="6"/>
      <c r="VDG522" s="174"/>
      <c r="VDH522" s="11"/>
      <c r="VDI522" s="15"/>
      <c r="VDJ522" s="6"/>
      <c r="VDK522" s="174"/>
      <c r="VDL522" s="11"/>
      <c r="VDM522" s="15"/>
      <c r="VDN522" s="6"/>
      <c r="VDO522" s="174"/>
      <c r="VDP522" s="11"/>
      <c r="VDQ522" s="15"/>
      <c r="VDR522" s="6"/>
      <c r="VDS522" s="174"/>
      <c r="VDT522" s="11"/>
      <c r="VDU522" s="15"/>
      <c r="VDV522" s="6"/>
      <c r="VDW522" s="174"/>
      <c r="VDX522" s="11"/>
      <c r="VDY522" s="15"/>
      <c r="VDZ522" s="6"/>
      <c r="VEA522" s="174"/>
      <c r="VEB522" s="11"/>
      <c r="VEC522" s="15"/>
      <c r="VED522" s="6"/>
      <c r="VEE522" s="174"/>
      <c r="VEF522" s="11"/>
      <c r="VEG522" s="15"/>
      <c r="VEH522" s="6"/>
      <c r="VEI522" s="174"/>
      <c r="VEJ522" s="11"/>
      <c r="VEK522" s="15"/>
      <c r="VEL522" s="6"/>
      <c r="VEM522" s="174"/>
      <c r="VEN522" s="11"/>
      <c r="VEO522" s="15"/>
      <c r="VEP522" s="6"/>
      <c r="VEQ522" s="174"/>
      <c r="VER522" s="11"/>
      <c r="VES522" s="15"/>
      <c r="VET522" s="6"/>
      <c r="VEU522" s="174"/>
      <c r="VEV522" s="11"/>
      <c r="VEW522" s="15"/>
      <c r="VEX522" s="6"/>
      <c r="VEY522" s="174"/>
      <c r="VEZ522" s="11"/>
      <c r="VFA522" s="15"/>
      <c r="VFB522" s="6"/>
      <c r="VFC522" s="174"/>
      <c r="VFD522" s="11"/>
      <c r="VFE522" s="15"/>
      <c r="VFF522" s="6"/>
      <c r="VFG522" s="174"/>
      <c r="VFH522" s="11"/>
      <c r="VFI522" s="15"/>
      <c r="VFJ522" s="6"/>
      <c r="VFK522" s="174"/>
      <c r="VFL522" s="11"/>
      <c r="VFM522" s="15"/>
      <c r="VFN522" s="6"/>
      <c r="VFO522" s="174"/>
      <c r="VFP522" s="11"/>
      <c r="VFQ522" s="15"/>
      <c r="VFR522" s="6"/>
      <c r="VFS522" s="174"/>
      <c r="VFT522" s="11"/>
      <c r="VFU522" s="15"/>
      <c r="VFV522" s="6"/>
      <c r="VFW522" s="174"/>
      <c r="VFX522" s="11"/>
      <c r="VFY522" s="15"/>
      <c r="VFZ522" s="6"/>
      <c r="VGA522" s="174"/>
      <c r="VGB522" s="11"/>
      <c r="VGC522" s="15"/>
      <c r="VGD522" s="6"/>
      <c r="VGE522" s="174"/>
      <c r="VGF522" s="11"/>
      <c r="VGG522" s="15"/>
      <c r="VGH522" s="6"/>
      <c r="VGI522" s="174"/>
      <c r="VGJ522" s="11"/>
      <c r="VGK522" s="15"/>
      <c r="VGL522" s="6"/>
      <c r="VGM522" s="174"/>
      <c r="VGN522" s="11"/>
      <c r="VGO522" s="15"/>
      <c r="VGP522" s="6"/>
      <c r="VGQ522" s="174"/>
      <c r="VGR522" s="11"/>
      <c r="VGS522" s="15"/>
      <c r="VGT522" s="6"/>
      <c r="VGU522" s="174"/>
      <c r="VGV522" s="11"/>
      <c r="VGW522" s="15"/>
      <c r="VGX522" s="6"/>
      <c r="VGY522" s="174"/>
      <c r="VGZ522" s="11"/>
      <c r="VHA522" s="15"/>
      <c r="VHB522" s="6"/>
      <c r="VHC522" s="174"/>
      <c r="VHD522" s="11"/>
      <c r="VHE522" s="15"/>
      <c r="VHF522" s="6"/>
      <c r="VHG522" s="174"/>
      <c r="VHH522" s="11"/>
      <c r="VHI522" s="15"/>
      <c r="VHJ522" s="6"/>
      <c r="VHK522" s="174"/>
      <c r="VHL522" s="11"/>
      <c r="VHM522" s="15"/>
      <c r="VHN522" s="6"/>
      <c r="VHO522" s="174"/>
      <c r="VHP522" s="11"/>
      <c r="VHQ522" s="15"/>
      <c r="VHR522" s="6"/>
      <c r="VHS522" s="174"/>
      <c r="VHT522" s="11"/>
      <c r="VHU522" s="15"/>
      <c r="VHV522" s="6"/>
      <c r="VHW522" s="174"/>
      <c r="VHX522" s="11"/>
      <c r="VHY522" s="15"/>
      <c r="VHZ522" s="6"/>
      <c r="VIA522" s="174"/>
      <c r="VIB522" s="11"/>
      <c r="VIC522" s="15"/>
      <c r="VID522" s="6"/>
      <c r="VIE522" s="174"/>
      <c r="VIF522" s="11"/>
      <c r="VIG522" s="15"/>
      <c r="VIH522" s="6"/>
      <c r="VII522" s="174"/>
      <c r="VIJ522" s="11"/>
      <c r="VIK522" s="15"/>
      <c r="VIL522" s="6"/>
      <c r="VIM522" s="174"/>
      <c r="VIN522" s="11"/>
      <c r="VIO522" s="15"/>
      <c r="VIP522" s="6"/>
      <c r="VIQ522" s="174"/>
      <c r="VIR522" s="11"/>
      <c r="VIS522" s="15"/>
      <c r="VIT522" s="6"/>
      <c r="VIU522" s="174"/>
      <c r="VIV522" s="11"/>
      <c r="VIW522" s="15"/>
      <c r="VIX522" s="6"/>
      <c r="VIY522" s="174"/>
      <c r="VIZ522" s="11"/>
      <c r="VJA522" s="15"/>
      <c r="VJB522" s="6"/>
      <c r="VJC522" s="174"/>
      <c r="VJD522" s="11"/>
      <c r="VJE522" s="15"/>
      <c r="VJF522" s="6"/>
      <c r="VJG522" s="174"/>
      <c r="VJH522" s="11"/>
      <c r="VJI522" s="15"/>
      <c r="VJJ522" s="6"/>
      <c r="VJK522" s="174"/>
      <c r="VJL522" s="11"/>
      <c r="VJM522" s="15"/>
      <c r="VJN522" s="6"/>
      <c r="VJO522" s="174"/>
      <c r="VJP522" s="11"/>
      <c r="VJQ522" s="15"/>
      <c r="VJR522" s="6"/>
      <c r="VJS522" s="174"/>
      <c r="VJT522" s="11"/>
      <c r="VJU522" s="15"/>
      <c r="VJV522" s="6"/>
      <c r="VJW522" s="174"/>
      <c r="VJX522" s="11"/>
      <c r="VJY522" s="15"/>
      <c r="VJZ522" s="6"/>
      <c r="VKA522" s="174"/>
      <c r="VKB522" s="11"/>
      <c r="VKC522" s="15"/>
      <c r="VKD522" s="6"/>
      <c r="VKE522" s="174"/>
      <c r="VKF522" s="11"/>
      <c r="VKG522" s="15"/>
      <c r="VKH522" s="6"/>
      <c r="VKI522" s="174"/>
      <c r="VKJ522" s="11"/>
      <c r="VKK522" s="15"/>
      <c r="VKL522" s="6"/>
      <c r="VKM522" s="174"/>
      <c r="VKN522" s="11"/>
      <c r="VKO522" s="15"/>
      <c r="VKP522" s="6"/>
      <c r="VKQ522" s="174"/>
      <c r="VKR522" s="11"/>
      <c r="VKS522" s="15"/>
      <c r="VKT522" s="6"/>
      <c r="VKU522" s="174"/>
      <c r="VKV522" s="11"/>
      <c r="VKW522" s="15"/>
      <c r="VKX522" s="6"/>
      <c r="VKY522" s="174"/>
      <c r="VKZ522" s="11"/>
      <c r="VLA522" s="15"/>
      <c r="VLB522" s="6"/>
      <c r="VLC522" s="174"/>
      <c r="VLD522" s="11"/>
      <c r="VLE522" s="15"/>
      <c r="VLF522" s="6"/>
      <c r="VLG522" s="174"/>
      <c r="VLH522" s="11"/>
      <c r="VLI522" s="15"/>
      <c r="VLJ522" s="6"/>
      <c r="VLK522" s="174"/>
      <c r="VLL522" s="11"/>
      <c r="VLM522" s="15"/>
      <c r="VLN522" s="6"/>
      <c r="VLO522" s="174"/>
      <c r="VLP522" s="11"/>
      <c r="VLQ522" s="15"/>
      <c r="VLR522" s="6"/>
      <c r="VLS522" s="174"/>
      <c r="VLT522" s="11"/>
      <c r="VLU522" s="15"/>
      <c r="VLV522" s="6"/>
      <c r="VLW522" s="174"/>
      <c r="VLX522" s="11"/>
      <c r="VLY522" s="15"/>
      <c r="VLZ522" s="6"/>
      <c r="VMA522" s="174"/>
      <c r="VMB522" s="11"/>
      <c r="VMC522" s="15"/>
      <c r="VMD522" s="6"/>
      <c r="VME522" s="174"/>
      <c r="VMF522" s="11"/>
      <c r="VMG522" s="15"/>
      <c r="VMH522" s="6"/>
      <c r="VMI522" s="174"/>
      <c r="VMJ522" s="11"/>
      <c r="VMK522" s="15"/>
      <c r="VML522" s="6"/>
      <c r="VMM522" s="174"/>
      <c r="VMN522" s="11"/>
      <c r="VMO522" s="15"/>
      <c r="VMP522" s="6"/>
      <c r="VMQ522" s="174"/>
      <c r="VMR522" s="11"/>
      <c r="VMS522" s="15"/>
      <c r="VMT522" s="6"/>
      <c r="VMU522" s="174"/>
      <c r="VMV522" s="11"/>
      <c r="VMW522" s="15"/>
      <c r="VMX522" s="6"/>
      <c r="VMY522" s="174"/>
      <c r="VMZ522" s="11"/>
      <c r="VNA522" s="15"/>
      <c r="VNB522" s="6"/>
      <c r="VNC522" s="174"/>
      <c r="VND522" s="11"/>
      <c r="VNE522" s="15"/>
      <c r="VNF522" s="6"/>
      <c r="VNG522" s="174"/>
      <c r="VNH522" s="11"/>
      <c r="VNI522" s="15"/>
      <c r="VNJ522" s="6"/>
      <c r="VNK522" s="174"/>
      <c r="VNL522" s="11"/>
      <c r="VNM522" s="15"/>
      <c r="VNN522" s="6"/>
      <c r="VNO522" s="174"/>
      <c r="VNP522" s="11"/>
      <c r="VNQ522" s="15"/>
      <c r="VNR522" s="6"/>
      <c r="VNS522" s="174"/>
      <c r="VNT522" s="11"/>
      <c r="VNU522" s="15"/>
      <c r="VNV522" s="6"/>
      <c r="VNW522" s="174"/>
      <c r="VNX522" s="11"/>
      <c r="VNY522" s="15"/>
      <c r="VNZ522" s="6"/>
      <c r="VOA522" s="174"/>
      <c r="VOB522" s="11"/>
      <c r="VOC522" s="15"/>
      <c r="VOD522" s="6"/>
      <c r="VOE522" s="174"/>
      <c r="VOF522" s="11"/>
      <c r="VOG522" s="15"/>
      <c r="VOH522" s="6"/>
      <c r="VOI522" s="174"/>
      <c r="VOJ522" s="11"/>
      <c r="VOK522" s="15"/>
      <c r="VOL522" s="6"/>
      <c r="VOM522" s="174"/>
      <c r="VON522" s="11"/>
      <c r="VOO522" s="15"/>
      <c r="VOP522" s="6"/>
      <c r="VOQ522" s="174"/>
      <c r="VOR522" s="11"/>
      <c r="VOS522" s="15"/>
      <c r="VOT522" s="6"/>
      <c r="VOU522" s="174"/>
      <c r="VOV522" s="11"/>
      <c r="VOW522" s="15"/>
      <c r="VOX522" s="6"/>
      <c r="VOY522" s="174"/>
      <c r="VOZ522" s="11"/>
      <c r="VPA522" s="15"/>
      <c r="VPB522" s="6"/>
      <c r="VPC522" s="174"/>
      <c r="VPD522" s="11"/>
      <c r="VPE522" s="15"/>
      <c r="VPF522" s="6"/>
      <c r="VPG522" s="174"/>
      <c r="VPH522" s="11"/>
      <c r="VPI522" s="15"/>
      <c r="VPJ522" s="6"/>
      <c r="VPK522" s="174"/>
      <c r="VPL522" s="11"/>
      <c r="VPM522" s="15"/>
      <c r="VPN522" s="6"/>
      <c r="VPO522" s="174"/>
      <c r="VPP522" s="11"/>
      <c r="VPQ522" s="15"/>
      <c r="VPR522" s="6"/>
      <c r="VPS522" s="174"/>
      <c r="VPT522" s="11"/>
      <c r="VPU522" s="15"/>
      <c r="VPV522" s="6"/>
      <c r="VPW522" s="174"/>
      <c r="VPX522" s="11"/>
      <c r="VPY522" s="15"/>
      <c r="VPZ522" s="6"/>
      <c r="VQA522" s="174"/>
      <c r="VQB522" s="11"/>
      <c r="VQC522" s="15"/>
      <c r="VQD522" s="6"/>
      <c r="VQE522" s="174"/>
      <c r="VQF522" s="11"/>
      <c r="VQG522" s="15"/>
      <c r="VQH522" s="6"/>
      <c r="VQI522" s="174"/>
      <c r="VQJ522" s="11"/>
      <c r="VQK522" s="15"/>
      <c r="VQL522" s="6"/>
      <c r="VQM522" s="174"/>
      <c r="VQN522" s="11"/>
      <c r="VQO522" s="15"/>
      <c r="VQP522" s="6"/>
      <c r="VQQ522" s="174"/>
      <c r="VQR522" s="11"/>
      <c r="VQS522" s="15"/>
      <c r="VQT522" s="6"/>
      <c r="VQU522" s="174"/>
      <c r="VQV522" s="11"/>
      <c r="VQW522" s="15"/>
      <c r="VQX522" s="6"/>
      <c r="VQY522" s="174"/>
      <c r="VQZ522" s="11"/>
      <c r="VRA522" s="15"/>
      <c r="VRB522" s="6"/>
      <c r="VRC522" s="174"/>
      <c r="VRD522" s="11"/>
      <c r="VRE522" s="15"/>
      <c r="VRF522" s="6"/>
      <c r="VRG522" s="174"/>
      <c r="VRH522" s="11"/>
      <c r="VRI522" s="15"/>
      <c r="VRJ522" s="6"/>
      <c r="VRK522" s="174"/>
      <c r="VRL522" s="11"/>
      <c r="VRM522" s="15"/>
      <c r="VRN522" s="6"/>
      <c r="VRO522" s="174"/>
      <c r="VRP522" s="11"/>
      <c r="VRQ522" s="15"/>
      <c r="VRR522" s="6"/>
      <c r="VRS522" s="174"/>
      <c r="VRT522" s="11"/>
      <c r="VRU522" s="15"/>
      <c r="VRV522" s="6"/>
      <c r="VRW522" s="174"/>
      <c r="VRX522" s="11"/>
      <c r="VRY522" s="15"/>
      <c r="VRZ522" s="6"/>
      <c r="VSA522" s="174"/>
      <c r="VSB522" s="11"/>
      <c r="VSC522" s="15"/>
      <c r="VSD522" s="6"/>
      <c r="VSE522" s="174"/>
      <c r="VSF522" s="11"/>
      <c r="VSG522" s="15"/>
      <c r="VSH522" s="6"/>
      <c r="VSI522" s="174"/>
      <c r="VSJ522" s="11"/>
      <c r="VSK522" s="15"/>
      <c r="VSL522" s="6"/>
      <c r="VSM522" s="174"/>
      <c r="VSN522" s="11"/>
      <c r="VSO522" s="15"/>
      <c r="VSP522" s="6"/>
      <c r="VSQ522" s="174"/>
      <c r="VSR522" s="11"/>
      <c r="VSS522" s="15"/>
      <c r="VST522" s="6"/>
      <c r="VSU522" s="174"/>
      <c r="VSV522" s="11"/>
      <c r="VSW522" s="15"/>
      <c r="VSX522" s="6"/>
      <c r="VSY522" s="174"/>
      <c r="VSZ522" s="11"/>
      <c r="VTA522" s="15"/>
      <c r="VTB522" s="6"/>
      <c r="VTC522" s="174"/>
      <c r="VTD522" s="11"/>
      <c r="VTE522" s="15"/>
      <c r="VTF522" s="6"/>
      <c r="VTG522" s="174"/>
      <c r="VTH522" s="11"/>
      <c r="VTI522" s="15"/>
      <c r="VTJ522" s="6"/>
      <c r="VTK522" s="174"/>
      <c r="VTL522" s="11"/>
      <c r="VTM522" s="15"/>
      <c r="VTN522" s="6"/>
      <c r="VTO522" s="174"/>
      <c r="VTP522" s="11"/>
      <c r="VTQ522" s="15"/>
      <c r="VTR522" s="6"/>
      <c r="VTS522" s="174"/>
      <c r="VTT522" s="11"/>
      <c r="VTU522" s="15"/>
      <c r="VTV522" s="6"/>
      <c r="VTW522" s="174"/>
      <c r="VTX522" s="11"/>
      <c r="VTY522" s="15"/>
      <c r="VTZ522" s="6"/>
      <c r="VUA522" s="174"/>
      <c r="VUB522" s="11"/>
      <c r="VUC522" s="15"/>
      <c r="VUD522" s="6"/>
      <c r="VUE522" s="174"/>
      <c r="VUF522" s="11"/>
      <c r="VUG522" s="15"/>
      <c r="VUH522" s="6"/>
      <c r="VUI522" s="174"/>
      <c r="VUJ522" s="11"/>
      <c r="VUK522" s="15"/>
      <c r="VUL522" s="6"/>
      <c r="VUM522" s="174"/>
      <c r="VUN522" s="11"/>
      <c r="VUO522" s="15"/>
      <c r="VUP522" s="6"/>
      <c r="VUQ522" s="174"/>
      <c r="VUR522" s="11"/>
      <c r="VUS522" s="15"/>
      <c r="VUT522" s="6"/>
      <c r="VUU522" s="174"/>
      <c r="VUV522" s="11"/>
      <c r="VUW522" s="15"/>
      <c r="VUX522" s="6"/>
      <c r="VUY522" s="174"/>
      <c r="VUZ522" s="11"/>
      <c r="VVA522" s="15"/>
      <c r="VVB522" s="6"/>
      <c r="VVC522" s="174"/>
      <c r="VVD522" s="11"/>
      <c r="VVE522" s="15"/>
      <c r="VVF522" s="6"/>
      <c r="VVG522" s="174"/>
      <c r="VVH522" s="11"/>
      <c r="VVI522" s="15"/>
      <c r="VVJ522" s="6"/>
      <c r="VVK522" s="174"/>
      <c r="VVL522" s="11"/>
      <c r="VVM522" s="15"/>
      <c r="VVN522" s="6"/>
      <c r="VVO522" s="174"/>
      <c r="VVP522" s="11"/>
      <c r="VVQ522" s="15"/>
      <c r="VVR522" s="6"/>
      <c r="VVS522" s="174"/>
      <c r="VVT522" s="11"/>
      <c r="VVU522" s="15"/>
      <c r="VVV522" s="6"/>
      <c r="VVW522" s="174"/>
      <c r="VVX522" s="11"/>
      <c r="VVY522" s="15"/>
      <c r="VVZ522" s="6"/>
      <c r="VWA522" s="174"/>
      <c r="VWB522" s="11"/>
      <c r="VWC522" s="15"/>
      <c r="VWD522" s="6"/>
      <c r="VWE522" s="174"/>
      <c r="VWF522" s="11"/>
      <c r="VWG522" s="15"/>
      <c r="VWH522" s="6"/>
      <c r="VWI522" s="174"/>
      <c r="VWJ522" s="11"/>
      <c r="VWK522" s="15"/>
      <c r="VWL522" s="6"/>
      <c r="VWM522" s="174"/>
      <c r="VWN522" s="11"/>
      <c r="VWO522" s="15"/>
      <c r="VWP522" s="6"/>
      <c r="VWQ522" s="174"/>
      <c r="VWR522" s="11"/>
      <c r="VWS522" s="15"/>
      <c r="VWT522" s="6"/>
      <c r="VWU522" s="174"/>
      <c r="VWV522" s="11"/>
      <c r="VWW522" s="15"/>
      <c r="VWX522" s="6"/>
      <c r="VWY522" s="174"/>
      <c r="VWZ522" s="11"/>
      <c r="VXA522" s="15"/>
      <c r="VXB522" s="6"/>
      <c r="VXC522" s="174"/>
      <c r="VXD522" s="11"/>
      <c r="VXE522" s="15"/>
      <c r="VXF522" s="6"/>
      <c r="VXG522" s="174"/>
      <c r="VXH522" s="11"/>
      <c r="VXI522" s="15"/>
      <c r="VXJ522" s="6"/>
      <c r="VXK522" s="174"/>
      <c r="VXL522" s="11"/>
      <c r="VXM522" s="15"/>
      <c r="VXN522" s="6"/>
      <c r="VXO522" s="174"/>
      <c r="VXP522" s="11"/>
      <c r="VXQ522" s="15"/>
      <c r="VXR522" s="6"/>
      <c r="VXS522" s="174"/>
      <c r="VXT522" s="11"/>
      <c r="VXU522" s="15"/>
      <c r="VXV522" s="6"/>
      <c r="VXW522" s="174"/>
      <c r="VXX522" s="11"/>
      <c r="VXY522" s="15"/>
      <c r="VXZ522" s="6"/>
      <c r="VYA522" s="174"/>
      <c r="VYB522" s="11"/>
      <c r="VYC522" s="15"/>
      <c r="VYD522" s="6"/>
      <c r="VYE522" s="174"/>
      <c r="VYF522" s="11"/>
      <c r="VYG522" s="15"/>
      <c r="VYH522" s="6"/>
      <c r="VYI522" s="174"/>
      <c r="VYJ522" s="11"/>
      <c r="VYK522" s="15"/>
      <c r="VYL522" s="6"/>
      <c r="VYM522" s="174"/>
      <c r="VYN522" s="11"/>
      <c r="VYO522" s="15"/>
      <c r="VYP522" s="6"/>
      <c r="VYQ522" s="174"/>
      <c r="VYR522" s="11"/>
      <c r="VYS522" s="15"/>
      <c r="VYT522" s="6"/>
      <c r="VYU522" s="174"/>
      <c r="VYV522" s="11"/>
      <c r="VYW522" s="15"/>
      <c r="VYX522" s="6"/>
      <c r="VYY522" s="174"/>
      <c r="VYZ522" s="11"/>
      <c r="VZA522" s="15"/>
      <c r="VZB522" s="6"/>
      <c r="VZC522" s="174"/>
      <c r="VZD522" s="11"/>
      <c r="VZE522" s="15"/>
      <c r="VZF522" s="6"/>
      <c r="VZG522" s="174"/>
      <c r="VZH522" s="11"/>
      <c r="VZI522" s="15"/>
      <c r="VZJ522" s="6"/>
      <c r="VZK522" s="174"/>
      <c r="VZL522" s="11"/>
      <c r="VZM522" s="15"/>
      <c r="VZN522" s="6"/>
      <c r="VZO522" s="174"/>
      <c r="VZP522" s="11"/>
      <c r="VZQ522" s="15"/>
      <c r="VZR522" s="6"/>
      <c r="VZS522" s="174"/>
      <c r="VZT522" s="11"/>
      <c r="VZU522" s="15"/>
      <c r="VZV522" s="6"/>
      <c r="VZW522" s="174"/>
      <c r="VZX522" s="11"/>
      <c r="VZY522" s="15"/>
      <c r="VZZ522" s="6"/>
      <c r="WAA522" s="174"/>
      <c r="WAB522" s="11"/>
      <c r="WAC522" s="15"/>
      <c r="WAD522" s="6"/>
      <c r="WAE522" s="174"/>
      <c r="WAF522" s="11"/>
      <c r="WAG522" s="15"/>
      <c r="WAH522" s="6"/>
      <c r="WAI522" s="174"/>
      <c r="WAJ522" s="11"/>
      <c r="WAK522" s="15"/>
      <c r="WAL522" s="6"/>
      <c r="WAM522" s="174"/>
      <c r="WAN522" s="11"/>
      <c r="WAO522" s="15"/>
      <c r="WAP522" s="6"/>
      <c r="WAQ522" s="174"/>
      <c r="WAR522" s="11"/>
      <c r="WAS522" s="15"/>
      <c r="WAT522" s="6"/>
      <c r="WAU522" s="174"/>
      <c r="WAV522" s="11"/>
      <c r="WAW522" s="15"/>
      <c r="WAX522" s="6"/>
      <c r="WAY522" s="174"/>
      <c r="WAZ522" s="11"/>
      <c r="WBA522" s="15"/>
      <c r="WBB522" s="6"/>
      <c r="WBC522" s="174"/>
      <c r="WBD522" s="11"/>
      <c r="WBE522" s="15"/>
      <c r="WBF522" s="6"/>
      <c r="WBG522" s="174"/>
      <c r="WBH522" s="11"/>
      <c r="WBI522" s="15"/>
      <c r="WBJ522" s="6"/>
      <c r="WBK522" s="174"/>
      <c r="WBL522" s="11"/>
      <c r="WBM522" s="15"/>
      <c r="WBN522" s="6"/>
      <c r="WBO522" s="174"/>
      <c r="WBP522" s="11"/>
      <c r="WBQ522" s="15"/>
      <c r="WBR522" s="6"/>
      <c r="WBS522" s="174"/>
      <c r="WBT522" s="11"/>
      <c r="WBU522" s="15"/>
      <c r="WBV522" s="6"/>
      <c r="WBW522" s="174"/>
      <c r="WBX522" s="11"/>
      <c r="WBY522" s="15"/>
      <c r="WBZ522" s="6"/>
      <c r="WCA522" s="174"/>
      <c r="WCB522" s="11"/>
      <c r="WCC522" s="15"/>
      <c r="WCD522" s="6"/>
      <c r="WCE522" s="174"/>
      <c r="WCF522" s="11"/>
      <c r="WCG522" s="15"/>
      <c r="WCH522" s="6"/>
      <c r="WCI522" s="174"/>
      <c r="WCJ522" s="11"/>
      <c r="WCK522" s="15"/>
      <c r="WCL522" s="6"/>
      <c r="WCM522" s="174"/>
      <c r="WCN522" s="11"/>
      <c r="WCO522" s="15"/>
      <c r="WCP522" s="6"/>
      <c r="WCQ522" s="174"/>
      <c r="WCR522" s="11"/>
      <c r="WCS522" s="15"/>
      <c r="WCT522" s="6"/>
      <c r="WCU522" s="174"/>
      <c r="WCV522" s="11"/>
      <c r="WCW522" s="15"/>
      <c r="WCX522" s="6"/>
      <c r="WCY522" s="174"/>
      <c r="WCZ522" s="11"/>
      <c r="WDA522" s="15"/>
      <c r="WDB522" s="6"/>
      <c r="WDC522" s="174"/>
      <c r="WDD522" s="11"/>
      <c r="WDE522" s="15"/>
      <c r="WDF522" s="6"/>
      <c r="WDG522" s="174"/>
      <c r="WDH522" s="11"/>
      <c r="WDI522" s="15"/>
      <c r="WDJ522" s="6"/>
      <c r="WDK522" s="174"/>
      <c r="WDL522" s="11"/>
      <c r="WDM522" s="15"/>
      <c r="WDN522" s="6"/>
      <c r="WDO522" s="174"/>
      <c r="WDP522" s="11"/>
      <c r="WDQ522" s="15"/>
      <c r="WDR522" s="6"/>
      <c r="WDS522" s="174"/>
      <c r="WDT522" s="11"/>
      <c r="WDU522" s="15"/>
      <c r="WDV522" s="6"/>
      <c r="WDW522" s="174"/>
      <c r="WDX522" s="11"/>
      <c r="WDY522" s="15"/>
      <c r="WDZ522" s="6"/>
      <c r="WEA522" s="174"/>
      <c r="WEB522" s="11"/>
      <c r="WEC522" s="15"/>
      <c r="WED522" s="6"/>
      <c r="WEE522" s="174"/>
      <c r="WEF522" s="11"/>
      <c r="WEG522" s="15"/>
      <c r="WEH522" s="6"/>
      <c r="WEI522" s="174"/>
      <c r="WEJ522" s="11"/>
      <c r="WEK522" s="15"/>
      <c r="WEL522" s="6"/>
      <c r="WEM522" s="174"/>
      <c r="WEN522" s="11"/>
      <c r="WEO522" s="15"/>
      <c r="WEP522" s="6"/>
      <c r="WEQ522" s="174"/>
      <c r="WER522" s="11"/>
      <c r="WES522" s="15"/>
      <c r="WET522" s="6"/>
      <c r="WEU522" s="174"/>
      <c r="WEV522" s="11"/>
      <c r="WEW522" s="15"/>
      <c r="WEX522" s="6"/>
      <c r="WEY522" s="174"/>
      <c r="WEZ522" s="11"/>
      <c r="WFA522" s="15"/>
      <c r="WFB522" s="6"/>
      <c r="WFC522" s="174"/>
      <c r="WFD522" s="11"/>
      <c r="WFE522" s="15"/>
      <c r="WFF522" s="6"/>
      <c r="WFG522" s="174"/>
      <c r="WFH522" s="11"/>
      <c r="WFI522" s="15"/>
      <c r="WFJ522" s="6"/>
      <c r="WFK522" s="174"/>
      <c r="WFL522" s="11"/>
      <c r="WFM522" s="15"/>
      <c r="WFN522" s="6"/>
      <c r="WFO522" s="174"/>
      <c r="WFP522" s="11"/>
      <c r="WFQ522" s="15"/>
      <c r="WFR522" s="6"/>
      <c r="WFS522" s="174"/>
      <c r="WFT522" s="11"/>
      <c r="WFU522" s="15"/>
      <c r="WFV522" s="6"/>
      <c r="WFW522" s="174"/>
      <c r="WFX522" s="11"/>
      <c r="WFY522" s="15"/>
      <c r="WFZ522" s="6"/>
      <c r="WGA522" s="174"/>
      <c r="WGB522" s="11"/>
      <c r="WGC522" s="15"/>
      <c r="WGD522" s="6"/>
      <c r="WGE522" s="174"/>
      <c r="WGF522" s="11"/>
      <c r="WGG522" s="15"/>
      <c r="WGH522" s="6"/>
      <c r="WGI522" s="174"/>
      <c r="WGJ522" s="11"/>
      <c r="WGK522" s="15"/>
      <c r="WGL522" s="6"/>
      <c r="WGM522" s="174"/>
      <c r="WGN522" s="11"/>
      <c r="WGO522" s="15"/>
      <c r="WGP522" s="6"/>
      <c r="WGQ522" s="174"/>
      <c r="WGR522" s="11"/>
      <c r="WGS522" s="15"/>
      <c r="WGT522" s="6"/>
      <c r="WGU522" s="174"/>
      <c r="WGV522" s="11"/>
      <c r="WGW522" s="15"/>
      <c r="WGX522" s="6"/>
      <c r="WGY522" s="174"/>
      <c r="WGZ522" s="11"/>
      <c r="WHA522" s="15"/>
      <c r="WHB522" s="6"/>
      <c r="WHC522" s="174"/>
      <c r="WHD522" s="11"/>
      <c r="WHE522" s="15"/>
      <c r="WHF522" s="6"/>
      <c r="WHG522" s="174"/>
      <c r="WHH522" s="11"/>
      <c r="WHI522" s="15"/>
      <c r="WHJ522" s="6"/>
      <c r="WHK522" s="174"/>
      <c r="WHL522" s="11"/>
      <c r="WHM522" s="15"/>
      <c r="WHN522" s="6"/>
      <c r="WHO522" s="174"/>
      <c r="WHP522" s="11"/>
      <c r="WHQ522" s="15"/>
      <c r="WHR522" s="6"/>
      <c r="WHS522" s="174"/>
      <c r="WHT522" s="11"/>
      <c r="WHU522" s="15"/>
      <c r="WHV522" s="6"/>
      <c r="WHW522" s="174"/>
      <c r="WHX522" s="11"/>
      <c r="WHY522" s="15"/>
      <c r="WHZ522" s="6"/>
      <c r="WIA522" s="174"/>
      <c r="WIB522" s="11"/>
      <c r="WIC522" s="15"/>
      <c r="WID522" s="6"/>
      <c r="WIE522" s="174"/>
      <c r="WIF522" s="11"/>
      <c r="WIG522" s="15"/>
      <c r="WIH522" s="6"/>
      <c r="WII522" s="174"/>
      <c r="WIJ522" s="11"/>
      <c r="WIK522" s="15"/>
      <c r="WIL522" s="6"/>
      <c r="WIM522" s="174"/>
      <c r="WIN522" s="11"/>
      <c r="WIO522" s="15"/>
      <c r="WIP522" s="6"/>
      <c r="WIQ522" s="174"/>
      <c r="WIR522" s="11"/>
      <c r="WIS522" s="15"/>
      <c r="WIT522" s="6"/>
      <c r="WIU522" s="174"/>
      <c r="WIV522" s="11"/>
      <c r="WIW522" s="15"/>
      <c r="WIX522" s="6"/>
      <c r="WIY522" s="174"/>
      <c r="WIZ522" s="11"/>
      <c r="WJA522" s="15"/>
      <c r="WJB522" s="6"/>
      <c r="WJC522" s="174"/>
      <c r="WJD522" s="11"/>
      <c r="WJE522" s="15"/>
      <c r="WJF522" s="6"/>
      <c r="WJG522" s="174"/>
      <c r="WJH522" s="11"/>
      <c r="WJI522" s="15"/>
      <c r="WJJ522" s="6"/>
      <c r="WJK522" s="174"/>
      <c r="WJL522" s="11"/>
      <c r="WJM522" s="15"/>
      <c r="WJN522" s="6"/>
      <c r="WJO522" s="174"/>
      <c r="WJP522" s="11"/>
      <c r="WJQ522" s="15"/>
      <c r="WJR522" s="6"/>
      <c r="WJS522" s="174"/>
      <c r="WJT522" s="11"/>
      <c r="WJU522" s="15"/>
      <c r="WJV522" s="6"/>
      <c r="WJW522" s="174"/>
      <c r="WJX522" s="11"/>
      <c r="WJY522" s="15"/>
      <c r="WJZ522" s="6"/>
      <c r="WKA522" s="174"/>
      <c r="WKB522" s="11"/>
      <c r="WKC522" s="15"/>
      <c r="WKD522" s="6"/>
      <c r="WKE522" s="174"/>
      <c r="WKF522" s="11"/>
      <c r="WKG522" s="15"/>
      <c r="WKH522" s="6"/>
      <c r="WKI522" s="174"/>
      <c r="WKJ522" s="11"/>
      <c r="WKK522" s="15"/>
      <c r="WKL522" s="6"/>
      <c r="WKM522" s="174"/>
      <c r="WKN522" s="11"/>
      <c r="WKO522" s="15"/>
      <c r="WKP522" s="6"/>
      <c r="WKQ522" s="174"/>
      <c r="WKR522" s="11"/>
      <c r="WKS522" s="15"/>
      <c r="WKT522" s="6"/>
      <c r="WKU522" s="174"/>
      <c r="WKV522" s="11"/>
      <c r="WKW522" s="15"/>
      <c r="WKX522" s="6"/>
      <c r="WKY522" s="174"/>
      <c r="WKZ522" s="11"/>
      <c r="WLA522" s="15"/>
      <c r="WLB522" s="6"/>
      <c r="WLC522" s="174"/>
      <c r="WLD522" s="11"/>
      <c r="WLE522" s="15"/>
      <c r="WLF522" s="6"/>
      <c r="WLG522" s="174"/>
      <c r="WLH522" s="11"/>
      <c r="WLI522" s="15"/>
      <c r="WLJ522" s="6"/>
      <c r="WLK522" s="174"/>
      <c r="WLL522" s="11"/>
      <c r="WLM522" s="15"/>
      <c r="WLN522" s="6"/>
      <c r="WLO522" s="174"/>
      <c r="WLP522" s="11"/>
      <c r="WLQ522" s="15"/>
      <c r="WLR522" s="6"/>
      <c r="WLS522" s="174"/>
      <c r="WLT522" s="11"/>
      <c r="WLU522" s="15"/>
      <c r="WLV522" s="6"/>
      <c r="WLW522" s="174"/>
      <c r="WLX522" s="11"/>
      <c r="WLY522" s="15"/>
      <c r="WLZ522" s="6"/>
      <c r="WMA522" s="174"/>
      <c r="WMB522" s="11"/>
      <c r="WMC522" s="15"/>
      <c r="WMD522" s="6"/>
      <c r="WME522" s="174"/>
      <c r="WMF522" s="11"/>
      <c r="WMG522" s="15"/>
      <c r="WMH522" s="6"/>
      <c r="WMI522" s="174"/>
      <c r="WMJ522" s="11"/>
      <c r="WMK522" s="15"/>
      <c r="WML522" s="6"/>
      <c r="WMM522" s="174"/>
      <c r="WMN522" s="11"/>
      <c r="WMO522" s="15"/>
      <c r="WMP522" s="6"/>
      <c r="WMQ522" s="174"/>
      <c r="WMR522" s="11"/>
      <c r="WMS522" s="15"/>
      <c r="WMT522" s="6"/>
      <c r="WMU522" s="174"/>
      <c r="WMV522" s="11"/>
      <c r="WMW522" s="15"/>
      <c r="WMX522" s="6"/>
      <c r="WMY522" s="174"/>
      <c r="WMZ522" s="11"/>
      <c r="WNA522" s="15"/>
      <c r="WNB522" s="6"/>
      <c r="WNC522" s="174"/>
      <c r="WND522" s="11"/>
      <c r="WNE522" s="15"/>
      <c r="WNF522" s="6"/>
      <c r="WNG522" s="174"/>
      <c r="WNH522" s="11"/>
      <c r="WNI522" s="15"/>
      <c r="WNJ522" s="6"/>
      <c r="WNK522" s="174"/>
      <c r="WNL522" s="11"/>
      <c r="WNM522" s="15"/>
      <c r="WNN522" s="6"/>
      <c r="WNO522" s="174"/>
      <c r="WNP522" s="11"/>
      <c r="WNQ522" s="15"/>
      <c r="WNR522" s="6"/>
      <c r="WNS522" s="174"/>
      <c r="WNT522" s="11"/>
      <c r="WNU522" s="15"/>
      <c r="WNV522" s="6"/>
      <c r="WNW522" s="174"/>
      <c r="WNX522" s="11"/>
      <c r="WNY522" s="15"/>
      <c r="WNZ522" s="6"/>
      <c r="WOA522" s="174"/>
      <c r="WOB522" s="11"/>
      <c r="WOC522" s="15"/>
      <c r="WOD522" s="6"/>
      <c r="WOE522" s="174"/>
      <c r="WOF522" s="11"/>
      <c r="WOG522" s="15"/>
      <c r="WOH522" s="6"/>
      <c r="WOI522" s="174"/>
      <c r="WOJ522" s="11"/>
      <c r="WOK522" s="15"/>
      <c r="WOL522" s="6"/>
      <c r="WOM522" s="174"/>
      <c r="WON522" s="11"/>
      <c r="WOO522" s="15"/>
      <c r="WOP522" s="6"/>
      <c r="WOQ522" s="174"/>
      <c r="WOR522" s="11"/>
      <c r="WOS522" s="15"/>
      <c r="WOT522" s="6"/>
      <c r="WOU522" s="174"/>
      <c r="WOV522" s="11"/>
      <c r="WOW522" s="15"/>
      <c r="WOX522" s="6"/>
      <c r="WOY522" s="174"/>
      <c r="WOZ522" s="11"/>
      <c r="WPA522" s="15"/>
      <c r="WPB522" s="6"/>
      <c r="WPC522" s="174"/>
      <c r="WPD522" s="11"/>
      <c r="WPE522" s="15"/>
      <c r="WPF522" s="6"/>
      <c r="WPG522" s="174"/>
      <c r="WPH522" s="11"/>
      <c r="WPI522" s="15"/>
      <c r="WPJ522" s="6"/>
      <c r="WPK522" s="174"/>
      <c r="WPL522" s="11"/>
      <c r="WPM522" s="15"/>
      <c r="WPN522" s="6"/>
      <c r="WPO522" s="174"/>
      <c r="WPP522" s="11"/>
      <c r="WPQ522" s="15"/>
      <c r="WPR522" s="6"/>
      <c r="WPS522" s="174"/>
      <c r="WPT522" s="11"/>
      <c r="WPU522" s="15"/>
      <c r="WPV522" s="6"/>
      <c r="WPW522" s="174"/>
      <c r="WPX522" s="11"/>
      <c r="WPY522" s="15"/>
      <c r="WPZ522" s="6"/>
      <c r="WQA522" s="174"/>
      <c r="WQB522" s="11"/>
      <c r="WQC522" s="15"/>
      <c r="WQD522" s="6"/>
      <c r="WQE522" s="174"/>
      <c r="WQF522" s="11"/>
      <c r="WQG522" s="15"/>
      <c r="WQH522" s="6"/>
      <c r="WQI522" s="174"/>
      <c r="WQJ522" s="11"/>
      <c r="WQK522" s="15"/>
      <c r="WQL522" s="6"/>
      <c r="WQM522" s="174"/>
      <c r="WQN522" s="11"/>
      <c r="WQO522" s="15"/>
      <c r="WQP522" s="6"/>
      <c r="WQQ522" s="174"/>
      <c r="WQR522" s="11"/>
      <c r="WQS522" s="15"/>
      <c r="WQT522" s="6"/>
      <c r="WQU522" s="174"/>
      <c r="WQV522" s="11"/>
      <c r="WQW522" s="15"/>
      <c r="WQX522" s="6"/>
      <c r="WQY522" s="174"/>
      <c r="WQZ522" s="11"/>
      <c r="WRA522" s="15"/>
      <c r="WRB522" s="6"/>
      <c r="WRC522" s="174"/>
      <c r="WRD522" s="11"/>
      <c r="WRE522" s="15"/>
      <c r="WRF522" s="6"/>
      <c r="WRG522" s="174"/>
      <c r="WRH522" s="11"/>
      <c r="WRI522" s="15"/>
      <c r="WRJ522" s="6"/>
      <c r="WRK522" s="174"/>
      <c r="WRL522" s="11"/>
      <c r="WRM522" s="15"/>
      <c r="WRN522" s="6"/>
      <c r="WRO522" s="174"/>
      <c r="WRP522" s="11"/>
      <c r="WRQ522" s="15"/>
      <c r="WRR522" s="6"/>
      <c r="WRS522" s="174"/>
      <c r="WRT522" s="11"/>
      <c r="WRU522" s="15"/>
      <c r="WRV522" s="6"/>
      <c r="WRW522" s="174"/>
      <c r="WRX522" s="11"/>
      <c r="WRY522" s="15"/>
      <c r="WRZ522" s="6"/>
      <c r="WSA522" s="174"/>
      <c r="WSB522" s="11"/>
      <c r="WSC522" s="15"/>
      <c r="WSD522" s="6"/>
      <c r="WSE522" s="174"/>
      <c r="WSF522" s="11"/>
      <c r="WSG522" s="15"/>
      <c r="WSH522" s="6"/>
      <c r="WSI522" s="174"/>
      <c r="WSJ522" s="11"/>
      <c r="WSK522" s="15"/>
      <c r="WSL522" s="6"/>
      <c r="WSM522" s="174"/>
      <c r="WSN522" s="11"/>
      <c r="WSO522" s="15"/>
      <c r="WSP522" s="6"/>
      <c r="WSQ522" s="174"/>
      <c r="WSR522" s="11"/>
      <c r="WSS522" s="15"/>
      <c r="WST522" s="6"/>
      <c r="WSU522" s="174"/>
      <c r="WSV522" s="11"/>
      <c r="WSW522" s="15"/>
      <c r="WSX522" s="6"/>
      <c r="WSY522" s="174"/>
      <c r="WSZ522" s="11"/>
      <c r="WTA522" s="15"/>
      <c r="WTB522" s="6"/>
      <c r="WTC522" s="174"/>
      <c r="WTD522" s="11"/>
      <c r="WTE522" s="15"/>
      <c r="WTF522" s="6"/>
      <c r="WTG522" s="174"/>
      <c r="WTH522" s="11"/>
      <c r="WTI522" s="15"/>
      <c r="WTJ522" s="6"/>
      <c r="WTK522" s="174"/>
      <c r="WTL522" s="11"/>
      <c r="WTM522" s="15"/>
      <c r="WTN522" s="6"/>
      <c r="WTO522" s="174"/>
      <c r="WTP522" s="11"/>
      <c r="WTQ522" s="15"/>
      <c r="WTR522" s="6"/>
      <c r="WTS522" s="174"/>
      <c r="WTT522" s="11"/>
      <c r="WTU522" s="15"/>
      <c r="WTV522" s="6"/>
      <c r="WTW522" s="174"/>
      <c r="WTX522" s="11"/>
      <c r="WTY522" s="15"/>
      <c r="WTZ522" s="6"/>
      <c r="WUA522" s="174"/>
      <c r="WUB522" s="11"/>
      <c r="WUC522" s="15"/>
      <c r="WUD522" s="6"/>
      <c r="WUE522" s="174"/>
      <c r="WUF522" s="11"/>
      <c r="WUG522" s="15"/>
      <c r="WUH522" s="6"/>
      <c r="WUI522" s="174"/>
      <c r="WUJ522" s="11"/>
      <c r="WUK522" s="15"/>
      <c r="WUL522" s="6"/>
      <c r="WUM522" s="174"/>
      <c r="WUN522" s="11"/>
      <c r="WUO522" s="15"/>
      <c r="WUP522" s="6"/>
      <c r="WUQ522" s="174"/>
      <c r="WUR522" s="11"/>
      <c r="WUS522" s="15"/>
      <c r="WUT522" s="6"/>
      <c r="WUU522" s="174"/>
      <c r="WUV522" s="11"/>
      <c r="WUW522" s="15"/>
      <c r="WUX522" s="6"/>
      <c r="WUY522" s="174"/>
      <c r="WUZ522" s="11"/>
      <c r="WVA522" s="15"/>
      <c r="WVB522" s="6"/>
      <c r="WVC522" s="174"/>
      <c r="WVD522" s="11"/>
      <c r="WVE522" s="15"/>
      <c r="WVF522" s="6"/>
      <c r="WVG522" s="174"/>
      <c r="WVH522" s="11"/>
      <c r="WVI522" s="15"/>
      <c r="WVJ522" s="6"/>
      <c r="WVK522" s="174"/>
      <c r="WVL522" s="11"/>
      <c r="WVM522" s="15"/>
      <c r="WVN522" s="6"/>
      <c r="WVO522" s="174"/>
      <c r="WVP522" s="11"/>
      <c r="WVQ522" s="15"/>
      <c r="WVR522" s="6"/>
      <c r="WVS522" s="174"/>
      <c r="WVT522" s="11"/>
      <c r="WVU522" s="15"/>
      <c r="WVV522" s="6"/>
      <c r="WVW522" s="174"/>
      <c r="WVX522" s="11"/>
      <c r="WVY522" s="15"/>
      <c r="WVZ522" s="6"/>
      <c r="WWA522" s="174"/>
      <c r="WWB522" s="11"/>
      <c r="WWC522" s="15"/>
      <c r="WWD522" s="6"/>
      <c r="WWE522" s="174"/>
      <c r="WWF522" s="11"/>
      <c r="WWG522" s="15"/>
      <c r="WWH522" s="6"/>
      <c r="WWI522" s="174"/>
      <c r="WWJ522" s="11"/>
      <c r="WWK522" s="15"/>
      <c r="WWL522" s="6"/>
      <c r="WWM522" s="174"/>
      <c r="WWN522" s="11"/>
      <c r="WWO522" s="15"/>
      <c r="WWP522" s="6"/>
      <c r="WWQ522" s="174"/>
      <c r="WWR522" s="11"/>
      <c r="WWS522" s="15"/>
      <c r="WWT522" s="6"/>
      <c r="WWU522" s="174"/>
      <c r="WWV522" s="11"/>
      <c r="WWW522" s="15"/>
      <c r="WWX522" s="6"/>
      <c r="WWY522" s="174"/>
      <c r="WWZ522" s="11"/>
      <c r="WXA522" s="15"/>
      <c r="WXB522" s="6"/>
      <c r="WXC522" s="174"/>
      <c r="WXD522" s="11"/>
      <c r="WXE522" s="15"/>
      <c r="WXF522" s="6"/>
      <c r="WXG522" s="174"/>
      <c r="WXH522" s="11"/>
      <c r="WXI522" s="15"/>
      <c r="WXJ522" s="6"/>
      <c r="WXK522" s="174"/>
      <c r="WXL522" s="11"/>
      <c r="WXM522" s="15"/>
      <c r="WXN522" s="6"/>
      <c r="WXO522" s="174"/>
      <c r="WXP522" s="11"/>
      <c r="WXQ522" s="15"/>
      <c r="WXR522" s="6"/>
      <c r="WXS522" s="174"/>
      <c r="WXT522" s="11"/>
      <c r="WXU522" s="15"/>
      <c r="WXV522" s="6"/>
      <c r="WXW522" s="174"/>
      <c r="WXX522" s="11"/>
      <c r="WXY522" s="15"/>
      <c r="WXZ522" s="6"/>
      <c r="WYA522" s="174"/>
      <c r="WYB522" s="11"/>
      <c r="WYC522" s="15"/>
      <c r="WYD522" s="6"/>
      <c r="WYE522" s="174"/>
      <c r="WYF522" s="11"/>
      <c r="WYG522" s="15"/>
      <c r="WYH522" s="6"/>
      <c r="WYI522" s="174"/>
      <c r="WYJ522" s="11"/>
      <c r="WYK522" s="15"/>
      <c r="WYL522" s="6"/>
      <c r="WYM522" s="174"/>
      <c r="WYN522" s="11"/>
      <c r="WYO522" s="15"/>
      <c r="WYP522" s="6"/>
      <c r="WYQ522" s="174"/>
      <c r="WYR522" s="11"/>
      <c r="WYS522" s="15"/>
      <c r="WYT522" s="6"/>
      <c r="WYU522" s="174"/>
      <c r="WYV522" s="11"/>
      <c r="WYW522" s="15"/>
      <c r="WYX522" s="6"/>
      <c r="WYY522" s="174"/>
      <c r="WYZ522" s="11"/>
      <c r="WZA522" s="15"/>
      <c r="WZB522" s="6"/>
      <c r="WZC522" s="174"/>
      <c r="WZD522" s="11"/>
      <c r="WZE522" s="15"/>
      <c r="WZF522" s="6"/>
      <c r="WZG522" s="174"/>
      <c r="WZH522" s="11"/>
      <c r="WZI522" s="15"/>
      <c r="WZJ522" s="6"/>
      <c r="WZK522" s="174"/>
      <c r="WZL522" s="11"/>
      <c r="WZM522" s="15"/>
      <c r="WZN522" s="6"/>
      <c r="WZO522" s="174"/>
      <c r="WZP522" s="11"/>
      <c r="WZQ522" s="15"/>
      <c r="WZR522" s="6"/>
      <c r="WZS522" s="174"/>
      <c r="WZT522" s="11"/>
      <c r="WZU522" s="15"/>
      <c r="WZV522" s="6"/>
      <c r="WZW522" s="174"/>
      <c r="WZX522" s="11"/>
      <c r="WZY522" s="15"/>
      <c r="WZZ522" s="6"/>
      <c r="XAA522" s="174"/>
      <c r="XAB522" s="11"/>
      <c r="XAC522" s="15"/>
      <c r="XAD522" s="6"/>
      <c r="XAE522" s="174"/>
      <c r="XAF522" s="11"/>
      <c r="XAG522" s="15"/>
      <c r="XAH522" s="6"/>
      <c r="XAI522" s="174"/>
      <c r="XAJ522" s="11"/>
      <c r="XAK522" s="15"/>
      <c r="XAL522" s="6"/>
      <c r="XAM522" s="174"/>
      <c r="XAN522" s="11"/>
      <c r="XAO522" s="15"/>
      <c r="XAP522" s="6"/>
      <c r="XAQ522" s="174"/>
      <c r="XAR522" s="11"/>
      <c r="XAS522" s="15"/>
      <c r="XAT522" s="6"/>
      <c r="XAU522" s="174"/>
      <c r="XAV522" s="11"/>
      <c r="XAW522" s="15"/>
      <c r="XAX522" s="6"/>
      <c r="XAY522" s="174"/>
      <c r="XAZ522" s="11"/>
      <c r="XBA522" s="15"/>
      <c r="XBB522" s="6"/>
      <c r="XBC522" s="174"/>
      <c r="XBD522" s="11"/>
      <c r="XBE522" s="15"/>
      <c r="XBF522" s="6"/>
      <c r="XBG522" s="174"/>
      <c r="XBH522" s="11"/>
      <c r="XBI522" s="15"/>
      <c r="XBJ522" s="6"/>
      <c r="XBK522" s="174"/>
      <c r="XBL522" s="11"/>
      <c r="XBM522" s="15"/>
      <c r="XBN522" s="6"/>
      <c r="XBO522" s="174"/>
      <c r="XBP522" s="11"/>
      <c r="XBQ522" s="15"/>
      <c r="XBR522" s="6"/>
      <c r="XBS522" s="174"/>
      <c r="XBT522" s="11"/>
      <c r="XBU522" s="15"/>
      <c r="XBV522" s="6"/>
      <c r="XBW522" s="174"/>
      <c r="XBX522" s="11"/>
      <c r="XBY522" s="15"/>
      <c r="XBZ522" s="6"/>
      <c r="XCA522" s="174"/>
      <c r="XCB522" s="11"/>
      <c r="XCC522" s="15"/>
      <c r="XCD522" s="6"/>
      <c r="XCE522" s="174"/>
      <c r="XCF522" s="11"/>
      <c r="XCG522" s="15"/>
      <c r="XCH522" s="6"/>
      <c r="XCI522" s="174"/>
      <c r="XCJ522" s="11"/>
      <c r="XCK522" s="15"/>
      <c r="XCL522" s="6"/>
      <c r="XCM522" s="174"/>
      <c r="XCN522" s="11"/>
      <c r="XCO522" s="15"/>
      <c r="XCP522" s="6"/>
      <c r="XCQ522" s="174"/>
      <c r="XCR522" s="11"/>
      <c r="XCS522" s="15"/>
      <c r="XCT522" s="6"/>
      <c r="XCU522" s="174"/>
      <c r="XCV522" s="11"/>
      <c r="XCW522" s="15"/>
      <c r="XCX522" s="6"/>
      <c r="XCY522" s="174"/>
      <c r="XCZ522" s="11"/>
      <c r="XDA522" s="15"/>
      <c r="XDB522" s="6"/>
      <c r="XDC522" s="174"/>
      <c r="XDD522" s="11"/>
      <c r="XDE522" s="15"/>
      <c r="XDF522" s="6"/>
      <c r="XDG522" s="174"/>
      <c r="XDH522" s="11"/>
      <c r="XDI522" s="15"/>
      <c r="XDJ522" s="6"/>
      <c r="XDK522" s="174"/>
      <c r="XDL522" s="11"/>
      <c r="XDM522" s="15"/>
      <c r="XDN522" s="6"/>
      <c r="XDO522" s="174"/>
      <c r="XDP522" s="11"/>
      <c r="XDQ522" s="15"/>
      <c r="XDR522" s="6"/>
      <c r="XDS522" s="174"/>
      <c r="XDT522" s="11"/>
      <c r="XDU522" s="15"/>
      <c r="XDV522" s="6"/>
      <c r="XDW522" s="174"/>
      <c r="XDX522" s="11"/>
      <c r="XDY522" s="15"/>
      <c r="XDZ522" s="6"/>
      <c r="XEA522" s="174"/>
      <c r="XEB522" s="11"/>
      <c r="XEC522" s="15"/>
      <c r="XED522" s="6"/>
      <c r="XEE522" s="174"/>
      <c r="XEF522" s="11"/>
      <c r="XEG522" s="15"/>
      <c r="XEH522" s="6"/>
      <c r="XEI522" s="174"/>
      <c r="XEJ522" s="11"/>
      <c r="XEK522" s="15"/>
    </row>
    <row r="523" spans="1:16365" s="177" customFormat="1" ht="20.100000000000001" customHeight="1">
      <c r="A523" s="229" t="s">
        <v>324</v>
      </c>
      <c r="B523" s="3" t="s">
        <v>609</v>
      </c>
      <c r="C523" s="4"/>
      <c r="D523" s="203"/>
      <c r="E523" s="400"/>
      <c r="F523" s="276">
        <f>F524+F534</f>
        <v>0</v>
      </c>
      <c r="G523" s="8"/>
    </row>
    <row r="524" spans="1:16365" ht="20.100000000000001" customHeight="1">
      <c r="A524" s="241" t="s">
        <v>610</v>
      </c>
      <c r="B524" s="201" t="s">
        <v>374</v>
      </c>
      <c r="C524" s="202"/>
      <c r="D524" s="289"/>
      <c r="E524" s="407"/>
      <c r="F524" s="284">
        <f>SUM(F525:F533)</f>
        <v>0</v>
      </c>
    </row>
    <row r="525" spans="1:16365" ht="20.100000000000001" customHeight="1">
      <c r="A525" s="230" t="s">
        <v>612</v>
      </c>
      <c r="B525" s="14" t="s">
        <v>375</v>
      </c>
      <c r="C525" s="11" t="s">
        <v>9</v>
      </c>
      <c r="D525" s="15">
        <v>1401.6</v>
      </c>
      <c r="E525" s="398"/>
      <c r="F525" s="278">
        <f t="shared" ref="F525:F533" si="27">ROUND(D525*E525,2)</f>
        <v>0</v>
      </c>
    </row>
    <row r="526" spans="1:16365" ht="20.100000000000001" customHeight="1">
      <c r="A526" s="230" t="s">
        <v>621</v>
      </c>
      <c r="B526" s="14" t="s">
        <v>376</v>
      </c>
      <c r="C526" s="11" t="s">
        <v>9</v>
      </c>
      <c r="D526" s="15">
        <v>525.6</v>
      </c>
      <c r="E526" s="398"/>
      <c r="F526" s="278">
        <f t="shared" si="27"/>
        <v>0</v>
      </c>
    </row>
    <row r="527" spans="1:16365" ht="20.100000000000001" customHeight="1">
      <c r="A527" s="230" t="s">
        <v>622</v>
      </c>
      <c r="B527" s="14" t="s">
        <v>377</v>
      </c>
      <c r="C527" s="11" t="s">
        <v>9</v>
      </c>
      <c r="D527" s="15">
        <v>1166.54</v>
      </c>
      <c r="E527" s="398"/>
      <c r="F527" s="278">
        <f t="shared" si="27"/>
        <v>0</v>
      </c>
    </row>
    <row r="528" spans="1:16365" ht="20.100000000000001" customHeight="1">
      <c r="A528" s="230" t="s">
        <v>623</v>
      </c>
      <c r="B528" s="14" t="s">
        <v>378</v>
      </c>
      <c r="C528" s="11" t="s">
        <v>7</v>
      </c>
      <c r="D528" s="15">
        <v>262.8</v>
      </c>
      <c r="E528" s="398"/>
      <c r="F528" s="278">
        <f t="shared" si="27"/>
        <v>0</v>
      </c>
    </row>
    <row r="529" spans="1:7" ht="20.100000000000001" customHeight="1">
      <c r="A529" s="230" t="s">
        <v>624</v>
      </c>
      <c r="B529" s="14" t="s">
        <v>379</v>
      </c>
      <c r="C529" s="7" t="s">
        <v>9</v>
      </c>
      <c r="D529" s="15">
        <v>3356.54</v>
      </c>
      <c r="E529" s="398"/>
      <c r="F529" s="278">
        <f t="shared" si="27"/>
        <v>0</v>
      </c>
    </row>
    <row r="530" spans="1:7" ht="20.100000000000001" customHeight="1">
      <c r="A530" s="230" t="s">
        <v>625</v>
      </c>
      <c r="B530" s="14" t="s">
        <v>110</v>
      </c>
      <c r="C530" s="11" t="s">
        <v>10</v>
      </c>
      <c r="D530" s="15">
        <v>259888.03999999998</v>
      </c>
      <c r="E530" s="398"/>
      <c r="F530" s="278">
        <f t="shared" si="27"/>
        <v>0</v>
      </c>
    </row>
    <row r="531" spans="1:7" ht="20.100000000000001" customHeight="1">
      <c r="A531" s="230" t="s">
        <v>626</v>
      </c>
      <c r="B531" s="14" t="s">
        <v>109</v>
      </c>
      <c r="C531" s="11" t="s">
        <v>114</v>
      </c>
      <c r="D531" s="15">
        <v>9604.56</v>
      </c>
      <c r="E531" s="398"/>
      <c r="F531" s="278">
        <f t="shared" si="27"/>
        <v>0</v>
      </c>
    </row>
    <row r="532" spans="1:7" ht="20.100000000000001" customHeight="1">
      <c r="A532" s="230" t="s">
        <v>627</v>
      </c>
      <c r="B532" s="174" t="s">
        <v>728</v>
      </c>
      <c r="C532" s="7" t="s">
        <v>7</v>
      </c>
      <c r="D532" s="15">
        <v>5880</v>
      </c>
      <c r="E532" s="398"/>
      <c r="F532" s="278">
        <f t="shared" si="27"/>
        <v>0</v>
      </c>
    </row>
    <row r="533" spans="1:7" s="177" customFormat="1" ht="20.100000000000001" customHeight="1">
      <c r="A533" s="230" t="s">
        <v>719</v>
      </c>
      <c r="B533" s="14" t="s">
        <v>724</v>
      </c>
      <c r="C533" s="11" t="s">
        <v>9</v>
      </c>
      <c r="D533" s="15">
        <v>2293.2000000000003</v>
      </c>
      <c r="E533" s="398"/>
      <c r="F533" s="278">
        <f t="shared" si="27"/>
        <v>0</v>
      </c>
      <c r="G533" s="8"/>
    </row>
    <row r="534" spans="1:7" ht="20.100000000000001" customHeight="1">
      <c r="A534" s="241" t="s">
        <v>611</v>
      </c>
      <c r="B534" s="201" t="s">
        <v>380</v>
      </c>
      <c r="C534" s="202"/>
      <c r="D534" s="289"/>
      <c r="E534" s="407"/>
      <c r="F534" s="284">
        <f>SUM(F535:F542)</f>
        <v>0</v>
      </c>
    </row>
    <row r="535" spans="1:7" ht="20.100000000000001" customHeight="1">
      <c r="A535" s="230" t="s">
        <v>613</v>
      </c>
      <c r="B535" s="14" t="s">
        <v>127</v>
      </c>
      <c r="C535" s="11" t="s">
        <v>7</v>
      </c>
      <c r="D535" s="15">
        <v>15666.37</v>
      </c>
      <c r="E535" s="398"/>
      <c r="F535" s="278">
        <f t="shared" ref="F535:F542" si="28">ROUND(D535*E535,2)</f>
        <v>0</v>
      </c>
    </row>
    <row r="536" spans="1:7" ht="28.5" customHeight="1">
      <c r="A536" s="230" t="s">
        <v>614</v>
      </c>
      <c r="B536" s="174" t="s">
        <v>381</v>
      </c>
      <c r="C536" s="11" t="s">
        <v>7</v>
      </c>
      <c r="D536" s="15">
        <v>2075.92</v>
      </c>
      <c r="E536" s="398"/>
      <c r="F536" s="278">
        <f t="shared" si="28"/>
        <v>0</v>
      </c>
    </row>
    <row r="537" spans="1:7" ht="20.100000000000001" customHeight="1">
      <c r="A537" s="230" t="s">
        <v>615</v>
      </c>
      <c r="B537" s="14" t="s">
        <v>382</v>
      </c>
      <c r="C537" s="7" t="s">
        <v>9</v>
      </c>
      <c r="D537" s="15">
        <v>48</v>
      </c>
      <c r="E537" s="398"/>
      <c r="F537" s="278">
        <f t="shared" si="28"/>
        <v>0</v>
      </c>
    </row>
    <row r="538" spans="1:7" ht="24" customHeight="1">
      <c r="A538" s="230" t="s">
        <v>616</v>
      </c>
      <c r="B538" s="174" t="s">
        <v>383</v>
      </c>
      <c r="C538" s="11" t="s">
        <v>7</v>
      </c>
      <c r="D538" s="15">
        <v>240</v>
      </c>
      <c r="E538" s="398"/>
      <c r="F538" s="278">
        <f t="shared" si="28"/>
        <v>0</v>
      </c>
    </row>
    <row r="539" spans="1:7" ht="20.100000000000001" customHeight="1">
      <c r="A539" s="230" t="s">
        <v>617</v>
      </c>
      <c r="B539" s="14" t="s">
        <v>99</v>
      </c>
      <c r="C539" s="11" t="s">
        <v>9</v>
      </c>
      <c r="D539" s="15">
        <v>1977.96</v>
      </c>
      <c r="E539" s="398"/>
      <c r="F539" s="278">
        <f t="shared" si="28"/>
        <v>0</v>
      </c>
    </row>
    <row r="540" spans="1:7" ht="20.100000000000001" customHeight="1">
      <c r="A540" s="230" t="s">
        <v>618</v>
      </c>
      <c r="B540" s="14" t="s">
        <v>384</v>
      </c>
      <c r="C540" s="205" t="s">
        <v>707</v>
      </c>
      <c r="D540" s="15">
        <v>276.5</v>
      </c>
      <c r="E540" s="398"/>
      <c r="F540" s="278">
        <f t="shared" si="28"/>
        <v>0</v>
      </c>
    </row>
    <row r="541" spans="1:7" ht="25.5" customHeight="1">
      <c r="A541" s="230" t="s">
        <v>619</v>
      </c>
      <c r="B541" s="174" t="s">
        <v>385</v>
      </c>
      <c r="C541" s="11" t="s">
        <v>7</v>
      </c>
      <c r="D541" s="15">
        <v>462</v>
      </c>
      <c r="E541" s="398"/>
      <c r="F541" s="278">
        <f t="shared" si="28"/>
        <v>0</v>
      </c>
    </row>
    <row r="542" spans="1:7" ht="20.100000000000001" customHeight="1">
      <c r="A542" s="230" t="s">
        <v>620</v>
      </c>
      <c r="B542" s="14" t="s">
        <v>386</v>
      </c>
      <c r="C542" s="11" t="s">
        <v>5</v>
      </c>
      <c r="D542" s="15">
        <v>231</v>
      </c>
      <c r="E542" s="398"/>
      <c r="F542" s="278">
        <f t="shared" si="28"/>
        <v>0</v>
      </c>
    </row>
    <row r="543" spans="1:7" s="177" customFormat="1" ht="20.100000000000001" customHeight="1">
      <c r="A543" s="241" t="s">
        <v>291</v>
      </c>
      <c r="B543" s="201" t="s">
        <v>637</v>
      </c>
      <c r="C543" s="202"/>
      <c r="D543" s="289"/>
      <c r="E543" s="407"/>
      <c r="F543" s="284">
        <f>F544+F547+F553+F555</f>
        <v>0</v>
      </c>
      <c r="G543" s="8"/>
    </row>
    <row r="544" spans="1:7" s="177" customFormat="1" ht="20.100000000000001" customHeight="1">
      <c r="A544" s="241" t="s">
        <v>293</v>
      </c>
      <c r="B544" s="201" t="s">
        <v>108</v>
      </c>
      <c r="C544" s="202"/>
      <c r="D544" s="289"/>
      <c r="E544" s="407"/>
      <c r="F544" s="284">
        <f>SUM(F545:F546)</f>
        <v>0</v>
      </c>
      <c r="G544" s="8"/>
    </row>
    <row r="545" spans="1:7" s="177" customFormat="1" ht="20.100000000000001" customHeight="1">
      <c r="A545" s="230" t="s">
        <v>638</v>
      </c>
      <c r="B545" s="14" t="s">
        <v>628</v>
      </c>
      <c r="C545" s="11" t="s">
        <v>5</v>
      </c>
      <c r="D545" s="15">
        <v>219</v>
      </c>
      <c r="E545" s="398"/>
      <c r="F545" s="278">
        <f>ROUND(D545*E545,2)</f>
        <v>0</v>
      </c>
      <c r="G545" s="8"/>
    </row>
    <row r="546" spans="1:7" s="177" customFormat="1" ht="20.100000000000001" customHeight="1">
      <c r="A546" s="230" t="s">
        <v>639</v>
      </c>
      <c r="B546" s="14" t="s">
        <v>629</v>
      </c>
      <c r="C546" s="11" t="s">
        <v>5</v>
      </c>
      <c r="D546" s="15">
        <v>276</v>
      </c>
      <c r="E546" s="398"/>
      <c r="F546" s="278">
        <f>ROUND(D546*E546,2)</f>
        <v>0</v>
      </c>
      <c r="G546" s="8"/>
    </row>
    <row r="547" spans="1:7" s="177" customFormat="1" ht="20.100000000000001" customHeight="1">
      <c r="A547" s="241" t="s">
        <v>339</v>
      </c>
      <c r="B547" s="201" t="s">
        <v>665</v>
      </c>
      <c r="C547" s="202"/>
      <c r="D547" s="289"/>
      <c r="E547" s="407"/>
      <c r="F547" s="284">
        <f>SUM(F548:F552)</f>
        <v>0</v>
      </c>
      <c r="G547" s="8"/>
    </row>
    <row r="548" spans="1:7" s="177" customFormat="1" ht="20.100000000000001" customHeight="1">
      <c r="A548" s="230" t="s">
        <v>640</v>
      </c>
      <c r="B548" s="14" t="s">
        <v>630</v>
      </c>
      <c r="C548" s="11" t="s">
        <v>9</v>
      </c>
      <c r="D548" s="15">
        <v>954.09999999999991</v>
      </c>
      <c r="E548" s="398"/>
      <c r="F548" s="278">
        <f>ROUND(D548*E548,2)</f>
        <v>0</v>
      </c>
      <c r="G548" s="8"/>
    </row>
    <row r="549" spans="1:7" s="177" customFormat="1" ht="20.100000000000001" customHeight="1">
      <c r="A549" s="230" t="s">
        <v>641</v>
      </c>
      <c r="B549" s="14" t="s">
        <v>129</v>
      </c>
      <c r="C549" s="11" t="s">
        <v>9</v>
      </c>
      <c r="D549" s="15">
        <v>743.96</v>
      </c>
      <c r="E549" s="398"/>
      <c r="F549" s="278">
        <f>ROUND(D549*E549,2)</f>
        <v>0</v>
      </c>
      <c r="G549" s="8"/>
    </row>
    <row r="550" spans="1:7" s="177" customFormat="1" ht="20.100000000000001" customHeight="1">
      <c r="A550" s="230" t="s">
        <v>642</v>
      </c>
      <c r="B550" s="14" t="s">
        <v>724</v>
      </c>
      <c r="C550" s="11" t="s">
        <v>9</v>
      </c>
      <c r="D550" s="15">
        <v>273.18</v>
      </c>
      <c r="E550" s="398"/>
      <c r="F550" s="278">
        <f>ROUND(D550*E550,2)</f>
        <v>0</v>
      </c>
      <c r="G550" s="8"/>
    </row>
    <row r="551" spans="1:7" s="177" customFormat="1" ht="20.100000000000001" customHeight="1">
      <c r="A551" s="230" t="s">
        <v>643</v>
      </c>
      <c r="B551" s="14" t="s">
        <v>110</v>
      </c>
      <c r="C551" s="11" t="s">
        <v>10</v>
      </c>
      <c r="D551" s="15">
        <v>12566.49</v>
      </c>
      <c r="E551" s="398"/>
      <c r="F551" s="278">
        <f>ROUND(D551*E551,2)</f>
        <v>0</v>
      </c>
      <c r="G551" s="8"/>
    </row>
    <row r="552" spans="1:7" s="177" customFormat="1" ht="20.100000000000001" customHeight="1">
      <c r="A552" s="230" t="s">
        <v>644</v>
      </c>
      <c r="B552" s="14" t="s">
        <v>300</v>
      </c>
      <c r="C552" s="11" t="s">
        <v>9</v>
      </c>
      <c r="D552" s="15">
        <v>273.18</v>
      </c>
      <c r="E552" s="398"/>
      <c r="F552" s="278">
        <f>ROUND(D552*E552,2)</f>
        <v>0</v>
      </c>
      <c r="G552" s="8"/>
    </row>
    <row r="553" spans="1:7" s="177" customFormat="1" ht="20.100000000000001" customHeight="1">
      <c r="A553" s="241" t="s">
        <v>341</v>
      </c>
      <c r="B553" s="201" t="s">
        <v>631</v>
      </c>
      <c r="C553" s="202"/>
      <c r="D553" s="289"/>
      <c r="E553" s="407"/>
      <c r="F553" s="284">
        <f>SUM(F554)</f>
        <v>0</v>
      </c>
      <c r="G553" s="8"/>
    </row>
    <row r="554" spans="1:7" s="177" customFormat="1" ht="20.100000000000001" customHeight="1">
      <c r="A554" s="230" t="s">
        <v>645</v>
      </c>
      <c r="B554" s="14" t="s">
        <v>751</v>
      </c>
      <c r="C554" s="11" t="s">
        <v>7</v>
      </c>
      <c r="D554" s="15">
        <v>1980</v>
      </c>
      <c r="E554" s="398"/>
      <c r="F554" s="278">
        <f>ROUND(D554*E554,2)</f>
        <v>0</v>
      </c>
      <c r="G554" s="8"/>
    </row>
    <row r="555" spans="1:7" s="177" customFormat="1" ht="20.100000000000001" customHeight="1">
      <c r="A555" s="241" t="s">
        <v>343</v>
      </c>
      <c r="B555" s="201" t="s">
        <v>632</v>
      </c>
      <c r="C555" s="202"/>
      <c r="D555" s="289"/>
      <c r="E555" s="407"/>
      <c r="F555" s="284">
        <f>SUM(F556:F592)</f>
        <v>0</v>
      </c>
      <c r="G555" s="8"/>
    </row>
    <row r="556" spans="1:7" s="177" customFormat="1" ht="20.100000000000001" customHeight="1">
      <c r="A556" s="230" t="s">
        <v>646</v>
      </c>
      <c r="B556" s="14" t="s">
        <v>748</v>
      </c>
      <c r="C556" s="205" t="s">
        <v>707</v>
      </c>
      <c r="D556" s="15">
        <v>1</v>
      </c>
      <c r="E556" s="398"/>
      <c r="F556" s="278">
        <f t="shared" ref="F556:F592" si="29">ROUND(D556*E556,2)</f>
        <v>0</v>
      </c>
      <c r="G556" s="8"/>
    </row>
    <row r="557" spans="1:7" s="177" customFormat="1" ht="20.100000000000001" customHeight="1">
      <c r="A557" s="230" t="s">
        <v>753</v>
      </c>
      <c r="B557" s="14" t="s">
        <v>750</v>
      </c>
      <c r="C557" s="205" t="s">
        <v>707</v>
      </c>
      <c r="D557" s="15">
        <v>1</v>
      </c>
      <c r="E557" s="398"/>
      <c r="F557" s="278">
        <f t="shared" si="29"/>
        <v>0</v>
      </c>
      <c r="G557" s="8"/>
    </row>
    <row r="558" spans="1:7" s="177" customFormat="1" ht="20.100000000000001" customHeight="1">
      <c r="A558" s="230" t="s">
        <v>754</v>
      </c>
      <c r="B558" s="14" t="s">
        <v>749</v>
      </c>
      <c r="C558" s="205" t="s">
        <v>707</v>
      </c>
      <c r="D558" s="15">
        <v>1</v>
      </c>
      <c r="E558" s="398"/>
      <c r="F558" s="278">
        <f t="shared" si="29"/>
        <v>0</v>
      </c>
      <c r="G558" s="8"/>
    </row>
    <row r="559" spans="1:7" s="177" customFormat="1" ht="20.100000000000001" customHeight="1">
      <c r="A559" s="230" t="s">
        <v>755</v>
      </c>
      <c r="B559" s="14" t="s">
        <v>748</v>
      </c>
      <c r="C559" s="205" t="s">
        <v>707</v>
      </c>
      <c r="D559" s="15">
        <v>1</v>
      </c>
      <c r="E559" s="398"/>
      <c r="F559" s="278">
        <f t="shared" si="29"/>
        <v>0</v>
      </c>
      <c r="G559" s="8"/>
    </row>
    <row r="560" spans="1:7" s="177" customFormat="1" ht="20.100000000000001" customHeight="1">
      <c r="A560" s="230" t="s">
        <v>756</v>
      </c>
      <c r="B560" s="14" t="s">
        <v>747</v>
      </c>
      <c r="C560" s="205" t="s">
        <v>707</v>
      </c>
      <c r="D560" s="15">
        <v>1</v>
      </c>
      <c r="E560" s="398"/>
      <c r="F560" s="278">
        <f t="shared" si="29"/>
        <v>0</v>
      </c>
      <c r="G560" s="8"/>
    </row>
    <row r="561" spans="1:7" s="177" customFormat="1" ht="32.25" customHeight="1">
      <c r="A561" s="230" t="s">
        <v>757</v>
      </c>
      <c r="B561" s="245" t="s">
        <v>903</v>
      </c>
      <c r="C561" s="205" t="s">
        <v>707</v>
      </c>
      <c r="D561" s="15">
        <v>1</v>
      </c>
      <c r="E561" s="398"/>
      <c r="F561" s="278">
        <f t="shared" si="29"/>
        <v>0</v>
      </c>
      <c r="G561" s="8"/>
    </row>
    <row r="562" spans="1:7" s="177" customFormat="1" ht="20.100000000000001" customHeight="1">
      <c r="A562" s="230" t="s">
        <v>758</v>
      </c>
      <c r="B562" s="14" t="s">
        <v>736</v>
      </c>
      <c r="C562" s="205" t="s">
        <v>707</v>
      </c>
      <c r="D562" s="15">
        <v>1</v>
      </c>
      <c r="E562" s="398"/>
      <c r="F562" s="278">
        <f t="shared" si="29"/>
        <v>0</v>
      </c>
      <c r="G562" s="8"/>
    </row>
    <row r="563" spans="1:7" s="177" customFormat="1" ht="20.100000000000001" customHeight="1">
      <c r="A563" s="230" t="s">
        <v>759</v>
      </c>
      <c r="B563" s="14" t="s">
        <v>735</v>
      </c>
      <c r="C563" s="205" t="s">
        <v>707</v>
      </c>
      <c r="D563" s="15">
        <v>1</v>
      </c>
      <c r="E563" s="398"/>
      <c r="F563" s="278">
        <f t="shared" si="29"/>
        <v>0</v>
      </c>
      <c r="G563" s="8"/>
    </row>
    <row r="564" spans="1:7" s="177" customFormat="1" ht="20.100000000000001" customHeight="1">
      <c r="A564" s="230" t="s">
        <v>760</v>
      </c>
      <c r="B564" s="14" t="s">
        <v>746</v>
      </c>
      <c r="C564" s="205" t="s">
        <v>707</v>
      </c>
      <c r="D564" s="15">
        <v>1</v>
      </c>
      <c r="E564" s="398"/>
      <c r="F564" s="278">
        <f t="shared" si="29"/>
        <v>0</v>
      </c>
      <c r="G564" s="8"/>
    </row>
    <row r="565" spans="1:7" s="177" customFormat="1" ht="20.100000000000001" customHeight="1">
      <c r="A565" s="230" t="s">
        <v>761</v>
      </c>
      <c r="B565" s="14" t="s">
        <v>743</v>
      </c>
      <c r="C565" s="205" t="s">
        <v>707</v>
      </c>
      <c r="D565" s="15">
        <v>1</v>
      </c>
      <c r="E565" s="398"/>
      <c r="F565" s="278">
        <f t="shared" si="29"/>
        <v>0</v>
      </c>
      <c r="G565" s="8"/>
    </row>
    <row r="566" spans="1:7" s="177" customFormat="1" ht="20.100000000000001" customHeight="1">
      <c r="A566" s="230" t="s">
        <v>762</v>
      </c>
      <c r="B566" s="14" t="s">
        <v>742</v>
      </c>
      <c r="C566" s="205" t="s">
        <v>707</v>
      </c>
      <c r="D566" s="15">
        <v>1</v>
      </c>
      <c r="E566" s="398"/>
      <c r="F566" s="278">
        <f t="shared" si="29"/>
        <v>0</v>
      </c>
      <c r="G566" s="8"/>
    </row>
    <row r="567" spans="1:7" s="177" customFormat="1" ht="20.100000000000001" customHeight="1">
      <c r="A567" s="230" t="s">
        <v>763</v>
      </c>
      <c r="B567" s="14" t="s">
        <v>744</v>
      </c>
      <c r="C567" s="205" t="s">
        <v>707</v>
      </c>
      <c r="D567" s="15">
        <v>1</v>
      </c>
      <c r="E567" s="398"/>
      <c r="F567" s="278">
        <f t="shared" si="29"/>
        <v>0</v>
      </c>
      <c r="G567" s="8"/>
    </row>
    <row r="568" spans="1:7" s="177" customFormat="1" ht="20.100000000000001" customHeight="1">
      <c r="A568" s="230" t="s">
        <v>764</v>
      </c>
      <c r="B568" s="14" t="s">
        <v>743</v>
      </c>
      <c r="C568" s="205" t="s">
        <v>707</v>
      </c>
      <c r="D568" s="15">
        <v>2</v>
      </c>
      <c r="E568" s="398"/>
      <c r="F568" s="278">
        <f t="shared" si="29"/>
        <v>0</v>
      </c>
      <c r="G568" s="8"/>
    </row>
    <row r="569" spans="1:7" s="177" customFormat="1" ht="20.100000000000001" customHeight="1">
      <c r="A569" s="230" t="s">
        <v>765</v>
      </c>
      <c r="B569" s="14" t="s">
        <v>745</v>
      </c>
      <c r="C569" s="205" t="s">
        <v>707</v>
      </c>
      <c r="D569" s="15">
        <v>2</v>
      </c>
      <c r="E569" s="398"/>
      <c r="F569" s="278">
        <f t="shared" si="29"/>
        <v>0</v>
      </c>
      <c r="G569" s="8"/>
    </row>
    <row r="570" spans="1:7" s="177" customFormat="1" ht="20.100000000000001" customHeight="1">
      <c r="A570" s="230" t="s">
        <v>766</v>
      </c>
      <c r="B570" s="14" t="s">
        <v>744</v>
      </c>
      <c r="C570" s="205" t="s">
        <v>707</v>
      </c>
      <c r="D570" s="15">
        <v>2</v>
      </c>
      <c r="E570" s="398"/>
      <c r="F570" s="278">
        <f t="shared" si="29"/>
        <v>0</v>
      </c>
      <c r="G570" s="8"/>
    </row>
    <row r="571" spans="1:7" s="177" customFormat="1" ht="20.100000000000001" customHeight="1">
      <c r="A571" s="230" t="s">
        <v>767</v>
      </c>
      <c r="B571" s="14" t="s">
        <v>743</v>
      </c>
      <c r="C571" s="205" t="s">
        <v>707</v>
      </c>
      <c r="D571" s="15">
        <v>2</v>
      </c>
      <c r="E571" s="398"/>
      <c r="F571" s="278">
        <f t="shared" si="29"/>
        <v>0</v>
      </c>
      <c r="G571" s="8"/>
    </row>
    <row r="572" spans="1:7" s="177" customFormat="1" ht="20.100000000000001" customHeight="1">
      <c r="A572" s="230" t="s">
        <v>768</v>
      </c>
      <c r="B572" s="14" t="s">
        <v>742</v>
      </c>
      <c r="C572" s="205" t="s">
        <v>707</v>
      </c>
      <c r="D572" s="15">
        <v>2</v>
      </c>
      <c r="E572" s="398"/>
      <c r="F572" s="278">
        <f t="shared" si="29"/>
        <v>0</v>
      </c>
      <c r="G572" s="8"/>
    </row>
    <row r="573" spans="1:7" s="177" customFormat="1" ht="20.100000000000001" customHeight="1">
      <c r="A573" s="230" t="s">
        <v>769</v>
      </c>
      <c r="B573" s="14" t="s">
        <v>735</v>
      </c>
      <c r="C573" s="205" t="s">
        <v>707</v>
      </c>
      <c r="D573" s="15">
        <v>2</v>
      </c>
      <c r="E573" s="398"/>
      <c r="F573" s="278">
        <f t="shared" si="29"/>
        <v>0</v>
      </c>
      <c r="G573" s="8"/>
    </row>
    <row r="574" spans="1:7" s="177" customFormat="1" ht="20.100000000000001" customHeight="1">
      <c r="A574" s="230" t="s">
        <v>770</v>
      </c>
      <c r="B574" s="14" t="s">
        <v>741</v>
      </c>
      <c r="C574" s="205" t="s">
        <v>707</v>
      </c>
      <c r="D574" s="15">
        <v>1</v>
      </c>
      <c r="E574" s="398"/>
      <c r="F574" s="278">
        <f t="shared" si="29"/>
        <v>0</v>
      </c>
      <c r="G574" s="8"/>
    </row>
    <row r="575" spans="1:7" s="177" customFormat="1" ht="20.100000000000001" customHeight="1">
      <c r="A575" s="230" t="s">
        <v>771</v>
      </c>
      <c r="B575" s="14" t="s">
        <v>733</v>
      </c>
      <c r="C575" s="205" t="s">
        <v>707</v>
      </c>
      <c r="D575" s="15">
        <v>1</v>
      </c>
      <c r="E575" s="398"/>
      <c r="F575" s="278">
        <f t="shared" si="29"/>
        <v>0</v>
      </c>
      <c r="G575" s="8"/>
    </row>
    <row r="576" spans="1:7" s="177" customFormat="1" ht="20.100000000000001" customHeight="1">
      <c r="A576" s="230" t="s">
        <v>772</v>
      </c>
      <c r="B576" s="14" t="s">
        <v>740</v>
      </c>
      <c r="C576" s="205" t="s">
        <v>707</v>
      </c>
      <c r="D576" s="15">
        <v>1</v>
      </c>
      <c r="E576" s="398"/>
      <c r="F576" s="278">
        <f t="shared" si="29"/>
        <v>0</v>
      </c>
      <c r="G576" s="8"/>
    </row>
    <row r="577" spans="1:7" s="177" customFormat="1" ht="20.100000000000001" customHeight="1">
      <c r="A577" s="230" t="s">
        <v>773</v>
      </c>
      <c r="B577" s="14" t="s">
        <v>739</v>
      </c>
      <c r="C577" s="205" t="s">
        <v>707</v>
      </c>
      <c r="D577" s="15">
        <v>1</v>
      </c>
      <c r="E577" s="398"/>
      <c r="F577" s="278">
        <f t="shared" si="29"/>
        <v>0</v>
      </c>
      <c r="G577" s="8"/>
    </row>
    <row r="578" spans="1:7" s="177" customFormat="1" ht="20.100000000000001" customHeight="1">
      <c r="A578" s="230" t="s">
        <v>774</v>
      </c>
      <c r="B578" s="14" t="s">
        <v>738</v>
      </c>
      <c r="C578" s="205" t="s">
        <v>707</v>
      </c>
      <c r="D578" s="15">
        <v>1</v>
      </c>
      <c r="E578" s="398"/>
      <c r="F578" s="278">
        <f t="shared" si="29"/>
        <v>0</v>
      </c>
      <c r="G578" s="8"/>
    </row>
    <row r="579" spans="1:7" s="177" customFormat="1" ht="20.100000000000001" customHeight="1">
      <c r="A579" s="230" t="s">
        <v>775</v>
      </c>
      <c r="B579" s="14" t="s">
        <v>737</v>
      </c>
      <c r="C579" s="205" t="s">
        <v>707</v>
      </c>
      <c r="D579" s="15">
        <v>1</v>
      </c>
      <c r="E579" s="398"/>
      <c r="F579" s="278">
        <f t="shared" si="29"/>
        <v>0</v>
      </c>
      <c r="G579" s="8"/>
    </row>
    <row r="580" spans="1:7" s="177" customFormat="1" ht="20.100000000000001" customHeight="1">
      <c r="A580" s="230" t="s">
        <v>776</v>
      </c>
      <c r="B580" s="14" t="s">
        <v>736</v>
      </c>
      <c r="C580" s="205" t="s">
        <v>707</v>
      </c>
      <c r="D580" s="15">
        <v>1</v>
      </c>
      <c r="E580" s="398"/>
      <c r="F580" s="278">
        <f t="shared" si="29"/>
        <v>0</v>
      </c>
      <c r="G580" s="8"/>
    </row>
    <row r="581" spans="1:7" s="177" customFormat="1" ht="20.100000000000001" customHeight="1">
      <c r="A581" s="230" t="s">
        <v>777</v>
      </c>
      <c r="B581" s="14" t="s">
        <v>735</v>
      </c>
      <c r="C581" s="205" t="s">
        <v>707</v>
      </c>
      <c r="D581" s="15">
        <v>1</v>
      </c>
      <c r="E581" s="398"/>
      <c r="F581" s="278">
        <f t="shared" si="29"/>
        <v>0</v>
      </c>
      <c r="G581" s="8"/>
    </row>
    <row r="582" spans="1:7" s="177" customFormat="1" ht="20.100000000000001" customHeight="1">
      <c r="A582" s="230" t="s">
        <v>778</v>
      </c>
      <c r="B582" s="14" t="s">
        <v>734</v>
      </c>
      <c r="C582" s="205" t="s">
        <v>707</v>
      </c>
      <c r="D582" s="15">
        <v>4</v>
      </c>
      <c r="E582" s="398"/>
      <c r="F582" s="278">
        <f t="shared" si="29"/>
        <v>0</v>
      </c>
      <c r="G582" s="8"/>
    </row>
    <row r="583" spans="1:7" s="190" customFormat="1" ht="20.100000000000001" customHeight="1">
      <c r="A583" s="230" t="s">
        <v>779</v>
      </c>
      <c r="B583" s="14" t="s">
        <v>733</v>
      </c>
      <c r="C583" s="205" t="s">
        <v>707</v>
      </c>
      <c r="D583" s="15">
        <v>3</v>
      </c>
      <c r="E583" s="398"/>
      <c r="F583" s="278">
        <f t="shared" si="29"/>
        <v>0</v>
      </c>
      <c r="G583" s="261"/>
    </row>
    <row r="584" spans="1:7" s="190" customFormat="1" ht="20.100000000000001" customHeight="1">
      <c r="A584" s="230" t="s">
        <v>780</v>
      </c>
      <c r="B584" s="14" t="s">
        <v>987</v>
      </c>
      <c r="C584" s="11" t="s">
        <v>5</v>
      </c>
      <c r="D584" s="15">
        <v>276</v>
      </c>
      <c r="E584" s="398"/>
      <c r="F584" s="278">
        <f t="shared" si="29"/>
        <v>0</v>
      </c>
      <c r="G584" s="261"/>
    </row>
    <row r="585" spans="1:7" s="190" customFormat="1" ht="20.100000000000001" customHeight="1">
      <c r="A585" s="230" t="s">
        <v>781</v>
      </c>
      <c r="B585" s="14" t="s">
        <v>633</v>
      </c>
      <c r="C585" s="11" t="s">
        <v>5</v>
      </c>
      <c r="D585" s="15">
        <v>276</v>
      </c>
      <c r="E585" s="398"/>
      <c r="F585" s="278">
        <f t="shared" si="29"/>
        <v>0</v>
      </c>
      <c r="G585" s="261"/>
    </row>
    <row r="586" spans="1:7" s="190" customFormat="1" ht="20.100000000000001" customHeight="1">
      <c r="A586" s="230" t="s">
        <v>782</v>
      </c>
      <c r="B586" s="14" t="s">
        <v>986</v>
      </c>
      <c r="C586" s="11" t="s">
        <v>5</v>
      </c>
      <c r="D586" s="15">
        <v>79</v>
      </c>
      <c r="E586" s="398"/>
      <c r="F586" s="278">
        <f t="shared" si="29"/>
        <v>0</v>
      </c>
      <c r="G586" s="261"/>
    </row>
    <row r="587" spans="1:7" s="177" customFormat="1" ht="20.100000000000001" customHeight="1">
      <c r="A587" s="230" t="s">
        <v>783</v>
      </c>
      <c r="B587" s="14" t="s">
        <v>634</v>
      </c>
      <c r="C587" s="11" t="s">
        <v>5</v>
      </c>
      <c r="D587" s="15">
        <v>79</v>
      </c>
      <c r="E587" s="398"/>
      <c r="F587" s="278">
        <f t="shared" si="29"/>
        <v>0</v>
      </c>
      <c r="G587" s="8"/>
    </row>
    <row r="588" spans="1:7" s="177" customFormat="1" ht="20.100000000000001" customHeight="1">
      <c r="A588" s="230" t="s">
        <v>784</v>
      </c>
      <c r="B588" s="14" t="s">
        <v>635</v>
      </c>
      <c r="C588" s="11" t="s">
        <v>5</v>
      </c>
      <c r="D588" s="15">
        <v>140</v>
      </c>
      <c r="E588" s="398"/>
      <c r="F588" s="278">
        <f t="shared" si="29"/>
        <v>0</v>
      </c>
      <c r="G588" s="8"/>
    </row>
    <row r="589" spans="1:7" s="177" customFormat="1" ht="20.100000000000001" customHeight="1">
      <c r="A589" s="230" t="s">
        <v>785</v>
      </c>
      <c r="B589" s="14" t="s">
        <v>636</v>
      </c>
      <c r="C589" s="11" t="s">
        <v>5</v>
      </c>
      <c r="D589" s="15">
        <v>140</v>
      </c>
      <c r="E589" s="398"/>
      <c r="F589" s="278">
        <f t="shared" si="29"/>
        <v>0</v>
      </c>
      <c r="G589" s="8"/>
    </row>
    <row r="590" spans="1:7" s="177" customFormat="1" ht="20.100000000000001" customHeight="1">
      <c r="A590" s="230" t="s">
        <v>786</v>
      </c>
      <c r="B590" s="14" t="s">
        <v>752</v>
      </c>
      <c r="C590" s="11" t="s">
        <v>9</v>
      </c>
      <c r="D590" s="15">
        <v>99</v>
      </c>
      <c r="E590" s="398"/>
      <c r="F590" s="278">
        <f t="shared" si="29"/>
        <v>0</v>
      </c>
      <c r="G590" s="8"/>
    </row>
    <row r="591" spans="1:7" s="177" customFormat="1" ht="20.100000000000001" customHeight="1">
      <c r="A591" s="230" t="s">
        <v>787</v>
      </c>
      <c r="B591" s="209" t="s">
        <v>169</v>
      </c>
      <c r="C591" s="11" t="s">
        <v>7</v>
      </c>
      <c r="D591" s="15">
        <v>102</v>
      </c>
      <c r="E591" s="398"/>
      <c r="F591" s="278">
        <f t="shared" si="29"/>
        <v>0</v>
      </c>
      <c r="G591" s="8"/>
    </row>
    <row r="592" spans="1:7" s="177" customFormat="1" ht="20.100000000000001" customHeight="1">
      <c r="A592" s="230" t="s">
        <v>788</v>
      </c>
      <c r="B592" s="209" t="s">
        <v>122</v>
      </c>
      <c r="C592" s="11" t="s">
        <v>9</v>
      </c>
      <c r="D592" s="15">
        <v>17</v>
      </c>
      <c r="E592" s="398"/>
      <c r="F592" s="278">
        <f t="shared" si="29"/>
        <v>0</v>
      </c>
      <c r="G592" s="8"/>
    </row>
    <row r="593" spans="1:7" s="249" customFormat="1" ht="20.100000000000001" customHeight="1">
      <c r="A593" s="241" t="s">
        <v>792</v>
      </c>
      <c r="B593" s="247" t="s">
        <v>793</v>
      </c>
      <c r="C593" s="248"/>
      <c r="D593" s="297"/>
      <c r="E593" s="408"/>
      <c r="F593" s="285">
        <f>F594+F597+F605+F607</f>
        <v>0</v>
      </c>
      <c r="G593" s="8"/>
    </row>
    <row r="594" spans="1:7" s="249" customFormat="1" ht="20.100000000000001" customHeight="1">
      <c r="A594" s="241" t="s">
        <v>354</v>
      </c>
      <c r="B594" s="247" t="s">
        <v>794</v>
      </c>
      <c r="C594" s="248"/>
      <c r="D594" s="297"/>
      <c r="E594" s="408"/>
      <c r="F594" s="285">
        <f>SUM(F595:F596)</f>
        <v>0</v>
      </c>
      <c r="G594" s="8"/>
    </row>
    <row r="595" spans="1:7" s="249" customFormat="1" ht="20.100000000000001" customHeight="1">
      <c r="A595" s="254" t="s">
        <v>799</v>
      </c>
      <c r="B595" s="250" t="s">
        <v>795</v>
      </c>
      <c r="C595" s="251" t="s">
        <v>5</v>
      </c>
      <c r="D595" s="298">
        <v>3061.3</v>
      </c>
      <c r="E595" s="398"/>
      <c r="F595" s="278">
        <f>ROUND(D595*E595,2)</f>
        <v>0</v>
      </c>
      <c r="G595" s="8"/>
    </row>
    <row r="596" spans="1:7" s="249" customFormat="1" ht="20.100000000000001" customHeight="1">
      <c r="A596" s="254" t="s">
        <v>801</v>
      </c>
      <c r="B596" s="250" t="s">
        <v>796</v>
      </c>
      <c r="C596" s="251" t="s">
        <v>5</v>
      </c>
      <c r="D596" s="298">
        <v>3061.3</v>
      </c>
      <c r="E596" s="398"/>
      <c r="F596" s="278">
        <f>ROUND(D596*E596,2)</f>
        <v>0</v>
      </c>
      <c r="G596" s="8"/>
    </row>
    <row r="597" spans="1:7" s="249" customFormat="1" ht="20.100000000000001" customHeight="1">
      <c r="A597" s="241" t="s">
        <v>355</v>
      </c>
      <c r="B597" s="247" t="s">
        <v>665</v>
      </c>
      <c r="C597" s="248"/>
      <c r="D597" s="297"/>
      <c r="E597" s="408"/>
      <c r="F597" s="285">
        <f>SUM(F598:F604)</f>
        <v>0</v>
      </c>
      <c r="G597" s="8"/>
    </row>
    <row r="598" spans="1:7" s="252" customFormat="1" ht="20.100000000000001" customHeight="1">
      <c r="A598" s="254" t="s">
        <v>800</v>
      </c>
      <c r="B598" s="14" t="s">
        <v>726</v>
      </c>
      <c r="C598" s="251" t="s">
        <v>9</v>
      </c>
      <c r="D598" s="298">
        <v>1446.34</v>
      </c>
      <c r="E598" s="398"/>
      <c r="F598" s="278">
        <f t="shared" ref="F598:F604" si="30">ROUND(D598*E598,2)</f>
        <v>0</v>
      </c>
      <c r="G598" s="173"/>
    </row>
    <row r="599" spans="1:7" s="249" customFormat="1" ht="20.100000000000001" customHeight="1">
      <c r="A599" s="254" t="s">
        <v>802</v>
      </c>
      <c r="B599" s="245" t="s">
        <v>904</v>
      </c>
      <c r="C599" s="251" t="s">
        <v>9</v>
      </c>
      <c r="D599" s="298">
        <v>717.92</v>
      </c>
      <c r="E599" s="398"/>
      <c r="F599" s="278">
        <f t="shared" si="30"/>
        <v>0</v>
      </c>
      <c r="G599" s="8"/>
    </row>
    <row r="600" spans="1:7" s="249" customFormat="1" ht="20.100000000000001" customHeight="1">
      <c r="A600" s="254" t="s">
        <v>803</v>
      </c>
      <c r="B600" s="245" t="s">
        <v>905</v>
      </c>
      <c r="C600" s="251" t="s">
        <v>9</v>
      </c>
      <c r="D600" s="298">
        <v>717.92</v>
      </c>
      <c r="E600" s="398"/>
      <c r="F600" s="278">
        <f t="shared" si="30"/>
        <v>0</v>
      </c>
      <c r="G600" s="8"/>
    </row>
    <row r="601" spans="1:7" s="249" customFormat="1" ht="20.100000000000001" customHeight="1">
      <c r="A601" s="254" t="s">
        <v>804</v>
      </c>
      <c r="B601" s="245" t="s">
        <v>906</v>
      </c>
      <c r="C601" s="251" t="s">
        <v>9</v>
      </c>
      <c r="D601" s="298">
        <v>1435.84</v>
      </c>
      <c r="E601" s="398"/>
      <c r="F601" s="278">
        <f t="shared" si="30"/>
        <v>0</v>
      </c>
      <c r="G601" s="8"/>
    </row>
    <row r="602" spans="1:7" s="249" customFormat="1" ht="20.100000000000001" customHeight="1">
      <c r="A602" s="254" t="s">
        <v>805</v>
      </c>
      <c r="B602" s="250" t="s">
        <v>724</v>
      </c>
      <c r="C602" s="251" t="s">
        <v>9</v>
      </c>
      <c r="D602" s="298">
        <v>946.94</v>
      </c>
      <c r="E602" s="398"/>
      <c r="F602" s="278">
        <f t="shared" si="30"/>
        <v>0</v>
      </c>
      <c r="G602" s="8"/>
    </row>
    <row r="603" spans="1:7" s="249" customFormat="1" ht="20.100000000000001" customHeight="1">
      <c r="A603" s="254" t="s">
        <v>806</v>
      </c>
      <c r="B603" s="14" t="s">
        <v>110</v>
      </c>
      <c r="C603" s="251" t="s">
        <v>10</v>
      </c>
      <c r="D603" s="298">
        <v>72491.360000000001</v>
      </c>
      <c r="E603" s="398"/>
      <c r="F603" s="278">
        <f t="shared" si="30"/>
        <v>0</v>
      </c>
      <c r="G603" s="8"/>
    </row>
    <row r="604" spans="1:7" s="249" customFormat="1" ht="20.100000000000001" customHeight="1">
      <c r="A604" s="254" t="s">
        <v>907</v>
      </c>
      <c r="B604" s="14" t="s">
        <v>300</v>
      </c>
      <c r="C604" s="11" t="s">
        <v>9</v>
      </c>
      <c r="D604" s="298">
        <v>946.94</v>
      </c>
      <c r="E604" s="398"/>
      <c r="F604" s="278">
        <f t="shared" si="30"/>
        <v>0</v>
      </c>
      <c r="G604" s="8"/>
    </row>
    <row r="605" spans="1:7" s="249" customFormat="1" ht="20.100000000000001" customHeight="1">
      <c r="A605" s="241" t="s">
        <v>356</v>
      </c>
      <c r="B605" s="247" t="s">
        <v>797</v>
      </c>
      <c r="C605" s="248"/>
      <c r="D605" s="297"/>
      <c r="E605" s="408"/>
      <c r="F605" s="285">
        <f>SUM(F606)</f>
        <v>0</v>
      </c>
      <c r="G605" s="8"/>
    </row>
    <row r="606" spans="1:7" s="249" customFormat="1" ht="20.100000000000001" customHeight="1">
      <c r="A606" s="254" t="s">
        <v>1058</v>
      </c>
      <c r="B606" s="250" t="s">
        <v>909</v>
      </c>
      <c r="C606" s="251" t="s">
        <v>7</v>
      </c>
      <c r="D606" s="298">
        <v>770.00000000000011</v>
      </c>
      <c r="E606" s="398"/>
      <c r="F606" s="278">
        <f>ROUND(D606*E606,2)</f>
        <v>0</v>
      </c>
      <c r="G606" s="8"/>
    </row>
    <row r="607" spans="1:7" s="249" customFormat="1" ht="20.100000000000001" customHeight="1">
      <c r="A607" s="241" t="s">
        <v>357</v>
      </c>
      <c r="B607" s="247" t="s">
        <v>798</v>
      </c>
      <c r="C607" s="248"/>
      <c r="D607" s="297"/>
      <c r="E607" s="408"/>
      <c r="F607" s="285">
        <f>SUM(F608:F623)</f>
        <v>0</v>
      </c>
      <c r="G607" s="8"/>
    </row>
    <row r="608" spans="1:7" s="249" customFormat="1" ht="20.100000000000001" customHeight="1">
      <c r="A608" s="254" t="s">
        <v>807</v>
      </c>
      <c r="B608" s="245" t="s">
        <v>1016</v>
      </c>
      <c r="C608" s="251" t="s">
        <v>5</v>
      </c>
      <c r="D608" s="298">
        <v>2786.3</v>
      </c>
      <c r="E608" s="398"/>
      <c r="F608" s="278">
        <f t="shared" ref="F608:F623" si="31">ROUND(D608*E608,2)</f>
        <v>0</v>
      </c>
      <c r="G608" s="8"/>
    </row>
    <row r="609" spans="1:7" s="249" customFormat="1" ht="20.100000000000001" customHeight="1">
      <c r="A609" s="254" t="s">
        <v>1059</v>
      </c>
      <c r="B609" s="245" t="s">
        <v>1015</v>
      </c>
      <c r="C609" s="251" t="s">
        <v>5</v>
      </c>
      <c r="D609" s="298">
        <v>280.59999999999997</v>
      </c>
      <c r="E609" s="398"/>
      <c r="F609" s="278">
        <f t="shared" si="31"/>
        <v>0</v>
      </c>
      <c r="G609" s="8"/>
    </row>
    <row r="610" spans="1:7" s="249" customFormat="1" ht="20.100000000000001" customHeight="1">
      <c r="A610" s="254" t="s">
        <v>1060</v>
      </c>
      <c r="B610" s="245" t="s">
        <v>908</v>
      </c>
      <c r="C610" s="251" t="s">
        <v>9</v>
      </c>
      <c r="D610" s="298">
        <v>153.07</v>
      </c>
      <c r="E610" s="398"/>
      <c r="F610" s="278">
        <f t="shared" si="31"/>
        <v>0</v>
      </c>
      <c r="G610" s="8"/>
    </row>
    <row r="611" spans="1:7" s="249" customFormat="1" ht="20.100000000000001" customHeight="1">
      <c r="A611" s="254" t="s">
        <v>1061</v>
      </c>
      <c r="B611" s="272" t="s">
        <v>920</v>
      </c>
      <c r="C611" s="205" t="s">
        <v>707</v>
      </c>
      <c r="D611" s="299">
        <v>7</v>
      </c>
      <c r="E611" s="398"/>
      <c r="F611" s="278">
        <f t="shared" si="31"/>
        <v>0</v>
      </c>
      <c r="G611" s="8"/>
    </row>
    <row r="612" spans="1:7" s="249" customFormat="1" ht="20.100000000000001" customHeight="1">
      <c r="A612" s="254" t="s">
        <v>1062</v>
      </c>
      <c r="B612" s="272" t="s">
        <v>921</v>
      </c>
      <c r="C612" s="205" t="s">
        <v>707</v>
      </c>
      <c r="D612" s="299">
        <v>1</v>
      </c>
      <c r="E612" s="398"/>
      <c r="F612" s="278">
        <f t="shared" si="31"/>
        <v>0</v>
      </c>
      <c r="G612" s="8"/>
    </row>
    <row r="613" spans="1:7" s="249" customFormat="1" ht="20.100000000000001" customHeight="1">
      <c r="A613" s="254" t="s">
        <v>1063</v>
      </c>
      <c r="B613" s="272" t="s">
        <v>915</v>
      </c>
      <c r="C613" s="205" t="s">
        <v>707</v>
      </c>
      <c r="D613" s="299">
        <v>5</v>
      </c>
      <c r="E613" s="398"/>
      <c r="F613" s="278">
        <f t="shared" si="31"/>
        <v>0</v>
      </c>
      <c r="G613" s="8"/>
    </row>
    <row r="614" spans="1:7" s="249" customFormat="1" ht="20.100000000000001" customHeight="1">
      <c r="A614" s="254" t="s">
        <v>1064</v>
      </c>
      <c r="B614" s="272" t="s">
        <v>1007</v>
      </c>
      <c r="C614" s="205" t="s">
        <v>707</v>
      </c>
      <c r="D614" s="299">
        <v>28</v>
      </c>
      <c r="E614" s="398"/>
      <c r="F614" s="278">
        <f t="shared" si="31"/>
        <v>0</v>
      </c>
      <c r="G614" s="8"/>
    </row>
    <row r="615" spans="1:7" s="249" customFormat="1" ht="20.100000000000001" customHeight="1">
      <c r="A615" s="254" t="s">
        <v>1065</v>
      </c>
      <c r="B615" s="272" t="s">
        <v>1008</v>
      </c>
      <c r="C615" s="205" t="s">
        <v>707</v>
      </c>
      <c r="D615" s="299">
        <v>1</v>
      </c>
      <c r="E615" s="398"/>
      <c r="F615" s="278">
        <f t="shared" si="31"/>
        <v>0</v>
      </c>
      <c r="G615" s="8"/>
    </row>
    <row r="616" spans="1:7" s="249" customFormat="1" ht="20.100000000000001" customHeight="1">
      <c r="A616" s="254" t="s">
        <v>1066</v>
      </c>
      <c r="B616" s="272" t="s">
        <v>912</v>
      </c>
      <c r="C616" s="205" t="s">
        <v>707</v>
      </c>
      <c r="D616" s="299">
        <v>2</v>
      </c>
      <c r="E616" s="398"/>
      <c r="F616" s="278">
        <f t="shared" si="31"/>
        <v>0</v>
      </c>
      <c r="G616" s="8"/>
    </row>
    <row r="617" spans="1:7" s="249" customFormat="1" ht="20.100000000000001" customHeight="1">
      <c r="A617" s="254" t="s">
        <v>1067</v>
      </c>
      <c r="B617" s="272" t="s">
        <v>916</v>
      </c>
      <c r="C617" s="205" t="s">
        <v>707</v>
      </c>
      <c r="D617" s="299">
        <v>1</v>
      </c>
      <c r="E617" s="398"/>
      <c r="F617" s="278">
        <f t="shared" si="31"/>
        <v>0</v>
      </c>
      <c r="G617" s="8"/>
    </row>
    <row r="618" spans="1:7" s="249" customFormat="1" ht="20.100000000000001" customHeight="1">
      <c r="A618" s="254" t="s">
        <v>1068</v>
      </c>
      <c r="B618" s="272" t="s">
        <v>913</v>
      </c>
      <c r="C618" s="205" t="s">
        <v>707</v>
      </c>
      <c r="D618" s="299">
        <v>1</v>
      </c>
      <c r="E618" s="398"/>
      <c r="F618" s="278">
        <f t="shared" si="31"/>
        <v>0</v>
      </c>
      <c r="G618" s="8"/>
    </row>
    <row r="619" spans="1:7" s="249" customFormat="1" ht="20.100000000000001" customHeight="1">
      <c r="A619" s="254" t="s">
        <v>1069</v>
      </c>
      <c r="B619" s="272" t="s">
        <v>914</v>
      </c>
      <c r="C619" s="205" t="s">
        <v>707</v>
      </c>
      <c r="D619" s="299">
        <v>2</v>
      </c>
      <c r="E619" s="398"/>
      <c r="F619" s="278">
        <f t="shared" si="31"/>
        <v>0</v>
      </c>
      <c r="G619" s="8"/>
    </row>
    <row r="620" spans="1:7" s="249" customFormat="1" ht="20.100000000000001" customHeight="1">
      <c r="A620" s="254" t="s">
        <v>1070</v>
      </c>
      <c r="B620" s="272" t="s">
        <v>1010</v>
      </c>
      <c r="C620" s="205" t="s">
        <v>707</v>
      </c>
      <c r="D620" s="299">
        <v>1</v>
      </c>
      <c r="E620" s="398"/>
      <c r="F620" s="278">
        <f t="shared" si="31"/>
        <v>0</v>
      </c>
      <c r="G620" s="8"/>
    </row>
    <row r="621" spans="1:7" s="249" customFormat="1" ht="20.100000000000001" customHeight="1">
      <c r="A621" s="254" t="s">
        <v>1071</v>
      </c>
      <c r="B621" s="272" t="s">
        <v>917</v>
      </c>
      <c r="C621" s="205" t="s">
        <v>707</v>
      </c>
      <c r="D621" s="299">
        <v>2</v>
      </c>
      <c r="E621" s="398"/>
      <c r="F621" s="278">
        <f t="shared" si="31"/>
        <v>0</v>
      </c>
      <c r="G621" s="8"/>
    </row>
    <row r="622" spans="1:7" s="249" customFormat="1" ht="20.100000000000001" customHeight="1">
      <c r="A622" s="254" t="s">
        <v>1072</v>
      </c>
      <c r="B622" s="272" t="s">
        <v>918</v>
      </c>
      <c r="C622" s="205" t="s">
        <v>707</v>
      </c>
      <c r="D622" s="299">
        <v>1</v>
      </c>
      <c r="E622" s="398"/>
      <c r="F622" s="278">
        <f t="shared" si="31"/>
        <v>0</v>
      </c>
      <c r="G622" s="8"/>
    </row>
    <row r="623" spans="1:7" s="249" customFormat="1" ht="20.100000000000001" customHeight="1">
      <c r="A623" s="254" t="s">
        <v>1073</v>
      </c>
      <c r="B623" s="272" t="s">
        <v>919</v>
      </c>
      <c r="C623" s="205" t="s">
        <v>707</v>
      </c>
      <c r="D623" s="299">
        <v>1</v>
      </c>
      <c r="E623" s="398"/>
      <c r="F623" s="278">
        <f t="shared" si="31"/>
        <v>0</v>
      </c>
      <c r="G623" s="8"/>
    </row>
    <row r="624" spans="1:7" s="249" customFormat="1" ht="20.100000000000001" customHeight="1" thickBot="1">
      <c r="A624" s="302"/>
      <c r="B624" s="286" t="s">
        <v>52</v>
      </c>
      <c r="C624" s="303"/>
      <c r="D624" s="287"/>
      <c r="E624" s="301"/>
      <c r="F624" s="288">
        <f>F14+F39+F45+F84+F120+F162+F194+F543+F593</f>
        <v>1801417.3000000003</v>
      </c>
      <c r="G624" s="8"/>
    </row>
    <row r="625" spans="1:6" ht="21.75" customHeight="1" thickBot="1">
      <c r="A625" s="310"/>
      <c r="B625" s="311"/>
      <c r="C625" s="273"/>
      <c r="D625" s="274"/>
      <c r="E625" s="274"/>
      <c r="F625" s="275"/>
    </row>
    <row r="627" spans="1:6">
      <c r="A627" s="253"/>
      <c r="B627" s="270"/>
    </row>
    <row r="628" spans="1:6">
      <c r="A628" s="253"/>
      <c r="B628" s="270"/>
    </row>
    <row r="629" spans="1:6">
      <c r="A629" s="262"/>
      <c r="B629" s="270"/>
    </row>
    <row r="630" spans="1:6">
      <c r="A630" s="253"/>
      <c r="B630" s="270"/>
    </row>
    <row r="631" spans="1:6">
      <c r="A631" s="210"/>
      <c r="B631" s="270"/>
    </row>
    <row r="632" spans="1:6">
      <c r="A632" s="255"/>
      <c r="B632" s="270"/>
      <c r="E632" s="260"/>
    </row>
    <row r="634" spans="1:6">
      <c r="E634" s="259"/>
    </row>
    <row r="640" spans="1:6">
      <c r="B640" s="258"/>
    </row>
  </sheetData>
  <sheetProtection password="CACF" sheet="1" objects="1" scenarios="1"/>
  <mergeCells count="16">
    <mergeCell ref="A625:B625"/>
    <mergeCell ref="A3:D3"/>
    <mergeCell ref="A4:D4"/>
    <mergeCell ref="A10:F10"/>
    <mergeCell ref="E12:E13"/>
    <mergeCell ref="F12:F13"/>
    <mergeCell ref="A12:A13"/>
    <mergeCell ref="B12:B13"/>
    <mergeCell ref="E4:F4"/>
    <mergeCell ref="A5:D5"/>
    <mergeCell ref="E5:F5"/>
    <mergeCell ref="A6:D6"/>
    <mergeCell ref="A9:F9"/>
    <mergeCell ref="A7:F7"/>
    <mergeCell ref="C12:C13"/>
    <mergeCell ref="D12:D13"/>
  </mergeCells>
  <pageMargins left="0.23622047244094491" right="0.23622047244094491" top="0.35433070866141736" bottom="0.35433070866141736" header="0.31496062992125984" footer="0.11811023622047245"/>
  <pageSetup paperSize="9" scale="78" fitToHeight="0" orientation="landscape" r:id="rId1"/>
  <headerFooter>
    <oddFooter>Página &amp;P de &amp;N</oddFooter>
  </headerFooter>
  <ignoredErrors>
    <ignoredError sqref="F19:F111 F391:F432 F625 F120:F198 F434:F624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showZeros="0" view="pageBreakPreview" zoomScaleSheetLayoutView="100" workbookViewId="0">
      <selection activeCell="G64" sqref="G64:G92"/>
    </sheetView>
  </sheetViews>
  <sheetFormatPr defaultColWidth="11.5703125" defaultRowHeight="12.75"/>
  <cols>
    <col min="1" max="1" width="39.28515625" style="51" customWidth="1"/>
    <col min="2" max="2" width="13.5703125" style="51" customWidth="1"/>
    <col min="3" max="3" width="13.7109375" style="51" customWidth="1"/>
    <col min="4" max="4" width="10.7109375" style="51" customWidth="1"/>
    <col min="5" max="5" width="10.140625" style="51" customWidth="1"/>
    <col min="6" max="6" width="9.28515625" style="51" bestFit="1" customWidth="1"/>
    <col min="7" max="7" width="12.42578125" style="51" customWidth="1"/>
    <col min="8" max="8" width="12.5703125" style="51" bestFit="1" customWidth="1"/>
    <col min="9" max="16384" width="11.5703125" style="51"/>
  </cols>
  <sheetData>
    <row r="1" spans="1:9" s="17" customFormat="1" ht="18" customHeight="1">
      <c r="A1" s="348"/>
      <c r="B1" s="349" t="s">
        <v>15</v>
      </c>
      <c r="C1" s="350"/>
      <c r="D1" s="350"/>
      <c r="E1" s="350"/>
      <c r="F1" s="350"/>
      <c r="G1" s="351"/>
      <c r="H1" s="355" t="s">
        <v>16</v>
      </c>
      <c r="I1" s="356"/>
    </row>
    <row r="2" spans="1:9" s="17" customFormat="1" ht="18" customHeight="1">
      <c r="A2" s="348"/>
      <c r="B2" s="352"/>
      <c r="C2" s="353"/>
      <c r="D2" s="353"/>
      <c r="E2" s="353"/>
      <c r="F2" s="353"/>
      <c r="G2" s="354"/>
      <c r="H2" s="357"/>
      <c r="I2" s="357"/>
    </row>
    <row r="3" spans="1:9" s="17" customFormat="1" ht="5.0999999999999996" customHeight="1">
      <c r="A3" s="358"/>
      <c r="B3" s="359"/>
      <c r="C3" s="359"/>
      <c r="D3" s="359"/>
      <c r="E3" s="359"/>
      <c r="F3" s="359"/>
      <c r="G3" s="359"/>
      <c r="H3" s="359"/>
      <c r="I3" s="360"/>
    </row>
    <row r="4" spans="1:9" s="17" customFormat="1" ht="15" customHeight="1">
      <c r="A4" s="343" t="s">
        <v>17</v>
      </c>
      <c r="B4" s="344"/>
      <c r="C4" s="344"/>
      <c r="D4" s="344"/>
      <c r="E4" s="344"/>
      <c r="F4" s="344"/>
      <c r="G4" s="345"/>
      <c r="H4" s="346" t="s">
        <v>18</v>
      </c>
      <c r="I4" s="347"/>
    </row>
    <row r="5" spans="1:9" s="17" customFormat="1" ht="28.5" customHeight="1">
      <c r="A5" s="329"/>
      <c r="B5" s="330"/>
      <c r="C5" s="330"/>
      <c r="D5" s="330"/>
      <c r="E5" s="330"/>
      <c r="F5" s="330"/>
      <c r="G5" s="331"/>
      <c r="H5" s="335" t="s">
        <v>19</v>
      </c>
      <c r="I5" s="335"/>
    </row>
    <row r="6" spans="1:9" s="17" customFormat="1" ht="21.75" customHeight="1" thickBot="1">
      <c r="A6" s="332"/>
      <c r="B6" s="333"/>
      <c r="C6" s="333"/>
      <c r="D6" s="333"/>
      <c r="E6" s="333"/>
      <c r="F6" s="333"/>
      <c r="G6" s="334"/>
      <c r="H6" s="336" t="s">
        <v>20</v>
      </c>
      <c r="I6" s="336"/>
    </row>
    <row r="7" spans="1:9" s="22" customFormat="1" ht="20.25" customHeight="1">
      <c r="A7" s="18" t="s">
        <v>21</v>
      </c>
      <c r="B7" s="19" t="s">
        <v>22</v>
      </c>
      <c r="C7" s="19" t="s">
        <v>23</v>
      </c>
      <c r="D7" s="19" t="s">
        <v>24</v>
      </c>
      <c r="E7" s="19"/>
      <c r="F7" s="19"/>
      <c r="G7" s="337" t="s">
        <v>25</v>
      </c>
      <c r="H7" s="20" t="s">
        <v>26</v>
      </c>
      <c r="I7" s="21" t="s">
        <v>27</v>
      </c>
    </row>
    <row r="8" spans="1:9" s="22" customFormat="1" ht="13.5" thickBot="1">
      <c r="A8" s="23" t="s">
        <v>28</v>
      </c>
      <c r="B8" s="24" t="s">
        <v>29</v>
      </c>
      <c r="C8" s="24" t="s">
        <v>30</v>
      </c>
      <c r="D8" s="24" t="s">
        <v>31</v>
      </c>
      <c r="E8" s="24"/>
      <c r="F8" s="24"/>
      <c r="G8" s="338"/>
      <c r="H8" s="24" t="s">
        <v>32</v>
      </c>
      <c r="I8" s="25" t="s">
        <v>33</v>
      </c>
    </row>
    <row r="9" spans="1:9" s="28" customFormat="1">
      <c r="A9" s="26" t="s">
        <v>96</v>
      </c>
      <c r="B9" s="27"/>
      <c r="C9" s="27"/>
      <c r="D9" s="27">
        <v>0.1</v>
      </c>
      <c r="E9" s="27"/>
      <c r="F9" s="27"/>
      <c r="G9" s="27">
        <v>1</v>
      </c>
      <c r="H9" s="81">
        <f t="shared" ref="H9:H21" si="0">B9*C9*D9*G9</f>
        <v>0</v>
      </c>
      <c r="I9" s="82">
        <f t="shared" ref="I9:I21" si="1">(C9*D9*2)</f>
        <v>0</v>
      </c>
    </row>
    <row r="10" spans="1:9" s="28" customFormat="1">
      <c r="A10" s="29"/>
      <c r="B10" s="30"/>
      <c r="C10" s="30"/>
      <c r="D10" s="30">
        <v>0.1</v>
      </c>
      <c r="E10" s="30"/>
      <c r="F10" s="30"/>
      <c r="G10" s="30">
        <v>1</v>
      </c>
      <c r="H10" s="31">
        <f t="shared" si="0"/>
        <v>0</v>
      </c>
      <c r="I10" s="32">
        <f t="shared" si="1"/>
        <v>0</v>
      </c>
    </row>
    <row r="11" spans="1:9" s="28" customFormat="1">
      <c r="A11" s="29"/>
      <c r="B11" s="30"/>
      <c r="C11" s="30"/>
      <c r="D11" s="30">
        <v>0.1</v>
      </c>
      <c r="E11" s="30"/>
      <c r="F11" s="30"/>
      <c r="G11" s="30">
        <v>1</v>
      </c>
      <c r="H11" s="31">
        <f t="shared" si="0"/>
        <v>0</v>
      </c>
      <c r="I11" s="32">
        <f t="shared" si="1"/>
        <v>0</v>
      </c>
    </row>
    <row r="12" spans="1:9" s="28" customFormat="1">
      <c r="A12" s="29"/>
      <c r="B12" s="30"/>
      <c r="C12" s="30"/>
      <c r="D12" s="30">
        <v>0.1</v>
      </c>
      <c r="E12" s="30"/>
      <c r="F12" s="30"/>
      <c r="G12" s="30">
        <v>1</v>
      </c>
      <c r="H12" s="31">
        <f t="shared" si="0"/>
        <v>0</v>
      </c>
      <c r="I12" s="32">
        <f t="shared" si="1"/>
        <v>0</v>
      </c>
    </row>
    <row r="13" spans="1:9" s="28" customFormat="1">
      <c r="A13" s="29"/>
      <c r="B13" s="30"/>
      <c r="C13" s="30"/>
      <c r="D13" s="30"/>
      <c r="E13" s="30"/>
      <c r="F13" s="30"/>
      <c r="G13" s="30">
        <v>1</v>
      </c>
      <c r="H13" s="31">
        <f t="shared" si="0"/>
        <v>0</v>
      </c>
      <c r="I13" s="32">
        <f t="shared" si="1"/>
        <v>0</v>
      </c>
    </row>
    <row r="14" spans="1:9" s="28" customFormat="1">
      <c r="A14" s="29"/>
      <c r="B14" s="30"/>
      <c r="C14" s="30"/>
      <c r="D14" s="30">
        <v>0.1</v>
      </c>
      <c r="E14" s="30"/>
      <c r="F14" s="30"/>
      <c r="G14" s="30">
        <v>1</v>
      </c>
      <c r="H14" s="31">
        <f t="shared" si="0"/>
        <v>0</v>
      </c>
      <c r="I14" s="32">
        <f t="shared" si="1"/>
        <v>0</v>
      </c>
    </row>
    <row r="15" spans="1:9" s="28" customFormat="1">
      <c r="A15" s="29"/>
      <c r="B15" s="30"/>
      <c r="C15" s="30"/>
      <c r="D15" s="30">
        <v>0.1</v>
      </c>
      <c r="E15" s="30"/>
      <c r="F15" s="30"/>
      <c r="G15" s="30">
        <v>1</v>
      </c>
      <c r="H15" s="31">
        <f t="shared" si="0"/>
        <v>0</v>
      </c>
      <c r="I15" s="32">
        <f t="shared" si="1"/>
        <v>0</v>
      </c>
    </row>
    <row r="16" spans="1:9" s="28" customFormat="1">
      <c r="A16" s="29"/>
      <c r="B16" s="30"/>
      <c r="C16" s="30"/>
      <c r="D16" s="30">
        <v>0.1</v>
      </c>
      <c r="E16" s="30"/>
      <c r="F16" s="30"/>
      <c r="G16" s="30">
        <v>1</v>
      </c>
      <c r="H16" s="31">
        <f t="shared" si="0"/>
        <v>0</v>
      </c>
      <c r="I16" s="32">
        <f t="shared" si="1"/>
        <v>0</v>
      </c>
    </row>
    <row r="17" spans="1:9" s="28" customFormat="1">
      <c r="A17" s="29"/>
      <c r="B17" s="30"/>
      <c r="C17" s="30"/>
      <c r="D17" s="30">
        <v>0.1</v>
      </c>
      <c r="E17" s="30"/>
      <c r="F17" s="30"/>
      <c r="G17" s="30">
        <v>1</v>
      </c>
      <c r="H17" s="31">
        <f t="shared" si="0"/>
        <v>0</v>
      </c>
      <c r="I17" s="32">
        <f t="shared" si="1"/>
        <v>0</v>
      </c>
    </row>
    <row r="18" spans="1:9" s="28" customFormat="1">
      <c r="A18" s="29"/>
      <c r="B18" s="30"/>
      <c r="C18" s="30"/>
      <c r="D18" s="30"/>
      <c r="E18" s="30"/>
      <c r="F18" s="30"/>
      <c r="G18" s="30">
        <v>1</v>
      </c>
      <c r="H18" s="31">
        <f t="shared" si="0"/>
        <v>0</v>
      </c>
      <c r="I18" s="32">
        <f t="shared" si="1"/>
        <v>0</v>
      </c>
    </row>
    <row r="19" spans="1:9" s="28" customFormat="1">
      <c r="A19" s="29"/>
      <c r="B19" s="30"/>
      <c r="C19" s="30"/>
      <c r="D19" s="30">
        <v>0.1</v>
      </c>
      <c r="E19" s="30"/>
      <c r="F19" s="30"/>
      <c r="G19" s="30">
        <v>1</v>
      </c>
      <c r="H19" s="31">
        <f t="shared" si="0"/>
        <v>0</v>
      </c>
      <c r="I19" s="32">
        <f t="shared" si="1"/>
        <v>0</v>
      </c>
    </row>
    <row r="20" spans="1:9" s="28" customFormat="1">
      <c r="A20" s="29"/>
      <c r="B20" s="30"/>
      <c r="C20" s="30"/>
      <c r="D20" s="30">
        <v>0.1</v>
      </c>
      <c r="E20" s="30"/>
      <c r="F20" s="30"/>
      <c r="G20" s="30">
        <v>1</v>
      </c>
      <c r="H20" s="31">
        <f t="shared" si="0"/>
        <v>0</v>
      </c>
      <c r="I20" s="32">
        <f t="shared" si="1"/>
        <v>0</v>
      </c>
    </row>
    <row r="21" spans="1:9" s="28" customFormat="1">
      <c r="A21" s="29"/>
      <c r="B21" s="30"/>
      <c r="C21" s="30"/>
      <c r="D21" s="30">
        <v>0.1</v>
      </c>
      <c r="E21" s="30"/>
      <c r="F21" s="30"/>
      <c r="G21" s="30">
        <v>1</v>
      </c>
      <c r="H21" s="31">
        <f t="shared" si="0"/>
        <v>0</v>
      </c>
      <c r="I21" s="32">
        <f t="shared" si="1"/>
        <v>0</v>
      </c>
    </row>
    <row r="22" spans="1:9" s="28" customFormat="1">
      <c r="A22" s="29"/>
      <c r="B22" s="30"/>
      <c r="C22" s="30"/>
      <c r="D22" s="30"/>
      <c r="E22" s="30"/>
      <c r="F22" s="30"/>
      <c r="G22" s="30"/>
      <c r="H22" s="31">
        <f t="shared" ref="H22:H30" si="2">B22*C22*D22*G22</f>
        <v>0</v>
      </c>
      <c r="I22" s="32">
        <f t="shared" ref="I22:I30" si="3">(C22*D22*2)</f>
        <v>0</v>
      </c>
    </row>
    <row r="23" spans="1:9" s="28" customFormat="1">
      <c r="A23" s="29"/>
      <c r="B23" s="30"/>
      <c r="C23" s="30"/>
      <c r="D23" s="30">
        <v>0.1</v>
      </c>
      <c r="E23" s="30"/>
      <c r="F23" s="30"/>
      <c r="G23" s="30">
        <v>1</v>
      </c>
      <c r="H23" s="31">
        <f t="shared" si="2"/>
        <v>0</v>
      </c>
      <c r="I23" s="32">
        <f t="shared" si="3"/>
        <v>0</v>
      </c>
    </row>
    <row r="24" spans="1:9" s="28" customFormat="1">
      <c r="A24" s="29"/>
      <c r="B24" s="30"/>
      <c r="C24" s="30"/>
      <c r="D24" s="30">
        <v>0.1</v>
      </c>
      <c r="E24" s="30"/>
      <c r="F24" s="30"/>
      <c r="G24" s="30">
        <v>1</v>
      </c>
      <c r="H24" s="31">
        <f t="shared" si="2"/>
        <v>0</v>
      </c>
      <c r="I24" s="32">
        <f t="shared" si="3"/>
        <v>0</v>
      </c>
    </row>
    <row r="25" spans="1:9" s="28" customFormat="1">
      <c r="A25" s="29"/>
      <c r="B25" s="30"/>
      <c r="C25" s="30"/>
      <c r="D25" s="30">
        <v>0.1</v>
      </c>
      <c r="E25" s="30"/>
      <c r="F25" s="30"/>
      <c r="G25" s="30">
        <v>1</v>
      </c>
      <c r="H25" s="31">
        <f t="shared" si="2"/>
        <v>0</v>
      </c>
      <c r="I25" s="32">
        <f t="shared" si="3"/>
        <v>0</v>
      </c>
    </row>
    <row r="26" spans="1:9" s="28" customFormat="1">
      <c r="A26" s="29"/>
      <c r="B26" s="30"/>
      <c r="C26" s="30"/>
      <c r="D26" s="30"/>
      <c r="E26" s="30"/>
      <c r="F26" s="30"/>
      <c r="G26" s="30">
        <v>1</v>
      </c>
      <c r="H26" s="31">
        <f t="shared" si="2"/>
        <v>0</v>
      </c>
      <c r="I26" s="32">
        <f t="shared" si="3"/>
        <v>0</v>
      </c>
    </row>
    <row r="27" spans="1:9" s="28" customFormat="1">
      <c r="A27" s="29"/>
      <c r="B27" s="30"/>
      <c r="C27" s="30"/>
      <c r="D27" s="30">
        <v>0.1</v>
      </c>
      <c r="E27" s="30"/>
      <c r="F27" s="30"/>
      <c r="G27" s="30">
        <v>1</v>
      </c>
      <c r="H27" s="31">
        <f t="shared" si="2"/>
        <v>0</v>
      </c>
      <c r="I27" s="32">
        <f t="shared" si="3"/>
        <v>0</v>
      </c>
    </row>
    <row r="28" spans="1:9" s="28" customFormat="1">
      <c r="A28" s="29"/>
      <c r="B28" s="30"/>
      <c r="C28" s="30"/>
      <c r="D28" s="30"/>
      <c r="E28" s="30"/>
      <c r="F28" s="30"/>
      <c r="G28" s="30"/>
      <c r="H28" s="31">
        <f t="shared" si="2"/>
        <v>0</v>
      </c>
      <c r="I28" s="32">
        <f t="shared" si="3"/>
        <v>0</v>
      </c>
    </row>
    <row r="29" spans="1:9" s="28" customFormat="1">
      <c r="A29" s="29"/>
      <c r="B29" s="30"/>
      <c r="C29" s="30"/>
      <c r="D29" s="30">
        <v>0.1</v>
      </c>
      <c r="E29" s="30"/>
      <c r="F29" s="30"/>
      <c r="G29" s="30">
        <v>1</v>
      </c>
      <c r="H29" s="31">
        <f t="shared" si="2"/>
        <v>0</v>
      </c>
      <c r="I29" s="32">
        <f t="shared" si="3"/>
        <v>0</v>
      </c>
    </row>
    <row r="30" spans="1:9" s="28" customFormat="1">
      <c r="A30" s="29"/>
      <c r="B30" s="30"/>
      <c r="C30" s="30"/>
      <c r="D30" s="30">
        <v>0.1</v>
      </c>
      <c r="E30" s="30"/>
      <c r="F30" s="30"/>
      <c r="G30" s="30">
        <v>1</v>
      </c>
      <c r="H30" s="31">
        <f t="shared" si="2"/>
        <v>0</v>
      </c>
      <c r="I30" s="32">
        <f t="shared" si="3"/>
        <v>0</v>
      </c>
    </row>
    <row r="31" spans="1:9" s="28" customFormat="1">
      <c r="A31" s="29"/>
      <c r="B31" s="30"/>
      <c r="C31" s="30"/>
      <c r="D31" s="30"/>
      <c r="E31" s="30"/>
      <c r="F31" s="30"/>
      <c r="G31" s="30"/>
      <c r="H31" s="31"/>
      <c r="I31" s="32"/>
    </row>
    <row r="32" spans="1:9" s="28" customFormat="1" hidden="1">
      <c r="A32" s="29"/>
      <c r="B32" s="30"/>
      <c r="C32" s="30"/>
      <c r="D32" s="30"/>
      <c r="E32" s="30"/>
      <c r="F32" s="30"/>
      <c r="G32" s="30"/>
      <c r="H32" s="31"/>
      <c r="I32" s="32"/>
    </row>
    <row r="33" spans="1:9" s="28" customFormat="1" hidden="1">
      <c r="A33" s="29"/>
      <c r="B33" s="30"/>
      <c r="C33" s="30"/>
      <c r="D33" s="30"/>
      <c r="E33" s="30"/>
      <c r="F33" s="30"/>
      <c r="G33" s="30"/>
      <c r="H33" s="31"/>
      <c r="I33" s="32"/>
    </row>
    <row r="34" spans="1:9" s="28" customFormat="1" hidden="1">
      <c r="A34" s="29"/>
      <c r="B34" s="30"/>
      <c r="C34" s="30"/>
      <c r="D34" s="30"/>
      <c r="E34" s="30"/>
      <c r="F34" s="30"/>
      <c r="G34" s="30"/>
      <c r="H34" s="31"/>
      <c r="I34" s="32"/>
    </row>
    <row r="35" spans="1:9" s="28" customFormat="1" hidden="1">
      <c r="A35" s="29"/>
      <c r="B35" s="30"/>
      <c r="C35" s="30"/>
      <c r="D35" s="30"/>
      <c r="E35" s="30"/>
      <c r="F35" s="30"/>
      <c r="G35" s="30"/>
      <c r="H35" s="31"/>
      <c r="I35" s="32"/>
    </row>
    <row r="36" spans="1:9" s="28" customFormat="1" hidden="1">
      <c r="A36" s="29"/>
      <c r="B36" s="30"/>
      <c r="C36" s="30"/>
      <c r="D36" s="30"/>
      <c r="E36" s="30"/>
      <c r="F36" s="30"/>
      <c r="G36" s="30"/>
      <c r="H36" s="31"/>
      <c r="I36" s="32"/>
    </row>
    <row r="37" spans="1:9" s="28" customFormat="1" hidden="1">
      <c r="A37" s="29"/>
      <c r="B37" s="30"/>
      <c r="C37" s="30"/>
      <c r="D37" s="30"/>
      <c r="E37" s="30"/>
      <c r="F37" s="30"/>
      <c r="G37" s="30"/>
      <c r="H37" s="31"/>
      <c r="I37" s="32"/>
    </row>
    <row r="38" spans="1:9" s="28" customFormat="1" hidden="1">
      <c r="A38" s="29"/>
      <c r="B38" s="30"/>
      <c r="C38" s="30"/>
      <c r="D38" s="30"/>
      <c r="E38" s="30"/>
      <c r="F38" s="30"/>
      <c r="G38" s="30"/>
      <c r="H38" s="31"/>
      <c r="I38" s="32"/>
    </row>
    <row r="39" spans="1:9" s="28" customFormat="1" hidden="1">
      <c r="A39" s="29"/>
      <c r="B39" s="30"/>
      <c r="C39" s="30"/>
      <c r="D39" s="30"/>
      <c r="E39" s="30"/>
      <c r="F39" s="30"/>
      <c r="G39" s="30"/>
      <c r="H39" s="31"/>
      <c r="I39" s="32"/>
    </row>
    <row r="40" spans="1:9" s="28" customFormat="1" hidden="1">
      <c r="A40" s="29"/>
      <c r="B40" s="30"/>
      <c r="C40" s="30"/>
      <c r="D40" s="30"/>
      <c r="E40" s="30"/>
      <c r="F40" s="30"/>
      <c r="G40" s="30"/>
      <c r="H40" s="31"/>
      <c r="I40" s="32"/>
    </row>
    <row r="41" spans="1:9" s="28" customFormat="1" hidden="1">
      <c r="A41" s="29"/>
      <c r="B41" s="30"/>
      <c r="C41" s="30"/>
      <c r="D41" s="30"/>
      <c r="E41" s="30"/>
      <c r="F41" s="30"/>
      <c r="G41" s="30"/>
      <c r="H41" s="31"/>
      <c r="I41" s="32"/>
    </row>
    <row r="42" spans="1:9" s="28" customFormat="1" hidden="1">
      <c r="A42" s="29"/>
      <c r="B42" s="30"/>
      <c r="C42" s="30"/>
      <c r="D42" s="30"/>
      <c r="E42" s="30"/>
      <c r="F42" s="30"/>
      <c r="G42" s="30"/>
      <c r="H42" s="31"/>
      <c r="I42" s="32"/>
    </row>
    <row r="43" spans="1:9" s="28" customFormat="1" hidden="1">
      <c r="A43" s="29"/>
      <c r="B43" s="30"/>
      <c r="C43" s="30"/>
      <c r="D43" s="30"/>
      <c r="E43" s="30"/>
      <c r="F43" s="30"/>
      <c r="G43" s="30"/>
      <c r="H43" s="31"/>
      <c r="I43" s="32"/>
    </row>
    <row r="44" spans="1:9" s="28" customFormat="1" hidden="1">
      <c r="A44" s="29"/>
      <c r="B44" s="30"/>
      <c r="C44" s="30"/>
      <c r="D44" s="30"/>
      <c r="E44" s="30"/>
      <c r="F44" s="30"/>
      <c r="G44" s="30"/>
      <c r="H44" s="31"/>
      <c r="I44" s="32"/>
    </row>
    <row r="45" spans="1:9" s="28" customFormat="1" hidden="1">
      <c r="A45" s="29"/>
      <c r="B45" s="30"/>
      <c r="C45" s="30"/>
      <c r="D45" s="30"/>
      <c r="E45" s="30"/>
      <c r="F45" s="30"/>
      <c r="G45" s="30"/>
      <c r="H45" s="31"/>
      <c r="I45" s="32"/>
    </row>
    <row r="46" spans="1:9" s="28" customFormat="1" hidden="1">
      <c r="A46" s="29"/>
      <c r="B46" s="30"/>
      <c r="C46" s="30"/>
      <c r="D46" s="30"/>
      <c r="E46" s="30"/>
      <c r="F46" s="30"/>
      <c r="G46" s="30"/>
      <c r="H46" s="31"/>
      <c r="I46" s="32"/>
    </row>
    <row r="47" spans="1:9" s="28" customFormat="1" hidden="1">
      <c r="A47" s="29"/>
      <c r="B47" s="30"/>
      <c r="C47" s="30"/>
      <c r="D47" s="30"/>
      <c r="E47" s="30"/>
      <c r="F47" s="30"/>
      <c r="G47" s="30"/>
      <c r="H47" s="31"/>
      <c r="I47" s="32"/>
    </row>
    <row r="48" spans="1:9" s="28" customFormat="1" hidden="1">
      <c r="A48" s="29"/>
      <c r="B48" s="30"/>
      <c r="C48" s="30"/>
      <c r="D48" s="30"/>
      <c r="E48" s="30"/>
      <c r="F48" s="30"/>
      <c r="G48" s="30"/>
      <c r="H48" s="31"/>
      <c r="I48" s="32"/>
    </row>
    <row r="49" spans="1:14" s="28" customFormat="1" hidden="1">
      <c r="A49" s="29"/>
      <c r="B49" s="30"/>
      <c r="C49" s="30"/>
      <c r="D49" s="30"/>
      <c r="E49" s="30"/>
      <c r="F49" s="30"/>
      <c r="G49" s="30"/>
      <c r="H49" s="31"/>
      <c r="I49" s="32"/>
    </row>
    <row r="50" spans="1:14" s="28" customFormat="1" hidden="1">
      <c r="A50" s="29"/>
      <c r="B50" s="30"/>
      <c r="C50" s="30"/>
      <c r="D50" s="30"/>
      <c r="E50" s="30"/>
      <c r="F50" s="30"/>
      <c r="G50" s="30"/>
      <c r="H50" s="31"/>
      <c r="I50" s="32"/>
    </row>
    <row r="51" spans="1:14" s="28" customFormat="1" hidden="1">
      <c r="A51" s="29"/>
      <c r="B51" s="30"/>
      <c r="C51" s="30"/>
      <c r="D51" s="30"/>
      <c r="E51" s="30"/>
      <c r="F51" s="30"/>
      <c r="G51" s="30"/>
      <c r="H51" s="31"/>
      <c r="I51" s="32"/>
    </row>
    <row r="52" spans="1:14" s="28" customFormat="1" hidden="1">
      <c r="A52" s="29"/>
      <c r="B52" s="30"/>
      <c r="C52" s="30"/>
      <c r="D52" s="30"/>
      <c r="E52" s="30"/>
      <c r="F52" s="30"/>
      <c r="G52" s="30"/>
      <c r="H52" s="31"/>
      <c r="I52" s="32"/>
    </row>
    <row r="53" spans="1:14" s="28" customFormat="1" hidden="1">
      <c r="A53" s="29"/>
      <c r="B53" s="30"/>
      <c r="C53" s="30"/>
      <c r="D53" s="30"/>
      <c r="E53" s="30"/>
      <c r="F53" s="30"/>
      <c r="G53" s="30"/>
      <c r="H53" s="31"/>
      <c r="I53" s="32"/>
    </row>
    <row r="54" spans="1:14" s="28" customFormat="1" hidden="1">
      <c r="A54" s="29"/>
      <c r="B54" s="30"/>
      <c r="C54" s="30"/>
      <c r="D54" s="30"/>
      <c r="E54" s="30"/>
      <c r="F54" s="30"/>
      <c r="G54" s="30"/>
      <c r="H54" s="31"/>
      <c r="I54" s="32"/>
    </row>
    <row r="55" spans="1:14" s="28" customFormat="1" hidden="1">
      <c r="A55" s="29"/>
      <c r="B55" s="30"/>
      <c r="C55" s="30"/>
      <c r="D55" s="30"/>
      <c r="E55" s="30"/>
      <c r="F55" s="30"/>
      <c r="G55" s="30"/>
      <c r="H55" s="31"/>
      <c r="I55" s="32"/>
    </row>
    <row r="56" spans="1:14" s="28" customFormat="1" hidden="1">
      <c r="A56" s="29"/>
      <c r="B56" s="30"/>
      <c r="C56" s="30"/>
      <c r="D56" s="30"/>
      <c r="E56" s="30"/>
      <c r="F56" s="30"/>
      <c r="G56" s="30"/>
      <c r="H56" s="31"/>
      <c r="I56" s="32"/>
    </row>
    <row r="57" spans="1:14" s="28" customFormat="1" hidden="1">
      <c r="A57" s="29"/>
      <c r="B57" s="30"/>
      <c r="C57" s="30"/>
      <c r="D57" s="30"/>
      <c r="E57" s="30"/>
      <c r="F57" s="30"/>
      <c r="G57" s="30"/>
      <c r="H57" s="31"/>
      <c r="I57" s="32"/>
    </row>
    <row r="58" spans="1:14" s="28" customFormat="1" hidden="1">
      <c r="A58" s="29"/>
      <c r="B58" s="30"/>
      <c r="C58" s="30"/>
      <c r="D58" s="30"/>
      <c r="E58" s="30"/>
      <c r="F58" s="30"/>
      <c r="G58" s="30"/>
      <c r="H58" s="31"/>
      <c r="I58" s="32"/>
    </row>
    <row r="59" spans="1:14" s="28" customFormat="1" hidden="1">
      <c r="A59" s="29"/>
      <c r="B59" s="30"/>
      <c r="C59" s="30"/>
      <c r="D59" s="30"/>
      <c r="E59" s="30"/>
      <c r="F59" s="30"/>
      <c r="G59" s="30"/>
      <c r="H59" s="31">
        <f>B59*C59*D59*G59</f>
        <v>0</v>
      </c>
      <c r="I59" s="32">
        <f>(C59*D59*2)</f>
        <v>0</v>
      </c>
    </row>
    <row r="60" spans="1:14" s="28" customFormat="1" ht="13.5" thickBot="1">
      <c r="A60" s="29"/>
      <c r="B60" s="30"/>
      <c r="C60" s="30"/>
      <c r="D60" s="30"/>
      <c r="E60" s="30"/>
      <c r="F60" s="30"/>
      <c r="G60" s="30"/>
      <c r="H60" s="31">
        <f>(+IF(E60=0,B60*C60*D60,E60*D60))*G60</f>
        <v>0</v>
      </c>
      <c r="I60" s="32">
        <f>(+IF(E60=0,B60*C60,E60)-F60)*G60</f>
        <v>0</v>
      </c>
    </row>
    <row r="61" spans="1:14" s="39" customFormat="1" ht="13.5" hidden="1" thickBot="1">
      <c r="A61" s="33"/>
      <c r="B61" s="34"/>
      <c r="C61" s="35"/>
      <c r="D61" s="35"/>
      <c r="E61" s="35"/>
      <c r="F61" s="35"/>
      <c r="G61" s="36"/>
      <c r="H61" s="37">
        <f>(+IF(E61=0,B61*C61*D61,E61*D61))*G61</f>
        <v>0</v>
      </c>
      <c r="I61" s="38">
        <f>(+IF(E61=0,B61*C61,E61)-F61)*G61</f>
        <v>0</v>
      </c>
    </row>
    <row r="62" spans="1:14" s="22" customFormat="1" ht="18.600000000000001" customHeight="1">
      <c r="A62" s="40" t="s">
        <v>34</v>
      </c>
      <c r="B62" s="41" t="s">
        <v>35</v>
      </c>
      <c r="C62" s="42" t="s">
        <v>36</v>
      </c>
      <c r="D62" s="42" t="s">
        <v>37</v>
      </c>
      <c r="E62" s="42" t="s">
        <v>38</v>
      </c>
      <c r="F62" s="339"/>
      <c r="G62" s="341"/>
      <c r="H62" s="43" t="s">
        <v>26</v>
      </c>
      <c r="I62" s="44" t="s">
        <v>27</v>
      </c>
      <c r="K62" s="320" t="s">
        <v>97</v>
      </c>
      <c r="L62" s="320"/>
    </row>
    <row r="63" spans="1:14" s="22" customFormat="1" ht="13.5" thickBot="1">
      <c r="A63" s="45"/>
      <c r="B63" s="46" t="s">
        <v>39</v>
      </c>
      <c r="C63" s="47" t="s">
        <v>40</v>
      </c>
      <c r="D63" s="47" t="s">
        <v>30</v>
      </c>
      <c r="E63" s="47" t="s">
        <v>41</v>
      </c>
      <c r="F63" s="340"/>
      <c r="G63" s="342"/>
      <c r="H63" s="48" t="s">
        <v>32</v>
      </c>
      <c r="I63" s="49" t="s">
        <v>33</v>
      </c>
    </row>
    <row r="64" spans="1:14">
      <c r="A64" s="26" t="s">
        <v>96</v>
      </c>
      <c r="B64" s="84"/>
      <c r="C64" s="170"/>
      <c r="D64" s="85"/>
      <c r="E64" s="86"/>
      <c r="F64" s="321"/>
      <c r="G64" s="323"/>
      <c r="H64" s="87">
        <f t="shared" ref="H64:H76" si="4">(((B64*C64)/2)*D64*E64)+((SQRT(B64*B64+C64*C64))*E64*D64*$B$95)</f>
        <v>0</v>
      </c>
      <c r="I64" s="88">
        <f>(B64*D64*E64)+((SQRT(B64*B64+C64*C64))*E64*D64)</f>
        <v>0</v>
      </c>
      <c r="J64" s="50"/>
      <c r="K64" s="172">
        <v>0.18</v>
      </c>
      <c r="L64" s="172">
        <v>2</v>
      </c>
      <c r="M64" s="172"/>
      <c r="N64" s="51" t="s">
        <v>98</v>
      </c>
    </row>
    <row r="65" spans="1:13">
      <c r="A65" s="29"/>
      <c r="B65" s="54"/>
      <c r="C65" s="171"/>
      <c r="D65" s="55"/>
      <c r="E65" s="56"/>
      <c r="F65" s="322"/>
      <c r="G65" s="324"/>
      <c r="H65" s="52">
        <f t="shared" si="4"/>
        <v>0</v>
      </c>
      <c r="I65" s="53">
        <f t="shared" ref="I65:I71" si="5">(B65*D65*E65)+((SQRT(B65*B65+C65*C65))*E65*D65)</f>
        <v>0</v>
      </c>
      <c r="J65" s="50"/>
      <c r="M65" s="51">
        <f>K64*L64*M64</f>
        <v>0</v>
      </c>
    </row>
    <row r="66" spans="1:13">
      <c r="A66" s="29"/>
      <c r="B66" s="54"/>
      <c r="C66" s="171"/>
      <c r="D66" s="55"/>
      <c r="E66" s="56"/>
      <c r="F66" s="322"/>
      <c r="G66" s="324"/>
      <c r="H66" s="52">
        <f t="shared" si="4"/>
        <v>0</v>
      </c>
      <c r="I66" s="53">
        <f t="shared" si="5"/>
        <v>0</v>
      </c>
      <c r="J66" s="50"/>
    </row>
    <row r="67" spans="1:13">
      <c r="A67" s="29"/>
      <c r="B67" s="54"/>
      <c r="C67" s="171"/>
      <c r="D67" s="55"/>
      <c r="E67" s="56"/>
      <c r="F67" s="322"/>
      <c r="G67" s="324"/>
      <c r="H67" s="52">
        <f t="shared" si="4"/>
        <v>0</v>
      </c>
      <c r="I67" s="53">
        <f t="shared" si="5"/>
        <v>0</v>
      </c>
      <c r="J67" s="50"/>
    </row>
    <row r="68" spans="1:13">
      <c r="A68" s="29"/>
      <c r="B68" s="54"/>
      <c r="C68" s="171"/>
      <c r="D68" s="55"/>
      <c r="E68" s="56"/>
      <c r="F68" s="322"/>
      <c r="G68" s="324"/>
      <c r="H68" s="52">
        <f t="shared" si="4"/>
        <v>0</v>
      </c>
      <c r="I68" s="53">
        <f t="shared" si="5"/>
        <v>0</v>
      </c>
      <c r="J68" s="50"/>
    </row>
    <row r="69" spans="1:13">
      <c r="A69" s="29"/>
      <c r="B69" s="54"/>
      <c r="C69" s="55"/>
      <c r="D69" s="55"/>
      <c r="E69" s="56"/>
      <c r="F69" s="322"/>
      <c r="G69" s="324"/>
      <c r="H69" s="52">
        <f t="shared" si="4"/>
        <v>0</v>
      </c>
      <c r="I69" s="53">
        <f t="shared" si="5"/>
        <v>0</v>
      </c>
      <c r="J69" s="50"/>
    </row>
    <row r="70" spans="1:13">
      <c r="A70" s="89"/>
      <c r="B70" s="54"/>
      <c r="C70" s="171"/>
      <c r="D70" s="55"/>
      <c r="E70" s="56"/>
      <c r="F70" s="322"/>
      <c r="G70" s="324"/>
      <c r="H70" s="52">
        <f t="shared" si="4"/>
        <v>0</v>
      </c>
      <c r="I70" s="53">
        <f t="shared" si="5"/>
        <v>0</v>
      </c>
      <c r="J70" s="50"/>
    </row>
    <row r="71" spans="1:13">
      <c r="A71" s="89"/>
      <c r="B71" s="54"/>
      <c r="C71" s="55"/>
      <c r="D71" s="55"/>
      <c r="E71" s="56"/>
      <c r="F71" s="322"/>
      <c r="G71" s="324"/>
      <c r="H71" s="52">
        <f t="shared" si="4"/>
        <v>0</v>
      </c>
      <c r="I71" s="53">
        <f t="shared" si="5"/>
        <v>0</v>
      </c>
      <c r="J71" s="50"/>
    </row>
    <row r="72" spans="1:13">
      <c r="A72" s="89"/>
      <c r="B72" s="54"/>
      <c r="C72" s="171"/>
      <c r="D72" s="55"/>
      <c r="E72" s="56"/>
      <c r="F72" s="322"/>
      <c r="G72" s="324"/>
      <c r="H72" s="52">
        <f t="shared" si="4"/>
        <v>0</v>
      </c>
      <c r="I72" s="53">
        <f t="shared" ref="I72:I92" si="6">(B72*D72*E72)+((SQRT(B72*B72+C72*C72))*E72*D72)</f>
        <v>0</v>
      </c>
      <c r="J72" s="50"/>
    </row>
    <row r="73" spans="1:13">
      <c r="A73" s="89"/>
      <c r="B73" s="54"/>
      <c r="C73" s="55"/>
      <c r="D73" s="55"/>
      <c r="E73" s="56"/>
      <c r="F73" s="322"/>
      <c r="G73" s="324"/>
      <c r="H73" s="52">
        <f t="shared" si="4"/>
        <v>0</v>
      </c>
      <c r="I73" s="53">
        <f t="shared" si="6"/>
        <v>0</v>
      </c>
      <c r="J73" s="50"/>
    </row>
    <row r="74" spans="1:13">
      <c r="A74" s="89"/>
      <c r="B74" s="54"/>
      <c r="C74" s="171"/>
      <c r="D74" s="55"/>
      <c r="E74" s="56"/>
      <c r="F74" s="322"/>
      <c r="G74" s="324"/>
      <c r="H74" s="52">
        <f t="shared" si="4"/>
        <v>0</v>
      </c>
      <c r="I74" s="53">
        <f t="shared" si="6"/>
        <v>0</v>
      </c>
      <c r="J74" s="50"/>
    </row>
    <row r="75" spans="1:13">
      <c r="A75" s="89"/>
      <c r="B75" s="54"/>
      <c r="C75" s="55"/>
      <c r="D75" s="55"/>
      <c r="E75" s="56"/>
      <c r="F75" s="322"/>
      <c r="G75" s="324"/>
      <c r="H75" s="52">
        <f t="shared" si="4"/>
        <v>0</v>
      </c>
      <c r="I75" s="53">
        <f t="shared" si="6"/>
        <v>0</v>
      </c>
      <c r="J75" s="50"/>
    </row>
    <row r="76" spans="1:13">
      <c r="A76" s="89"/>
      <c r="B76" s="54"/>
      <c r="C76" s="55"/>
      <c r="D76" s="55"/>
      <c r="E76" s="56"/>
      <c r="F76" s="322"/>
      <c r="G76" s="324"/>
      <c r="H76" s="52">
        <f t="shared" si="4"/>
        <v>0</v>
      </c>
      <c r="I76" s="53">
        <f>(B76*D76*E76)+((SQRT(B76*B76+C76*C76))*E76*D76)</f>
        <v>0</v>
      </c>
      <c r="J76" s="50"/>
    </row>
    <row r="77" spans="1:13" hidden="1">
      <c r="A77" s="89"/>
      <c r="B77" s="54"/>
      <c r="C77" s="55"/>
      <c r="D77" s="55"/>
      <c r="E77" s="56"/>
      <c r="F77" s="322"/>
      <c r="G77" s="324"/>
      <c r="H77" s="52">
        <f t="shared" ref="H77:H82" si="7">(((B77*C77)/2)*D77*E77)+((SQRT(B77*B77+C77*C77))*E77*D77*$B$95)</f>
        <v>0</v>
      </c>
      <c r="I77" s="53">
        <f t="shared" ref="I77:I82" si="8">(B77*D77*E77)+((SQRT(B77*B77+C77*C77))*E77*D77)</f>
        <v>0</v>
      </c>
      <c r="J77" s="50"/>
    </row>
    <row r="78" spans="1:13" hidden="1">
      <c r="A78" s="89"/>
      <c r="B78" s="54"/>
      <c r="C78" s="55"/>
      <c r="D78" s="55"/>
      <c r="E78" s="56"/>
      <c r="F78" s="322"/>
      <c r="G78" s="324"/>
      <c r="H78" s="52">
        <f t="shared" si="7"/>
        <v>0</v>
      </c>
      <c r="I78" s="53">
        <f t="shared" si="8"/>
        <v>0</v>
      </c>
      <c r="J78" s="50"/>
    </row>
    <row r="79" spans="1:13" hidden="1">
      <c r="A79" s="89"/>
      <c r="B79" s="54"/>
      <c r="C79" s="55"/>
      <c r="D79" s="55"/>
      <c r="E79" s="56"/>
      <c r="F79" s="322"/>
      <c r="G79" s="324"/>
      <c r="H79" s="52">
        <f t="shared" si="7"/>
        <v>0</v>
      </c>
      <c r="I79" s="53">
        <f t="shared" si="8"/>
        <v>0</v>
      </c>
      <c r="J79" s="50"/>
    </row>
    <row r="80" spans="1:13" hidden="1">
      <c r="A80" s="89"/>
      <c r="B80" s="54"/>
      <c r="C80" s="55"/>
      <c r="D80" s="55"/>
      <c r="E80" s="56"/>
      <c r="F80" s="322"/>
      <c r="G80" s="324"/>
      <c r="H80" s="52">
        <f t="shared" si="7"/>
        <v>0</v>
      </c>
      <c r="I80" s="53">
        <f t="shared" si="8"/>
        <v>0</v>
      </c>
      <c r="J80" s="50"/>
    </row>
    <row r="81" spans="1:10" hidden="1">
      <c r="A81" s="89"/>
      <c r="B81" s="54"/>
      <c r="C81" s="55"/>
      <c r="D81" s="55"/>
      <c r="E81" s="56"/>
      <c r="F81" s="322"/>
      <c r="G81" s="324"/>
      <c r="H81" s="52">
        <f t="shared" si="7"/>
        <v>0</v>
      </c>
      <c r="I81" s="53">
        <f t="shared" si="8"/>
        <v>0</v>
      </c>
      <c r="J81" s="50"/>
    </row>
    <row r="82" spans="1:10" hidden="1">
      <c r="A82" s="89"/>
      <c r="B82" s="54"/>
      <c r="C82" s="55"/>
      <c r="D82" s="55"/>
      <c r="E82" s="56"/>
      <c r="F82" s="322"/>
      <c r="G82" s="324"/>
      <c r="H82" s="52">
        <f t="shared" si="7"/>
        <v>0</v>
      </c>
      <c r="I82" s="53">
        <f t="shared" si="8"/>
        <v>0</v>
      </c>
      <c r="J82" s="50"/>
    </row>
    <row r="83" spans="1:10" hidden="1">
      <c r="A83" s="89"/>
      <c r="B83" s="54"/>
      <c r="C83" s="55"/>
      <c r="D83" s="55"/>
      <c r="E83" s="56"/>
      <c r="F83" s="322"/>
      <c r="G83" s="324"/>
      <c r="H83" s="52"/>
      <c r="I83" s="53"/>
      <c r="J83" s="50"/>
    </row>
    <row r="84" spans="1:10" hidden="1">
      <c r="A84" s="89"/>
      <c r="B84" s="54"/>
      <c r="C84" s="55"/>
      <c r="D84" s="55"/>
      <c r="E84" s="56"/>
      <c r="F84" s="322"/>
      <c r="G84" s="324"/>
      <c r="H84" s="52">
        <f t="shared" ref="H84:H92" si="9">(((B84*C84)/2)*D84*E84)+((SQRT(B84*B84+C84*C84))*E84*D84*$B$95)</f>
        <v>0</v>
      </c>
      <c r="I84" s="53">
        <f t="shared" si="6"/>
        <v>0</v>
      </c>
      <c r="J84" s="50"/>
    </row>
    <row r="85" spans="1:10" hidden="1">
      <c r="A85" s="89"/>
      <c r="B85" s="54"/>
      <c r="C85" s="55"/>
      <c r="D85" s="55"/>
      <c r="E85" s="56"/>
      <c r="F85" s="322"/>
      <c r="G85" s="324"/>
      <c r="H85" s="52">
        <f t="shared" si="9"/>
        <v>0</v>
      </c>
      <c r="I85" s="53">
        <f t="shared" si="6"/>
        <v>0</v>
      </c>
      <c r="J85" s="50"/>
    </row>
    <row r="86" spans="1:10" hidden="1">
      <c r="A86" s="89"/>
      <c r="B86" s="54"/>
      <c r="C86" s="55"/>
      <c r="D86" s="55"/>
      <c r="E86" s="56"/>
      <c r="F86" s="322"/>
      <c r="G86" s="324"/>
      <c r="H86" s="52">
        <f t="shared" si="9"/>
        <v>0</v>
      </c>
      <c r="I86" s="53">
        <f t="shared" si="6"/>
        <v>0</v>
      </c>
      <c r="J86" s="50"/>
    </row>
    <row r="87" spans="1:10" hidden="1">
      <c r="A87" s="89"/>
      <c r="B87" s="54"/>
      <c r="C87" s="55"/>
      <c r="D87" s="55"/>
      <c r="E87" s="56"/>
      <c r="F87" s="322"/>
      <c r="G87" s="324"/>
      <c r="H87" s="52">
        <f t="shared" si="9"/>
        <v>0</v>
      </c>
      <c r="I87" s="53">
        <f t="shared" si="6"/>
        <v>0</v>
      </c>
      <c r="J87" s="50"/>
    </row>
    <row r="88" spans="1:10" hidden="1">
      <c r="A88" s="89"/>
      <c r="B88" s="54"/>
      <c r="C88" s="55"/>
      <c r="D88" s="55"/>
      <c r="E88" s="56"/>
      <c r="F88" s="322"/>
      <c r="G88" s="324"/>
      <c r="H88" s="52">
        <f t="shared" si="9"/>
        <v>0</v>
      </c>
      <c r="I88" s="53">
        <f t="shared" si="6"/>
        <v>0</v>
      </c>
      <c r="J88" s="50"/>
    </row>
    <row r="89" spans="1:10" hidden="1">
      <c r="A89" s="89"/>
      <c r="B89" s="54"/>
      <c r="C89" s="55"/>
      <c r="D89" s="55"/>
      <c r="E89" s="56"/>
      <c r="F89" s="322"/>
      <c r="G89" s="324"/>
      <c r="H89" s="52">
        <f t="shared" si="9"/>
        <v>0</v>
      </c>
      <c r="I89" s="53">
        <f t="shared" si="6"/>
        <v>0</v>
      </c>
      <c r="J89" s="50"/>
    </row>
    <row r="90" spans="1:10" hidden="1">
      <c r="A90" s="89"/>
      <c r="B90" s="54"/>
      <c r="C90" s="55"/>
      <c r="D90" s="55"/>
      <c r="E90" s="56"/>
      <c r="F90" s="322"/>
      <c r="G90" s="324"/>
      <c r="H90" s="52">
        <f t="shared" si="9"/>
        <v>0</v>
      </c>
      <c r="I90" s="53">
        <f t="shared" si="6"/>
        <v>0</v>
      </c>
      <c r="J90" s="50"/>
    </row>
    <row r="91" spans="1:10" hidden="1">
      <c r="A91" s="89"/>
      <c r="B91" s="54"/>
      <c r="C91" s="55"/>
      <c r="D91" s="55"/>
      <c r="E91" s="56"/>
      <c r="F91" s="322"/>
      <c r="G91" s="324"/>
      <c r="H91" s="52">
        <f t="shared" si="9"/>
        <v>0</v>
      </c>
      <c r="I91" s="53">
        <f t="shared" si="6"/>
        <v>0</v>
      </c>
      <c r="J91" s="50"/>
    </row>
    <row r="92" spans="1:10">
      <c r="A92" s="89"/>
      <c r="B92" s="54"/>
      <c r="C92" s="55"/>
      <c r="D92" s="55"/>
      <c r="E92" s="56"/>
      <c r="F92" s="322"/>
      <c r="G92" s="324"/>
      <c r="H92" s="52">
        <f t="shared" si="9"/>
        <v>0</v>
      </c>
      <c r="I92" s="53">
        <f t="shared" si="6"/>
        <v>0</v>
      </c>
      <c r="J92" s="57"/>
    </row>
    <row r="93" spans="1:10" ht="16.5" thickBot="1">
      <c r="A93" s="325" t="s">
        <v>53</v>
      </c>
      <c r="B93" s="326"/>
      <c r="C93" s="326"/>
      <c r="D93" s="326"/>
      <c r="E93" s="326"/>
      <c r="F93" s="326"/>
      <c r="G93" s="83"/>
      <c r="H93" s="58">
        <f>1.1*(SUM(H9:H92))</f>
        <v>0</v>
      </c>
      <c r="I93" s="59">
        <f>1.1*(SUM(I9:I92))</f>
        <v>0</v>
      </c>
    </row>
    <row r="94" spans="1:10" ht="16.5" thickBot="1">
      <c r="A94" s="60"/>
      <c r="B94" s="61"/>
      <c r="C94" s="61"/>
      <c r="D94" s="61"/>
      <c r="E94" s="61"/>
      <c r="F94" s="61"/>
      <c r="G94" s="61"/>
      <c r="H94" s="62"/>
      <c r="I94" s="63"/>
    </row>
    <row r="95" spans="1:10" ht="13.5" thickBot="1">
      <c r="A95" s="64" t="s">
        <v>42</v>
      </c>
      <c r="B95" s="327">
        <v>0.1</v>
      </c>
      <c r="C95" s="328"/>
      <c r="D95" s="65"/>
      <c r="E95" s="66"/>
      <c r="F95" s="66"/>
      <c r="G95" s="66"/>
      <c r="H95" s="66"/>
      <c r="I95" s="67"/>
    </row>
    <row r="96" spans="1:10" ht="15.75">
      <c r="A96" s="60"/>
      <c r="B96" s="61">
        <v>0</v>
      </c>
      <c r="C96" s="61"/>
      <c r="D96" s="61"/>
      <c r="E96" s="61"/>
      <c r="F96" s="61"/>
      <c r="G96" s="61"/>
      <c r="H96" s="62"/>
      <c r="I96" s="63"/>
    </row>
    <row r="97" spans="1:9">
      <c r="A97" s="68" t="s">
        <v>43</v>
      </c>
      <c r="B97" s="69"/>
      <c r="C97" s="70"/>
      <c r="D97" s="70"/>
      <c r="E97" s="70"/>
      <c r="F97" s="70"/>
      <c r="G97" s="70"/>
      <c r="H97" s="70"/>
      <c r="I97" s="71"/>
    </row>
    <row r="98" spans="1:9">
      <c r="A98" s="72" t="s">
        <v>44</v>
      </c>
      <c r="B98" s="73"/>
      <c r="C98" s="74"/>
      <c r="D98" s="74"/>
      <c r="E98" s="74"/>
      <c r="F98" s="74"/>
      <c r="G98" s="74"/>
      <c r="H98" s="74"/>
      <c r="I98" s="75"/>
    </row>
    <row r="99" spans="1:9">
      <c r="A99" s="76" t="s">
        <v>45</v>
      </c>
      <c r="B99" s="77"/>
      <c r="C99" s="74"/>
      <c r="D99" s="74"/>
      <c r="E99" s="74"/>
      <c r="F99" s="74"/>
      <c r="G99" s="74"/>
      <c r="H99" s="74"/>
      <c r="I99" s="75"/>
    </row>
    <row r="100" spans="1:9">
      <c r="A100" s="72" t="s">
        <v>46</v>
      </c>
      <c r="B100" s="73"/>
      <c r="C100" s="74"/>
      <c r="D100" s="74"/>
      <c r="E100" s="74"/>
      <c r="F100" s="74"/>
      <c r="G100" s="74"/>
      <c r="H100" s="74"/>
      <c r="I100" s="75"/>
    </row>
    <row r="101" spans="1:9">
      <c r="A101" s="72" t="s">
        <v>47</v>
      </c>
      <c r="B101" s="73"/>
      <c r="C101" s="74"/>
      <c r="D101" s="74"/>
      <c r="E101" s="74"/>
      <c r="F101" s="74"/>
      <c r="G101" s="74"/>
      <c r="H101" s="74"/>
      <c r="I101" s="75"/>
    </row>
    <row r="102" spans="1:9">
      <c r="A102" s="72" t="s">
        <v>48</v>
      </c>
      <c r="B102" s="73"/>
      <c r="C102" s="74"/>
      <c r="D102" s="74"/>
      <c r="E102" s="74"/>
      <c r="F102" s="74"/>
      <c r="G102" s="74"/>
      <c r="H102" s="74"/>
      <c r="I102" s="75"/>
    </row>
    <row r="103" spans="1:9">
      <c r="A103" s="72" t="s">
        <v>49</v>
      </c>
      <c r="B103" s="73"/>
      <c r="C103" s="74"/>
      <c r="D103" s="74"/>
      <c r="E103" s="74"/>
      <c r="F103" s="74"/>
      <c r="G103" s="74"/>
      <c r="H103" s="74"/>
      <c r="I103" s="75"/>
    </row>
    <row r="104" spans="1:9">
      <c r="A104" s="72" t="s">
        <v>50</v>
      </c>
      <c r="B104" s="74"/>
      <c r="C104" s="74"/>
      <c r="D104" s="74"/>
      <c r="E104" s="74"/>
      <c r="F104" s="74"/>
      <c r="G104" s="74"/>
      <c r="H104" s="74"/>
      <c r="I104" s="75"/>
    </row>
    <row r="105" spans="1:9">
      <c r="A105" s="78" t="s">
        <v>51</v>
      </c>
      <c r="B105" s="79"/>
      <c r="C105" s="79"/>
      <c r="D105" s="79"/>
      <c r="E105" s="79"/>
      <c r="F105" s="79"/>
      <c r="G105" s="79"/>
      <c r="H105" s="79"/>
      <c r="I105" s="80"/>
    </row>
  </sheetData>
  <mergeCells count="18">
    <mergeCell ref="A4:G4"/>
    <mergeCell ref="H4:I4"/>
    <mergeCell ref="A1:A2"/>
    <mergeCell ref="B1:G2"/>
    <mergeCell ref="H1:I1"/>
    <mergeCell ref="H2:I2"/>
    <mergeCell ref="A3:I3"/>
    <mergeCell ref="A5:G6"/>
    <mergeCell ref="H5:I5"/>
    <mergeCell ref="H6:I6"/>
    <mergeCell ref="G7:G8"/>
    <mergeCell ref="F62:F63"/>
    <mergeCell ref="G62:G63"/>
    <mergeCell ref="K62:L62"/>
    <mergeCell ref="F64:F92"/>
    <mergeCell ref="G64:G92"/>
    <mergeCell ref="A93:F93"/>
    <mergeCell ref="B95:C95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portrait" verticalDpi="144" r:id="rId1"/>
  <headerFooter alignWithMargins="0">
    <oddFooter>&amp;R&amp;P/&amp;N</oddFooter>
  </headerFooter>
  <ignoredErrors>
    <ignoredError sqref="M6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4"/>
  <sheetViews>
    <sheetView topLeftCell="A14" workbookViewId="0">
      <selection activeCell="B19" sqref="B19"/>
    </sheetView>
  </sheetViews>
  <sheetFormatPr defaultRowHeight="15"/>
  <cols>
    <col min="1" max="1" width="23.140625" customWidth="1"/>
    <col min="2" max="2" width="12.85546875" customWidth="1"/>
    <col min="3" max="3" width="12" customWidth="1"/>
    <col min="4" max="4" width="14.5703125" customWidth="1"/>
    <col min="5" max="5" width="15.42578125" customWidth="1"/>
    <col min="6" max="6" width="15.28515625" customWidth="1"/>
    <col min="7" max="7" width="14.85546875" customWidth="1"/>
    <col min="8" max="8" width="11.85546875" customWidth="1"/>
    <col min="9" max="9" width="11.42578125" customWidth="1"/>
    <col min="10" max="10" width="17.5703125" customWidth="1"/>
    <col min="11" max="11" width="15.7109375" customWidth="1"/>
    <col min="12" max="12" width="19" customWidth="1"/>
    <col min="13" max="13" width="16" customWidth="1"/>
    <col min="14" max="14" width="12.42578125" customWidth="1"/>
    <col min="15" max="15" width="13.28515625" customWidth="1"/>
    <col min="16" max="16" width="14.42578125" customWidth="1"/>
    <col min="17" max="17" width="14.28515625" customWidth="1"/>
    <col min="18" max="18" width="18.140625" customWidth="1"/>
    <col min="19" max="20" width="15.140625" customWidth="1"/>
    <col min="21" max="21" width="9.28515625" customWidth="1"/>
    <col min="22" max="22" width="8.5703125" customWidth="1"/>
    <col min="26" max="26" width="12.28515625" customWidth="1"/>
  </cols>
  <sheetData>
    <row r="1" spans="1:29" s="8" customFormat="1" ht="11.25" hidden="1">
      <c r="A1" s="366" t="s">
        <v>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92"/>
      <c r="S1" s="92"/>
      <c r="T1" s="92"/>
      <c r="U1" s="92"/>
      <c r="V1" s="92"/>
      <c r="W1" s="375"/>
      <c r="X1" s="375"/>
      <c r="Y1" s="375"/>
      <c r="Z1" s="375"/>
      <c r="AA1" s="375"/>
      <c r="AB1" s="375"/>
    </row>
    <row r="2" spans="1:29" s="8" customFormat="1" ht="11.25" hidden="1">
      <c r="A2" s="93"/>
      <c r="B2" s="93"/>
      <c r="C2" s="93"/>
      <c r="D2" s="93"/>
      <c r="E2" s="93"/>
      <c r="F2" s="94"/>
      <c r="G2" s="93"/>
      <c r="H2" s="95">
        <v>0.4</v>
      </c>
      <c r="I2" s="95">
        <v>0.4</v>
      </c>
      <c r="J2" s="95">
        <v>0.35</v>
      </c>
      <c r="K2" s="95"/>
      <c r="L2" s="95"/>
      <c r="M2" s="95">
        <v>0.05</v>
      </c>
      <c r="N2" s="93"/>
      <c r="O2" s="93"/>
      <c r="P2" s="93"/>
      <c r="Q2" s="94"/>
      <c r="R2" s="96"/>
      <c r="S2" s="97"/>
      <c r="T2" s="97"/>
      <c r="U2" s="97"/>
      <c r="V2" s="97"/>
      <c r="W2" s="97"/>
      <c r="X2" s="375"/>
      <c r="Y2" s="375"/>
      <c r="Z2" s="375"/>
      <c r="AA2" s="98"/>
      <c r="AB2" s="98"/>
      <c r="AC2" s="98"/>
    </row>
    <row r="3" spans="1:29" s="8" customFormat="1" ht="45" hidden="1" customHeight="1">
      <c r="A3" s="99"/>
      <c r="B3" s="99" t="s">
        <v>55</v>
      </c>
      <c r="C3" s="99" t="s">
        <v>56</v>
      </c>
      <c r="D3" s="99" t="s">
        <v>57</v>
      </c>
      <c r="E3" s="99" t="s">
        <v>58</v>
      </c>
      <c r="F3" s="99" t="s">
        <v>59</v>
      </c>
      <c r="G3" s="99" t="s">
        <v>60</v>
      </c>
      <c r="H3" s="99" t="s">
        <v>61</v>
      </c>
      <c r="I3" s="99" t="s">
        <v>62</v>
      </c>
      <c r="J3" s="99" t="s">
        <v>14</v>
      </c>
      <c r="K3" s="99" t="s">
        <v>63</v>
      </c>
      <c r="L3" s="99" t="s">
        <v>64</v>
      </c>
      <c r="M3" s="99" t="s">
        <v>65</v>
      </c>
      <c r="N3" s="99" t="s">
        <v>66</v>
      </c>
      <c r="O3" s="99" t="s">
        <v>67</v>
      </c>
      <c r="P3" s="99" t="s">
        <v>68</v>
      </c>
      <c r="Q3" s="99" t="s">
        <v>69</v>
      </c>
      <c r="R3" s="100"/>
      <c r="S3" s="101"/>
      <c r="T3" s="101"/>
      <c r="U3" s="101"/>
      <c r="V3" s="101"/>
      <c r="W3" s="101"/>
      <c r="X3" s="376"/>
      <c r="Y3" s="376"/>
      <c r="Z3" s="376"/>
      <c r="AA3" s="102"/>
      <c r="AB3" s="103"/>
      <c r="AC3" s="103"/>
    </row>
    <row r="4" spans="1:29" s="8" customFormat="1" ht="15" hidden="1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6"/>
      <c r="S4" s="107"/>
      <c r="T4" s="107"/>
      <c r="U4" s="107"/>
      <c r="V4" s="108"/>
      <c r="W4" s="108"/>
      <c r="X4" s="376"/>
      <c r="Y4" s="376"/>
      <c r="Z4" s="376"/>
      <c r="AA4" s="102"/>
      <c r="AB4" s="103"/>
      <c r="AC4" s="103"/>
    </row>
    <row r="5" spans="1:29" s="8" customFormat="1" ht="11.25" hidden="1">
      <c r="A5" s="104"/>
      <c r="B5" s="105"/>
      <c r="C5" s="105"/>
      <c r="D5" s="105"/>
      <c r="E5" s="105">
        <f>D5*C5*B5</f>
        <v>0</v>
      </c>
      <c r="F5" s="105"/>
      <c r="G5" s="105">
        <f>E5*F5</f>
        <v>0</v>
      </c>
      <c r="H5" s="105">
        <f>D5+$H$2</f>
        <v>0.4</v>
      </c>
      <c r="I5" s="105">
        <f>C5+$I$2</f>
        <v>0.4</v>
      </c>
      <c r="J5" s="105">
        <f>F5+$J$2</f>
        <v>0.35</v>
      </c>
      <c r="K5" s="105">
        <f>J5*I5*H5*B5</f>
        <v>0</v>
      </c>
      <c r="L5" s="105">
        <f>((C5+0.1*2)*(D5+0.1*2))*B5</f>
        <v>0</v>
      </c>
      <c r="M5" s="105">
        <f>L5*$M$2</f>
        <v>0</v>
      </c>
      <c r="N5" s="105">
        <f>(C5+D5)*F5*B5</f>
        <v>0</v>
      </c>
      <c r="O5" s="105">
        <f>G5+M5</f>
        <v>0</v>
      </c>
      <c r="P5" s="105">
        <f>K5-O5</f>
        <v>0</v>
      </c>
      <c r="Q5" s="105"/>
      <c r="R5" s="106"/>
      <c r="S5" s="107"/>
      <c r="T5" s="107"/>
      <c r="U5" s="109"/>
      <c r="V5" s="109"/>
      <c r="W5" s="109"/>
      <c r="X5" s="377"/>
      <c r="Y5" s="377"/>
      <c r="Z5" s="377"/>
      <c r="AA5" s="102"/>
      <c r="AB5" s="110"/>
      <c r="AC5" s="110"/>
    </row>
    <row r="6" spans="1:29" s="8" customFormat="1" ht="11.25" hidden="1">
      <c r="A6" s="104"/>
      <c r="B6" s="105"/>
      <c r="C6" s="105"/>
      <c r="D6" s="105"/>
      <c r="E6" s="105">
        <f>D6*C6*B6</f>
        <v>0</v>
      </c>
      <c r="F6" s="105"/>
      <c r="G6" s="105">
        <f>E6*F6</f>
        <v>0</v>
      </c>
      <c r="H6" s="105">
        <f>D6+$H$2</f>
        <v>0.4</v>
      </c>
      <c r="I6" s="105">
        <f>C6+$I$2</f>
        <v>0.4</v>
      </c>
      <c r="J6" s="105">
        <f>F6+$J$2</f>
        <v>0.35</v>
      </c>
      <c r="K6" s="105">
        <f>J6*I6*H6*B6</f>
        <v>0</v>
      </c>
      <c r="L6" s="105">
        <f>((C6+0.1*2)*(D6+0.1*2))*B6</f>
        <v>0</v>
      </c>
      <c r="M6" s="105">
        <f>L6*$M$2</f>
        <v>0</v>
      </c>
      <c r="N6" s="105">
        <f>(C6+D6)*F6*B6</f>
        <v>0</v>
      </c>
      <c r="O6" s="105">
        <f>G6+M6</f>
        <v>0</v>
      </c>
      <c r="P6" s="105">
        <f>K6-O6</f>
        <v>0</v>
      </c>
      <c r="Q6" s="105"/>
      <c r="R6" s="106"/>
      <c r="S6" s="107"/>
      <c r="T6" s="107"/>
      <c r="U6" s="109"/>
      <c r="V6" s="109"/>
      <c r="W6" s="109"/>
      <c r="X6" s="377"/>
      <c r="Y6" s="377"/>
      <c r="Z6" s="377"/>
      <c r="AA6" s="102"/>
      <c r="AB6" s="103"/>
      <c r="AC6" s="103"/>
    </row>
    <row r="7" spans="1:29" s="8" customFormat="1" ht="11.25" hidden="1">
      <c r="A7" s="104"/>
      <c r="B7" s="105"/>
      <c r="C7" s="105"/>
      <c r="D7" s="105"/>
      <c r="E7" s="105">
        <f>D7*C7*B7</f>
        <v>0</v>
      </c>
      <c r="F7" s="105"/>
      <c r="G7" s="105">
        <f>E7*F7</f>
        <v>0</v>
      </c>
      <c r="H7" s="105">
        <f>D7+$H$2</f>
        <v>0.4</v>
      </c>
      <c r="I7" s="105">
        <f>C7+$I$2</f>
        <v>0.4</v>
      </c>
      <c r="J7" s="105">
        <f>F7+$J$2</f>
        <v>0.35</v>
      </c>
      <c r="K7" s="105">
        <f>J7*I7*H7*B7</f>
        <v>0</v>
      </c>
      <c r="L7" s="105">
        <f>((C7+0.1*2)*(D7+0.1*2))*B7</f>
        <v>0</v>
      </c>
      <c r="M7" s="105">
        <f>L7*$M$2</f>
        <v>0</v>
      </c>
      <c r="N7" s="105">
        <f>(C7+D7)*F7*B7</f>
        <v>0</v>
      </c>
      <c r="O7" s="105">
        <f>G7+M7</f>
        <v>0</v>
      </c>
      <c r="P7" s="105">
        <f>K7-O7</f>
        <v>0</v>
      </c>
      <c r="Q7" s="105"/>
      <c r="R7" s="106"/>
      <c r="S7" s="107"/>
      <c r="T7" s="107"/>
      <c r="U7" s="109"/>
      <c r="V7" s="109"/>
      <c r="W7" s="109"/>
      <c r="X7" s="377"/>
      <c r="Y7" s="377"/>
      <c r="Z7" s="377"/>
      <c r="AA7" s="102"/>
      <c r="AB7" s="103"/>
      <c r="AC7" s="103"/>
    </row>
    <row r="8" spans="1:29" s="8" customFormat="1" ht="11.25" hidden="1">
      <c r="A8" s="104"/>
      <c r="B8" s="105"/>
      <c r="C8" s="105"/>
      <c r="D8" s="105"/>
      <c r="E8" s="105">
        <f>D8*C8*B8</f>
        <v>0</v>
      </c>
      <c r="F8" s="105"/>
      <c r="G8" s="105">
        <f>E8*F8</f>
        <v>0</v>
      </c>
      <c r="H8" s="105">
        <f>D8+$H$2</f>
        <v>0.4</v>
      </c>
      <c r="I8" s="105">
        <f>C8+$I$2</f>
        <v>0.4</v>
      </c>
      <c r="J8" s="105">
        <f>F8+$J$2</f>
        <v>0.35</v>
      </c>
      <c r="K8" s="105">
        <f>J8*I8*H8*B8</f>
        <v>0</v>
      </c>
      <c r="L8" s="105">
        <f>((C8+0.1*2)*(D8+0.1*2))*B8</f>
        <v>0</v>
      </c>
      <c r="M8" s="105">
        <f>L8*$M$2</f>
        <v>0</v>
      </c>
      <c r="N8" s="105">
        <f>(C8+D8)*F8*B8</f>
        <v>0</v>
      </c>
      <c r="O8" s="105">
        <f>G8+M8</f>
        <v>0</v>
      </c>
      <c r="P8" s="105">
        <f>K8-O8</f>
        <v>0</v>
      </c>
      <c r="Q8" s="105"/>
      <c r="R8" s="106"/>
      <c r="S8" s="107"/>
      <c r="T8" s="107"/>
      <c r="U8" s="109"/>
      <c r="V8" s="109"/>
      <c r="W8" s="109"/>
      <c r="X8" s="377"/>
      <c r="Y8" s="377"/>
      <c r="Z8" s="377"/>
      <c r="AA8" s="102"/>
      <c r="AB8" s="103"/>
      <c r="AC8" s="103"/>
    </row>
    <row r="9" spans="1:29" s="8" customFormat="1" ht="11.25" hidden="1">
      <c r="A9" s="104"/>
      <c r="B9" s="105"/>
      <c r="C9" s="105"/>
      <c r="D9" s="105"/>
      <c r="E9" s="105">
        <f>D9*C9*B9</f>
        <v>0</v>
      </c>
      <c r="F9" s="105"/>
      <c r="G9" s="105">
        <f>E9*F9</f>
        <v>0</v>
      </c>
      <c r="H9" s="105">
        <f>D9+$H$2</f>
        <v>0.4</v>
      </c>
      <c r="I9" s="105">
        <f>C9+$I$2</f>
        <v>0.4</v>
      </c>
      <c r="J9" s="105">
        <f>F9+$J$2</f>
        <v>0.35</v>
      </c>
      <c r="K9" s="105">
        <f>J9*I9*H9*B9</f>
        <v>0</v>
      </c>
      <c r="L9" s="105">
        <f>((C9+0.1*2)*(D9+0.1*2))*B9</f>
        <v>0</v>
      </c>
      <c r="M9" s="105">
        <f>L9*$M$2</f>
        <v>0</v>
      </c>
      <c r="N9" s="105">
        <f>(C9+D9)*F9*B9</f>
        <v>0</v>
      </c>
      <c r="O9" s="105">
        <f>G9+M9</f>
        <v>0</v>
      </c>
      <c r="P9" s="105">
        <f>K9-O9</f>
        <v>0</v>
      </c>
      <c r="Q9" s="105"/>
      <c r="R9" s="106"/>
      <c r="S9" s="107"/>
      <c r="T9" s="107"/>
      <c r="U9" s="109"/>
      <c r="V9" s="109"/>
      <c r="W9" s="109"/>
      <c r="X9" s="377"/>
      <c r="Y9" s="377"/>
      <c r="Z9" s="377"/>
      <c r="AA9" s="102"/>
      <c r="AB9" s="103"/>
      <c r="AC9" s="103"/>
    </row>
    <row r="10" spans="1:29" s="8" customFormat="1" ht="12.75" hidden="1" customHeigh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11"/>
      <c r="R10" s="112"/>
      <c r="S10" s="113"/>
      <c r="T10" s="113"/>
      <c r="U10" s="113"/>
      <c r="V10" s="114"/>
      <c r="W10" s="114"/>
      <c r="X10" s="115"/>
      <c r="Y10" s="115"/>
      <c r="Z10" s="115"/>
      <c r="AA10" s="116"/>
      <c r="AB10" s="117"/>
      <c r="AC10" s="117"/>
    </row>
    <row r="11" spans="1:29" s="8" customFormat="1" ht="11.25" hidden="1">
      <c r="A11" s="118" t="s">
        <v>52</v>
      </c>
      <c r="B11" s="105"/>
      <c r="C11" s="105"/>
      <c r="D11" s="105"/>
      <c r="E11" s="105"/>
      <c r="F11" s="105"/>
      <c r="G11" s="119">
        <f>SUM(G5:G9)</f>
        <v>0</v>
      </c>
      <c r="H11" s="105"/>
      <c r="I11" s="105"/>
      <c r="J11" s="105"/>
      <c r="K11" s="119">
        <f t="shared" ref="K11:Q11" si="0">SUM(K5:K9)</f>
        <v>0</v>
      </c>
      <c r="L11" s="119">
        <f t="shared" si="0"/>
        <v>0</v>
      </c>
      <c r="M11" s="119">
        <f t="shared" si="0"/>
        <v>0</v>
      </c>
      <c r="N11" s="119">
        <f t="shared" si="0"/>
        <v>0</v>
      </c>
      <c r="O11" s="119">
        <f t="shared" si="0"/>
        <v>0</v>
      </c>
      <c r="P11" s="119">
        <f t="shared" si="0"/>
        <v>0</v>
      </c>
      <c r="Q11" s="119">
        <f t="shared" si="0"/>
        <v>0</v>
      </c>
      <c r="R11" s="120"/>
      <c r="S11" s="121"/>
      <c r="T11" s="121"/>
      <c r="U11" s="121"/>
      <c r="V11" s="121"/>
      <c r="W11" s="121"/>
      <c r="X11" s="115"/>
      <c r="Y11" s="115"/>
      <c r="Z11" s="115"/>
      <c r="AA11" s="116"/>
      <c r="AB11" s="117"/>
      <c r="AC11" s="117"/>
    </row>
    <row r="12" spans="1:29" s="122" customFormat="1" ht="11.25" hidden="1">
      <c r="A12" s="378"/>
      <c r="B12" s="378"/>
      <c r="C12" s="378"/>
      <c r="D12" s="378"/>
      <c r="E12" s="378"/>
      <c r="F12" s="378"/>
    </row>
    <row r="13" spans="1:29" s="122" customFormat="1" ht="11.25" hidden="1">
      <c r="A13" s="378"/>
      <c r="B13" s="378"/>
      <c r="C13" s="378"/>
      <c r="D13" s="378"/>
      <c r="E13" s="378"/>
      <c r="F13" s="378"/>
    </row>
    <row r="14" spans="1:29" s="122" customFormat="1" ht="11.25">
      <c r="A14" s="379"/>
      <c r="B14" s="379"/>
      <c r="C14" s="379"/>
      <c r="D14" s="379"/>
      <c r="E14" s="379"/>
      <c r="F14" s="379"/>
    </row>
    <row r="15" spans="1:29" s="122" customFormat="1" ht="11.25">
      <c r="A15" s="372" t="s">
        <v>90</v>
      </c>
      <c r="B15" s="373"/>
      <c r="C15" s="373"/>
      <c r="D15" s="373"/>
      <c r="E15" s="373"/>
      <c r="F15" s="373"/>
      <c r="G15" s="374"/>
    </row>
    <row r="16" spans="1:29" s="122" customFormat="1" ht="11.25">
      <c r="A16" s="93"/>
      <c r="B16" s="123">
        <v>3</v>
      </c>
      <c r="C16" s="124">
        <v>0.2</v>
      </c>
      <c r="D16" s="95"/>
      <c r="E16" s="95"/>
      <c r="F16" s="125"/>
      <c r="G16" s="126"/>
    </row>
    <row r="17" spans="1:7" s="122" customFormat="1" ht="22.5">
      <c r="A17" s="99"/>
      <c r="B17" s="99" t="s">
        <v>70</v>
      </c>
      <c r="C17" s="99" t="s">
        <v>89</v>
      </c>
      <c r="D17" s="99" t="s">
        <v>71</v>
      </c>
      <c r="E17" s="99" t="s">
        <v>72</v>
      </c>
      <c r="F17" s="361" t="s">
        <v>69</v>
      </c>
      <c r="G17" s="362"/>
    </row>
    <row r="18" spans="1:7" s="122" customFormat="1" ht="11.25">
      <c r="A18" s="104"/>
      <c r="B18" s="127"/>
      <c r="C18" s="127"/>
      <c r="D18" s="127"/>
      <c r="E18" s="127"/>
      <c r="F18" s="128" t="s">
        <v>73</v>
      </c>
      <c r="G18" s="129" t="s">
        <v>74</v>
      </c>
    </row>
    <row r="19" spans="1:7" s="122" customFormat="1" ht="11.25">
      <c r="A19" s="104" t="s">
        <v>92</v>
      </c>
      <c r="B19" s="105"/>
      <c r="C19" s="105">
        <f>B19*$B$16</f>
        <v>0</v>
      </c>
      <c r="D19" s="105">
        <f>B19* ((3.14/4)* ($C$16^2)*C19)</f>
        <v>0</v>
      </c>
      <c r="E19" s="105">
        <f>D19</f>
        <v>0</v>
      </c>
      <c r="F19" s="105"/>
      <c r="G19" s="105"/>
    </row>
    <row r="20" spans="1:7" s="122" customFormat="1" ht="11.25">
      <c r="A20" s="104"/>
      <c r="B20" s="105"/>
      <c r="C20" s="105">
        <f t="shared" ref="C20:C41" si="1">B20*$B$16</f>
        <v>0</v>
      </c>
      <c r="D20" s="105">
        <f t="shared" ref="D20:D41" si="2">B20* ((3.14/4)* ($C$16^2)*C20)</f>
        <v>0</v>
      </c>
      <c r="E20" s="105">
        <f t="shared" ref="E20:E41" si="3">D20</f>
        <v>0</v>
      </c>
      <c r="F20" s="105"/>
      <c r="G20" s="105"/>
    </row>
    <row r="21" spans="1:7" s="122" customFormat="1" ht="11.25">
      <c r="A21" s="104"/>
      <c r="B21" s="105"/>
      <c r="C21" s="105">
        <f t="shared" si="1"/>
        <v>0</v>
      </c>
      <c r="D21" s="105">
        <f t="shared" si="2"/>
        <v>0</v>
      </c>
      <c r="E21" s="105">
        <f t="shared" si="3"/>
        <v>0</v>
      </c>
      <c r="F21" s="105"/>
      <c r="G21" s="105"/>
    </row>
    <row r="22" spans="1:7" s="122" customFormat="1" ht="11.25" hidden="1">
      <c r="A22" s="104"/>
      <c r="B22" s="105"/>
      <c r="C22" s="105">
        <f t="shared" si="1"/>
        <v>0</v>
      </c>
      <c r="D22" s="105">
        <f t="shared" si="2"/>
        <v>0</v>
      </c>
      <c r="E22" s="105">
        <f t="shared" si="3"/>
        <v>0</v>
      </c>
      <c r="F22" s="105"/>
      <c r="G22" s="105"/>
    </row>
    <row r="23" spans="1:7" s="122" customFormat="1" ht="11.25" hidden="1">
      <c r="A23" s="104"/>
      <c r="B23" s="105"/>
      <c r="C23" s="105">
        <f t="shared" si="1"/>
        <v>0</v>
      </c>
      <c r="D23" s="105">
        <f t="shared" si="2"/>
        <v>0</v>
      </c>
      <c r="E23" s="105">
        <f t="shared" si="3"/>
        <v>0</v>
      </c>
      <c r="F23" s="105"/>
      <c r="G23" s="105"/>
    </row>
    <row r="24" spans="1:7" s="122" customFormat="1" ht="11.25" hidden="1">
      <c r="A24" s="104"/>
      <c r="B24" s="105"/>
      <c r="C24" s="105">
        <f t="shared" si="1"/>
        <v>0</v>
      </c>
      <c r="D24" s="105">
        <f t="shared" si="2"/>
        <v>0</v>
      </c>
      <c r="E24" s="105">
        <f t="shared" si="3"/>
        <v>0</v>
      </c>
      <c r="F24" s="105"/>
      <c r="G24" s="105"/>
    </row>
    <row r="25" spans="1:7" s="122" customFormat="1" ht="11.25" hidden="1">
      <c r="A25" s="104"/>
      <c r="B25" s="105"/>
      <c r="C25" s="105">
        <f t="shared" si="1"/>
        <v>0</v>
      </c>
      <c r="D25" s="105">
        <f t="shared" si="2"/>
        <v>0</v>
      </c>
      <c r="E25" s="105">
        <f t="shared" si="3"/>
        <v>0</v>
      </c>
      <c r="F25" s="105"/>
      <c r="G25" s="105"/>
    </row>
    <row r="26" spans="1:7" s="122" customFormat="1" ht="11.25" hidden="1">
      <c r="A26" s="104"/>
      <c r="B26" s="105"/>
      <c r="C26" s="105">
        <f t="shared" si="1"/>
        <v>0</v>
      </c>
      <c r="D26" s="105">
        <f t="shared" si="2"/>
        <v>0</v>
      </c>
      <c r="E26" s="105">
        <f t="shared" si="3"/>
        <v>0</v>
      </c>
      <c r="F26" s="105"/>
      <c r="G26" s="105"/>
    </row>
    <row r="27" spans="1:7" s="122" customFormat="1" ht="11.25" hidden="1">
      <c r="A27" s="104"/>
      <c r="B27" s="105"/>
      <c r="C27" s="105">
        <f t="shared" si="1"/>
        <v>0</v>
      </c>
      <c r="D27" s="105">
        <f t="shared" si="2"/>
        <v>0</v>
      </c>
      <c r="E27" s="105">
        <f t="shared" si="3"/>
        <v>0</v>
      </c>
      <c r="F27" s="105"/>
      <c r="G27" s="105"/>
    </row>
    <row r="28" spans="1:7" s="122" customFormat="1" ht="11.25" hidden="1">
      <c r="A28" s="104"/>
      <c r="B28" s="105"/>
      <c r="C28" s="105">
        <f t="shared" si="1"/>
        <v>0</v>
      </c>
      <c r="D28" s="105">
        <f t="shared" si="2"/>
        <v>0</v>
      </c>
      <c r="E28" s="105">
        <f t="shared" si="3"/>
        <v>0</v>
      </c>
      <c r="F28" s="105"/>
      <c r="G28" s="105"/>
    </row>
    <row r="29" spans="1:7" s="122" customFormat="1" ht="11.25" hidden="1">
      <c r="A29" s="104"/>
      <c r="B29" s="105"/>
      <c r="C29" s="105">
        <f t="shared" si="1"/>
        <v>0</v>
      </c>
      <c r="D29" s="105">
        <f t="shared" si="2"/>
        <v>0</v>
      </c>
      <c r="E29" s="105">
        <f t="shared" si="3"/>
        <v>0</v>
      </c>
      <c r="F29" s="105"/>
      <c r="G29" s="105"/>
    </row>
    <row r="30" spans="1:7" s="122" customFormat="1" ht="11.25" hidden="1">
      <c r="A30" s="104"/>
      <c r="B30" s="105"/>
      <c r="C30" s="105">
        <f t="shared" si="1"/>
        <v>0</v>
      </c>
      <c r="D30" s="105">
        <f t="shared" si="2"/>
        <v>0</v>
      </c>
      <c r="E30" s="105">
        <f t="shared" si="3"/>
        <v>0</v>
      </c>
      <c r="F30" s="105"/>
      <c r="G30" s="105"/>
    </row>
    <row r="31" spans="1:7" s="122" customFormat="1" ht="11.25" hidden="1">
      <c r="A31" s="104"/>
      <c r="B31" s="105"/>
      <c r="C31" s="105">
        <f t="shared" si="1"/>
        <v>0</v>
      </c>
      <c r="D31" s="105">
        <f t="shared" si="2"/>
        <v>0</v>
      </c>
      <c r="E31" s="105">
        <f t="shared" si="3"/>
        <v>0</v>
      </c>
      <c r="F31" s="105"/>
      <c r="G31" s="105"/>
    </row>
    <row r="32" spans="1:7" s="122" customFormat="1" ht="11.25" hidden="1">
      <c r="A32" s="104"/>
      <c r="B32" s="105"/>
      <c r="C32" s="105">
        <f t="shared" si="1"/>
        <v>0</v>
      </c>
      <c r="D32" s="105">
        <f t="shared" si="2"/>
        <v>0</v>
      </c>
      <c r="E32" s="105">
        <f t="shared" si="3"/>
        <v>0</v>
      </c>
      <c r="F32" s="105"/>
      <c r="G32" s="105"/>
    </row>
    <row r="33" spans="1:22" s="122" customFormat="1" ht="11.25" hidden="1">
      <c r="A33" s="104"/>
      <c r="B33" s="105"/>
      <c r="C33" s="105">
        <f t="shared" si="1"/>
        <v>0</v>
      </c>
      <c r="D33" s="105">
        <f t="shared" si="2"/>
        <v>0</v>
      </c>
      <c r="E33" s="105">
        <f t="shared" si="3"/>
        <v>0</v>
      </c>
      <c r="F33" s="105"/>
      <c r="G33" s="105"/>
    </row>
    <row r="34" spans="1:22" s="122" customFormat="1" ht="11.25" hidden="1">
      <c r="A34" s="104"/>
      <c r="B34" s="105"/>
      <c r="C34" s="105">
        <f t="shared" si="1"/>
        <v>0</v>
      </c>
      <c r="D34" s="105">
        <f t="shared" si="2"/>
        <v>0</v>
      </c>
      <c r="E34" s="105">
        <f t="shared" si="3"/>
        <v>0</v>
      </c>
      <c r="F34" s="105"/>
      <c r="G34" s="105"/>
    </row>
    <row r="35" spans="1:22" s="122" customFormat="1" ht="11.25" hidden="1">
      <c r="A35" s="104"/>
      <c r="B35" s="105"/>
      <c r="C35" s="105">
        <f t="shared" si="1"/>
        <v>0</v>
      </c>
      <c r="D35" s="105">
        <f t="shared" si="2"/>
        <v>0</v>
      </c>
      <c r="E35" s="105">
        <f t="shared" si="3"/>
        <v>0</v>
      </c>
      <c r="F35" s="105"/>
      <c r="G35" s="105"/>
    </row>
    <row r="36" spans="1:22" s="122" customFormat="1" ht="11.25" hidden="1">
      <c r="A36" s="104"/>
      <c r="B36" s="105"/>
      <c r="C36" s="105">
        <f t="shared" si="1"/>
        <v>0</v>
      </c>
      <c r="D36" s="105">
        <f t="shared" si="2"/>
        <v>0</v>
      </c>
      <c r="E36" s="105">
        <f t="shared" si="3"/>
        <v>0</v>
      </c>
      <c r="F36" s="105"/>
      <c r="G36" s="105"/>
    </row>
    <row r="37" spans="1:22" s="122" customFormat="1" ht="11.25" hidden="1">
      <c r="A37" s="104"/>
      <c r="B37" s="105"/>
      <c r="C37" s="105">
        <f t="shared" si="1"/>
        <v>0</v>
      </c>
      <c r="D37" s="105">
        <f t="shared" si="2"/>
        <v>0</v>
      </c>
      <c r="E37" s="105">
        <f t="shared" si="3"/>
        <v>0</v>
      </c>
      <c r="F37" s="105"/>
      <c r="G37" s="105"/>
    </row>
    <row r="38" spans="1:22" s="122" customFormat="1" ht="11.25" hidden="1">
      <c r="A38" s="104"/>
      <c r="B38" s="105"/>
      <c r="C38" s="105">
        <f t="shared" si="1"/>
        <v>0</v>
      </c>
      <c r="D38" s="105">
        <f t="shared" si="2"/>
        <v>0</v>
      </c>
      <c r="E38" s="105">
        <f t="shared" si="3"/>
        <v>0</v>
      </c>
      <c r="F38" s="105"/>
      <c r="G38" s="105"/>
    </row>
    <row r="39" spans="1:22" s="122" customFormat="1" ht="11.25" hidden="1">
      <c r="A39" s="104"/>
      <c r="B39" s="105"/>
      <c r="C39" s="105">
        <f t="shared" si="1"/>
        <v>0</v>
      </c>
      <c r="D39" s="105">
        <f t="shared" si="2"/>
        <v>0</v>
      </c>
      <c r="E39" s="105">
        <f t="shared" si="3"/>
        <v>0</v>
      </c>
      <c r="F39" s="105"/>
      <c r="G39" s="105"/>
    </row>
    <row r="40" spans="1:22" s="122" customFormat="1" ht="11.25" hidden="1">
      <c r="A40" s="104"/>
      <c r="B40" s="105"/>
      <c r="C40" s="105">
        <f t="shared" si="1"/>
        <v>0</v>
      </c>
      <c r="D40" s="105">
        <f t="shared" si="2"/>
        <v>0</v>
      </c>
      <c r="E40" s="105">
        <f t="shared" si="3"/>
        <v>0</v>
      </c>
      <c r="F40" s="105"/>
      <c r="G40" s="105"/>
    </row>
    <row r="41" spans="1:22" s="122" customFormat="1" ht="11.25" hidden="1">
      <c r="A41" s="104"/>
      <c r="B41" s="105"/>
      <c r="C41" s="105">
        <f t="shared" si="1"/>
        <v>0</v>
      </c>
      <c r="D41" s="105">
        <f t="shared" si="2"/>
        <v>0</v>
      </c>
      <c r="E41" s="105">
        <f t="shared" si="3"/>
        <v>0</v>
      </c>
      <c r="F41" s="105"/>
      <c r="G41" s="105"/>
    </row>
    <row r="42" spans="1:22" s="122" customFormat="1" ht="11.25">
      <c r="A42" s="104"/>
      <c r="B42" s="105"/>
      <c r="C42" s="105"/>
      <c r="D42" s="105"/>
      <c r="E42" s="105"/>
      <c r="F42" s="130"/>
      <c r="G42" s="131"/>
    </row>
    <row r="43" spans="1:22" s="122" customFormat="1" ht="11.25">
      <c r="A43" s="118" t="s">
        <v>75</v>
      </c>
      <c r="B43" s="119">
        <f>SUM(B19:B41)</f>
        <v>0</v>
      </c>
      <c r="C43" s="119">
        <f>SUM(C19:C41)</f>
        <v>0</v>
      </c>
      <c r="D43" s="119">
        <f>SUM(D19:D41)</f>
        <v>0</v>
      </c>
      <c r="E43" s="119">
        <f>SUM(E19:E41)</f>
        <v>0</v>
      </c>
      <c r="F43" s="363"/>
      <c r="G43" s="364"/>
    </row>
    <row r="44" spans="1:22" s="122" customFormat="1" ht="11.25">
      <c r="A44" s="104"/>
      <c r="B44" s="123"/>
      <c r="C44" s="124"/>
      <c r="D44" s="105"/>
      <c r="E44" s="105"/>
      <c r="F44" s="130"/>
      <c r="G44" s="131"/>
    </row>
    <row r="45" spans="1:22" s="365" customFormat="1" hidden="1"/>
    <row r="46" spans="1:22" s="365" customFormat="1" hidden="1"/>
    <row r="47" spans="1:22" s="365" customFormat="1" hidden="1"/>
    <row r="48" spans="1:22" s="8" customFormat="1" ht="11.25" hidden="1">
      <c r="A48" s="366" t="s">
        <v>76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132"/>
      <c r="U48" s="132"/>
      <c r="V48" s="132"/>
    </row>
    <row r="49" spans="1:23" s="8" customFormat="1" ht="11.25" hidden="1">
      <c r="A49" s="133"/>
      <c r="B49" s="134"/>
      <c r="C49" s="134"/>
      <c r="D49" s="134"/>
      <c r="E49" s="134"/>
      <c r="F49" s="135"/>
      <c r="G49" s="9">
        <v>0.4</v>
      </c>
      <c r="H49" s="94">
        <v>0.4</v>
      </c>
      <c r="I49" s="94">
        <v>0.35</v>
      </c>
      <c r="J49" s="94"/>
      <c r="K49" s="94"/>
      <c r="L49" s="94">
        <v>0.05</v>
      </c>
      <c r="M49" s="94"/>
      <c r="N49" s="94"/>
      <c r="O49" s="94"/>
      <c r="P49" s="94"/>
      <c r="Q49" s="368"/>
      <c r="R49" s="369"/>
      <c r="S49" s="136">
        <v>0.3</v>
      </c>
      <c r="T49" s="97"/>
      <c r="U49" s="97"/>
      <c r="V49" s="97"/>
      <c r="W49" s="97"/>
    </row>
    <row r="50" spans="1:23" s="8" customFormat="1" ht="22.5" hidden="1">
      <c r="A50" s="99"/>
      <c r="B50" s="99" t="s">
        <v>56</v>
      </c>
      <c r="C50" s="99" t="s">
        <v>57</v>
      </c>
      <c r="D50" s="99" t="s">
        <v>58</v>
      </c>
      <c r="E50" s="99" t="s">
        <v>59</v>
      </c>
      <c r="F50" s="99" t="s">
        <v>60</v>
      </c>
      <c r="G50" s="99" t="s">
        <v>61</v>
      </c>
      <c r="H50" s="99" t="s">
        <v>62</v>
      </c>
      <c r="I50" s="99" t="s">
        <v>14</v>
      </c>
      <c r="J50" s="99" t="s">
        <v>63</v>
      </c>
      <c r="K50" s="99" t="s">
        <v>64</v>
      </c>
      <c r="L50" s="99" t="s">
        <v>77</v>
      </c>
      <c r="M50" s="99" t="s">
        <v>66</v>
      </c>
      <c r="N50" s="99" t="s">
        <v>78</v>
      </c>
      <c r="O50" s="99" t="s">
        <v>67</v>
      </c>
      <c r="P50" s="99" t="s">
        <v>68</v>
      </c>
      <c r="Q50" s="361" t="s">
        <v>69</v>
      </c>
      <c r="R50" s="362"/>
      <c r="S50" s="137" t="s">
        <v>79</v>
      </c>
      <c r="T50" s="101"/>
      <c r="U50" s="101"/>
      <c r="V50" s="101"/>
      <c r="W50" s="101"/>
    </row>
    <row r="51" spans="1:23" s="8" customFormat="1" ht="11.25" hidden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38" t="s">
        <v>73</v>
      </c>
      <c r="R51" s="138" t="s">
        <v>74</v>
      </c>
      <c r="S51" s="129"/>
      <c r="T51" s="370"/>
      <c r="U51" s="371"/>
      <c r="V51" s="371"/>
      <c r="W51" s="113"/>
    </row>
    <row r="52" spans="1:23" s="8" customFormat="1" ht="11.25" hidden="1">
      <c r="A52" s="104"/>
      <c r="B52" s="105"/>
      <c r="C52" s="105"/>
      <c r="D52" s="105">
        <f>C52*B52</f>
        <v>0</v>
      </c>
      <c r="E52" s="105"/>
      <c r="F52" s="105">
        <f>D52*E52</f>
        <v>0</v>
      </c>
      <c r="G52" s="105">
        <f>C52+$G$49</f>
        <v>0.4</v>
      </c>
      <c r="H52" s="105">
        <f>B52+$H$49</f>
        <v>0.4</v>
      </c>
      <c r="I52" s="105">
        <f>E52+$I$49</f>
        <v>0.35</v>
      </c>
      <c r="J52" s="105">
        <f>I52*(H52*G52)</f>
        <v>5.6000000000000008E-2</v>
      </c>
      <c r="K52" s="105">
        <f>B52*(C52+0.1*2)</f>
        <v>0</v>
      </c>
      <c r="L52" s="105">
        <f>K52*$L$49</f>
        <v>0</v>
      </c>
      <c r="M52" s="105">
        <f>B52*E52*2</f>
        <v>0</v>
      </c>
      <c r="N52" s="105">
        <f>(B52*($S$49+0.2))*2+C52</f>
        <v>0</v>
      </c>
      <c r="O52" s="105">
        <f>J52-P52</f>
        <v>5.6000000000000008E-2</v>
      </c>
      <c r="P52" s="105">
        <f>F52+L52+S52</f>
        <v>0</v>
      </c>
      <c r="Q52" s="139"/>
      <c r="R52" s="140"/>
      <c r="S52" s="105">
        <f>B52*C52*$S$49</f>
        <v>0</v>
      </c>
      <c r="T52" s="112"/>
      <c r="U52" s="113"/>
      <c r="V52" s="103"/>
      <c r="W52" s="113"/>
    </row>
    <row r="53" spans="1:23" s="8" customFormat="1" ht="11.25" hidden="1">
      <c r="A53" s="104"/>
      <c r="B53" s="105"/>
      <c r="C53" s="105"/>
      <c r="D53" s="105">
        <f t="shared" ref="D53:D75" si="4">C53*B53</f>
        <v>0</v>
      </c>
      <c r="E53" s="105"/>
      <c r="F53" s="105">
        <f>D53*E53</f>
        <v>0</v>
      </c>
      <c r="G53" s="105">
        <f t="shared" ref="G53:G75" si="5">C53+$G$49</f>
        <v>0.4</v>
      </c>
      <c r="H53" s="105">
        <f t="shared" ref="H53:H75" si="6">B53+$H$49</f>
        <v>0.4</v>
      </c>
      <c r="I53" s="105">
        <f t="shared" ref="I53:I75" si="7">E53+$I$49</f>
        <v>0.35</v>
      </c>
      <c r="J53" s="105">
        <f t="shared" ref="J53:J75" si="8">I53*(H53*G53)</f>
        <v>5.6000000000000008E-2</v>
      </c>
      <c r="K53" s="105">
        <f t="shared" ref="K53:K75" si="9">B53*(C53+0.1*2)</f>
        <v>0</v>
      </c>
      <c r="L53" s="105">
        <f t="shared" ref="L53:L75" si="10">K53*$L$49</f>
        <v>0</v>
      </c>
      <c r="M53" s="105">
        <f t="shared" ref="M53:M75" si="11">B53*E53*2</f>
        <v>0</v>
      </c>
      <c r="N53" s="105">
        <f t="shared" ref="N53:N75" si="12">(B53*($S$49+0.2))*2+C53</f>
        <v>0</v>
      </c>
      <c r="O53" s="105">
        <f>J53-P53</f>
        <v>5.6000000000000008E-2</v>
      </c>
      <c r="P53" s="105">
        <f>F53+L53+S53</f>
        <v>0</v>
      </c>
      <c r="Q53" s="139"/>
      <c r="R53" s="140"/>
      <c r="S53" s="105">
        <f t="shared" ref="S53:S75" si="13">B53*C53*$S$49</f>
        <v>0</v>
      </c>
      <c r="T53" s="112"/>
      <c r="U53" s="113"/>
      <c r="V53" s="114"/>
      <c r="W53" s="113"/>
    </row>
    <row r="54" spans="1:23" s="8" customFormat="1" ht="11.25" hidden="1">
      <c r="A54" s="104"/>
      <c r="B54" s="105"/>
      <c r="C54" s="105"/>
      <c r="D54" s="105">
        <f t="shared" si="4"/>
        <v>0</v>
      </c>
      <c r="E54" s="105"/>
      <c r="F54" s="105">
        <f t="shared" ref="F54:F75" si="14">D54*E54</f>
        <v>0</v>
      </c>
      <c r="G54" s="105">
        <f t="shared" si="5"/>
        <v>0.4</v>
      </c>
      <c r="H54" s="105">
        <f t="shared" si="6"/>
        <v>0.4</v>
      </c>
      <c r="I54" s="105">
        <f t="shared" si="7"/>
        <v>0.35</v>
      </c>
      <c r="J54" s="105">
        <f t="shared" si="8"/>
        <v>5.6000000000000008E-2</v>
      </c>
      <c r="K54" s="105">
        <f t="shared" si="9"/>
        <v>0</v>
      </c>
      <c r="L54" s="105">
        <f t="shared" si="10"/>
        <v>0</v>
      </c>
      <c r="M54" s="105">
        <f t="shared" si="11"/>
        <v>0</v>
      </c>
      <c r="N54" s="105">
        <f t="shared" si="12"/>
        <v>0</v>
      </c>
      <c r="O54" s="105">
        <f>J54-P54</f>
        <v>5.6000000000000008E-2</v>
      </c>
      <c r="P54" s="105">
        <f>F54+L54+S54</f>
        <v>0</v>
      </c>
      <c r="Q54" s="139"/>
      <c r="R54" s="140"/>
      <c r="S54" s="105">
        <f t="shared" si="13"/>
        <v>0</v>
      </c>
      <c r="T54" s="112"/>
      <c r="U54" s="113"/>
      <c r="V54" s="114"/>
      <c r="W54" s="113"/>
    </row>
    <row r="55" spans="1:23" s="8" customFormat="1" ht="11.25" hidden="1">
      <c r="A55" s="104"/>
      <c r="B55" s="105"/>
      <c r="C55" s="105"/>
      <c r="D55" s="105">
        <f t="shared" si="4"/>
        <v>0</v>
      </c>
      <c r="E55" s="105"/>
      <c r="F55" s="105">
        <f t="shared" si="14"/>
        <v>0</v>
      </c>
      <c r="G55" s="105">
        <f t="shared" si="5"/>
        <v>0.4</v>
      </c>
      <c r="H55" s="105">
        <f t="shared" si="6"/>
        <v>0.4</v>
      </c>
      <c r="I55" s="105">
        <f t="shared" si="7"/>
        <v>0.35</v>
      </c>
      <c r="J55" s="105">
        <f t="shared" si="8"/>
        <v>5.6000000000000008E-2</v>
      </c>
      <c r="K55" s="105">
        <f t="shared" si="9"/>
        <v>0</v>
      </c>
      <c r="L55" s="105">
        <f t="shared" si="10"/>
        <v>0</v>
      </c>
      <c r="M55" s="105">
        <f t="shared" si="11"/>
        <v>0</v>
      </c>
      <c r="N55" s="105">
        <f t="shared" si="12"/>
        <v>0</v>
      </c>
      <c r="O55" s="105">
        <f t="shared" ref="O55:O75" si="15">J55-P55</f>
        <v>5.6000000000000008E-2</v>
      </c>
      <c r="P55" s="105">
        <f t="shared" ref="P55:P75" si="16">F55+L55+S55</f>
        <v>0</v>
      </c>
      <c r="Q55" s="139"/>
      <c r="R55" s="140"/>
      <c r="S55" s="105">
        <f t="shared" si="13"/>
        <v>0</v>
      </c>
      <c r="T55" s="107"/>
      <c r="U55" s="107"/>
      <c r="V55" s="107"/>
      <c r="W55" s="107"/>
    </row>
    <row r="56" spans="1:23" s="8" customFormat="1" ht="11.25" hidden="1">
      <c r="A56" s="104"/>
      <c r="B56" s="105"/>
      <c r="C56" s="105"/>
      <c r="D56" s="105">
        <f t="shared" si="4"/>
        <v>0</v>
      </c>
      <c r="E56" s="105"/>
      <c r="F56" s="105">
        <f t="shared" si="14"/>
        <v>0</v>
      </c>
      <c r="G56" s="105">
        <f t="shared" si="5"/>
        <v>0.4</v>
      </c>
      <c r="H56" s="105">
        <f t="shared" si="6"/>
        <v>0.4</v>
      </c>
      <c r="I56" s="105">
        <f t="shared" si="7"/>
        <v>0.35</v>
      </c>
      <c r="J56" s="105">
        <f t="shared" si="8"/>
        <v>5.6000000000000008E-2</v>
      </c>
      <c r="K56" s="105">
        <f t="shared" si="9"/>
        <v>0</v>
      </c>
      <c r="L56" s="105">
        <f t="shared" si="10"/>
        <v>0</v>
      </c>
      <c r="M56" s="105">
        <f t="shared" si="11"/>
        <v>0</v>
      </c>
      <c r="N56" s="105">
        <f t="shared" si="12"/>
        <v>0</v>
      </c>
      <c r="O56" s="105">
        <f>J56-P56</f>
        <v>5.6000000000000008E-2</v>
      </c>
      <c r="P56" s="105">
        <f>F56+L56+S56</f>
        <v>0</v>
      </c>
      <c r="Q56" s="139"/>
      <c r="R56" s="140"/>
      <c r="S56" s="105">
        <f t="shared" si="13"/>
        <v>0</v>
      </c>
      <c r="T56" s="107"/>
      <c r="U56" s="107"/>
      <c r="V56" s="107"/>
      <c r="W56" s="107"/>
    </row>
    <row r="57" spans="1:23" s="8" customFormat="1" ht="11.25" hidden="1">
      <c r="A57" s="104"/>
      <c r="B57" s="105"/>
      <c r="C57" s="105"/>
      <c r="D57" s="105">
        <f t="shared" si="4"/>
        <v>0</v>
      </c>
      <c r="E57" s="105"/>
      <c r="F57" s="105">
        <f t="shared" si="14"/>
        <v>0</v>
      </c>
      <c r="G57" s="105">
        <f t="shared" si="5"/>
        <v>0.4</v>
      </c>
      <c r="H57" s="105">
        <f t="shared" si="6"/>
        <v>0.4</v>
      </c>
      <c r="I57" s="105">
        <f t="shared" si="7"/>
        <v>0.35</v>
      </c>
      <c r="J57" s="105">
        <f t="shared" si="8"/>
        <v>5.6000000000000008E-2</v>
      </c>
      <c r="K57" s="105">
        <f t="shared" si="9"/>
        <v>0</v>
      </c>
      <c r="L57" s="105">
        <f t="shared" si="10"/>
        <v>0</v>
      </c>
      <c r="M57" s="105">
        <f t="shared" si="11"/>
        <v>0</v>
      </c>
      <c r="N57" s="105">
        <f t="shared" si="12"/>
        <v>0</v>
      </c>
      <c r="O57" s="105">
        <f t="shared" si="15"/>
        <v>5.6000000000000008E-2</v>
      </c>
      <c r="P57" s="105">
        <f t="shared" si="16"/>
        <v>0</v>
      </c>
      <c r="Q57" s="139"/>
      <c r="R57" s="140"/>
      <c r="S57" s="105">
        <f t="shared" si="13"/>
        <v>0</v>
      </c>
      <c r="T57" s="107"/>
      <c r="U57" s="107"/>
      <c r="V57" s="107"/>
      <c r="W57" s="107"/>
    </row>
    <row r="58" spans="1:23" s="8" customFormat="1" ht="11.25" hidden="1">
      <c r="A58" s="104"/>
      <c r="B58" s="105"/>
      <c r="C58" s="105"/>
      <c r="D58" s="105">
        <f t="shared" si="4"/>
        <v>0</v>
      </c>
      <c r="E58" s="105"/>
      <c r="F58" s="105">
        <f t="shared" si="14"/>
        <v>0</v>
      </c>
      <c r="G58" s="105">
        <f t="shared" si="5"/>
        <v>0.4</v>
      </c>
      <c r="H58" s="105">
        <f t="shared" si="6"/>
        <v>0.4</v>
      </c>
      <c r="I58" s="105">
        <f t="shared" si="7"/>
        <v>0.35</v>
      </c>
      <c r="J58" s="105">
        <f t="shared" si="8"/>
        <v>5.6000000000000008E-2</v>
      </c>
      <c r="K58" s="105">
        <f t="shared" si="9"/>
        <v>0</v>
      </c>
      <c r="L58" s="105">
        <f t="shared" si="10"/>
        <v>0</v>
      </c>
      <c r="M58" s="105">
        <f t="shared" si="11"/>
        <v>0</v>
      </c>
      <c r="N58" s="105">
        <f t="shared" si="12"/>
        <v>0</v>
      </c>
      <c r="O58" s="105">
        <f>J58-P58</f>
        <v>5.6000000000000008E-2</v>
      </c>
      <c r="P58" s="105">
        <f>F58+L58+S58</f>
        <v>0</v>
      </c>
      <c r="Q58" s="128"/>
      <c r="R58" s="141"/>
      <c r="S58" s="105">
        <f t="shared" si="13"/>
        <v>0</v>
      </c>
      <c r="T58" s="107"/>
      <c r="U58" s="107"/>
      <c r="V58" s="107"/>
      <c r="W58" s="107"/>
    </row>
    <row r="59" spans="1:23" s="8" customFormat="1" ht="11.25" hidden="1">
      <c r="A59" s="104"/>
      <c r="B59" s="105"/>
      <c r="C59" s="105"/>
      <c r="D59" s="105">
        <f t="shared" si="4"/>
        <v>0</v>
      </c>
      <c r="E59" s="105"/>
      <c r="F59" s="105">
        <f t="shared" si="14"/>
        <v>0</v>
      </c>
      <c r="G59" s="105">
        <f t="shared" si="5"/>
        <v>0.4</v>
      </c>
      <c r="H59" s="105">
        <f t="shared" si="6"/>
        <v>0.4</v>
      </c>
      <c r="I59" s="105">
        <f t="shared" si="7"/>
        <v>0.35</v>
      </c>
      <c r="J59" s="105">
        <f t="shared" si="8"/>
        <v>5.6000000000000008E-2</v>
      </c>
      <c r="K59" s="105">
        <f t="shared" si="9"/>
        <v>0</v>
      </c>
      <c r="L59" s="105">
        <f t="shared" si="10"/>
        <v>0</v>
      </c>
      <c r="M59" s="105">
        <f t="shared" si="11"/>
        <v>0</v>
      </c>
      <c r="N59" s="105">
        <f t="shared" si="12"/>
        <v>0</v>
      </c>
      <c r="O59" s="105">
        <f t="shared" si="15"/>
        <v>5.6000000000000008E-2</v>
      </c>
      <c r="P59" s="105">
        <f t="shared" si="16"/>
        <v>0</v>
      </c>
      <c r="Q59" s="128"/>
      <c r="R59" s="141"/>
      <c r="S59" s="105">
        <f t="shared" si="13"/>
        <v>0</v>
      </c>
      <c r="T59" s="107"/>
      <c r="U59" s="107"/>
      <c r="V59" s="107"/>
      <c r="W59" s="107"/>
    </row>
    <row r="60" spans="1:23" s="8" customFormat="1" ht="11.25" hidden="1">
      <c r="A60" s="104"/>
      <c r="B60" s="105"/>
      <c r="C60" s="105"/>
      <c r="D60" s="105">
        <f t="shared" si="4"/>
        <v>0</v>
      </c>
      <c r="E60" s="105"/>
      <c r="F60" s="105">
        <f t="shared" si="14"/>
        <v>0</v>
      </c>
      <c r="G60" s="105">
        <f t="shared" si="5"/>
        <v>0.4</v>
      </c>
      <c r="H60" s="105">
        <f t="shared" si="6"/>
        <v>0.4</v>
      </c>
      <c r="I60" s="105">
        <f t="shared" si="7"/>
        <v>0.35</v>
      </c>
      <c r="J60" s="105">
        <f t="shared" si="8"/>
        <v>5.6000000000000008E-2</v>
      </c>
      <c r="K60" s="105">
        <f t="shared" si="9"/>
        <v>0</v>
      </c>
      <c r="L60" s="105">
        <f t="shared" si="10"/>
        <v>0</v>
      </c>
      <c r="M60" s="105">
        <f t="shared" si="11"/>
        <v>0</v>
      </c>
      <c r="N60" s="105">
        <f t="shared" si="12"/>
        <v>0</v>
      </c>
      <c r="O60" s="105">
        <f>J60-P60</f>
        <v>5.6000000000000008E-2</v>
      </c>
      <c r="P60" s="105">
        <f>F60+L60+S60</f>
        <v>0</v>
      </c>
      <c r="Q60" s="128"/>
      <c r="R60" s="141"/>
      <c r="S60" s="105">
        <f t="shared" si="13"/>
        <v>0</v>
      </c>
      <c r="T60" s="107"/>
      <c r="U60" s="107"/>
      <c r="V60" s="107"/>
      <c r="W60" s="107"/>
    </row>
    <row r="61" spans="1:23" s="8" customFormat="1" ht="11.25" hidden="1">
      <c r="A61" s="104"/>
      <c r="B61" s="105"/>
      <c r="C61" s="105"/>
      <c r="D61" s="105">
        <f t="shared" si="4"/>
        <v>0</v>
      </c>
      <c r="E61" s="105"/>
      <c r="F61" s="105">
        <f t="shared" si="14"/>
        <v>0</v>
      </c>
      <c r="G61" s="105">
        <f t="shared" si="5"/>
        <v>0.4</v>
      </c>
      <c r="H61" s="105">
        <f t="shared" si="6"/>
        <v>0.4</v>
      </c>
      <c r="I61" s="105">
        <f t="shared" si="7"/>
        <v>0.35</v>
      </c>
      <c r="J61" s="105">
        <f t="shared" si="8"/>
        <v>5.6000000000000008E-2</v>
      </c>
      <c r="K61" s="105">
        <f t="shared" si="9"/>
        <v>0</v>
      </c>
      <c r="L61" s="105">
        <f t="shared" si="10"/>
        <v>0</v>
      </c>
      <c r="M61" s="105">
        <f t="shared" si="11"/>
        <v>0</v>
      </c>
      <c r="N61" s="105">
        <f t="shared" si="12"/>
        <v>0</v>
      </c>
      <c r="O61" s="105">
        <f t="shared" si="15"/>
        <v>5.6000000000000008E-2</v>
      </c>
      <c r="P61" s="105">
        <f t="shared" si="16"/>
        <v>0</v>
      </c>
      <c r="Q61" s="128"/>
      <c r="R61" s="141"/>
      <c r="S61" s="105">
        <f t="shared" si="13"/>
        <v>0</v>
      </c>
      <c r="T61" s="107"/>
      <c r="U61" s="107"/>
      <c r="V61" s="107"/>
      <c r="W61" s="107"/>
    </row>
    <row r="62" spans="1:23" s="8" customFormat="1" ht="11.25" hidden="1">
      <c r="A62" s="104"/>
      <c r="B62" s="105"/>
      <c r="C62" s="105"/>
      <c r="D62" s="105">
        <f t="shared" si="4"/>
        <v>0</v>
      </c>
      <c r="E62" s="105"/>
      <c r="F62" s="105">
        <f t="shared" si="14"/>
        <v>0</v>
      </c>
      <c r="G62" s="105">
        <f t="shared" si="5"/>
        <v>0.4</v>
      </c>
      <c r="H62" s="105">
        <f t="shared" si="6"/>
        <v>0.4</v>
      </c>
      <c r="I62" s="105">
        <f t="shared" si="7"/>
        <v>0.35</v>
      </c>
      <c r="J62" s="105">
        <f t="shared" si="8"/>
        <v>5.6000000000000008E-2</v>
      </c>
      <c r="K62" s="105">
        <f t="shared" si="9"/>
        <v>0</v>
      </c>
      <c r="L62" s="105">
        <f t="shared" si="10"/>
        <v>0</v>
      </c>
      <c r="M62" s="105">
        <f t="shared" si="11"/>
        <v>0</v>
      </c>
      <c r="N62" s="105">
        <f t="shared" si="12"/>
        <v>0</v>
      </c>
      <c r="O62" s="105">
        <f>J62-P62</f>
        <v>5.6000000000000008E-2</v>
      </c>
      <c r="P62" s="105">
        <f>F62+L62+S62</f>
        <v>0</v>
      </c>
      <c r="Q62" s="128"/>
      <c r="R62" s="141"/>
      <c r="S62" s="105">
        <f t="shared" si="13"/>
        <v>0</v>
      </c>
      <c r="T62" s="107"/>
      <c r="U62" s="107"/>
      <c r="V62" s="107"/>
      <c r="W62" s="107"/>
    </row>
    <row r="63" spans="1:23" s="8" customFormat="1" ht="11.25" hidden="1">
      <c r="A63" s="104"/>
      <c r="B63" s="105"/>
      <c r="C63" s="105"/>
      <c r="D63" s="105">
        <f t="shared" si="4"/>
        <v>0</v>
      </c>
      <c r="E63" s="105"/>
      <c r="F63" s="105">
        <f t="shared" si="14"/>
        <v>0</v>
      </c>
      <c r="G63" s="105">
        <f t="shared" si="5"/>
        <v>0.4</v>
      </c>
      <c r="H63" s="105">
        <f t="shared" si="6"/>
        <v>0.4</v>
      </c>
      <c r="I63" s="105">
        <f t="shared" si="7"/>
        <v>0.35</v>
      </c>
      <c r="J63" s="105">
        <f t="shared" si="8"/>
        <v>5.6000000000000008E-2</v>
      </c>
      <c r="K63" s="105">
        <f t="shared" si="9"/>
        <v>0</v>
      </c>
      <c r="L63" s="105">
        <f t="shared" si="10"/>
        <v>0</v>
      </c>
      <c r="M63" s="105">
        <f t="shared" si="11"/>
        <v>0</v>
      </c>
      <c r="N63" s="105">
        <f t="shared" si="12"/>
        <v>0</v>
      </c>
      <c r="O63" s="105">
        <f t="shared" si="15"/>
        <v>5.6000000000000008E-2</v>
      </c>
      <c r="P63" s="105">
        <f t="shared" si="16"/>
        <v>0</v>
      </c>
      <c r="Q63" s="128"/>
      <c r="R63" s="141"/>
      <c r="S63" s="105">
        <f t="shared" si="13"/>
        <v>0</v>
      </c>
      <c r="T63" s="107"/>
      <c r="U63" s="107"/>
      <c r="V63" s="107"/>
      <c r="W63" s="107"/>
    </row>
    <row r="64" spans="1:23" s="8" customFormat="1" ht="11.25" hidden="1">
      <c r="A64" s="104"/>
      <c r="B64" s="105"/>
      <c r="C64" s="105"/>
      <c r="D64" s="105">
        <f t="shared" si="4"/>
        <v>0</v>
      </c>
      <c r="E64" s="105"/>
      <c r="F64" s="105">
        <f t="shared" si="14"/>
        <v>0</v>
      </c>
      <c r="G64" s="105">
        <f t="shared" si="5"/>
        <v>0.4</v>
      </c>
      <c r="H64" s="105">
        <f t="shared" si="6"/>
        <v>0.4</v>
      </c>
      <c r="I64" s="105">
        <f t="shared" si="7"/>
        <v>0.35</v>
      </c>
      <c r="J64" s="105">
        <f t="shared" si="8"/>
        <v>5.6000000000000008E-2</v>
      </c>
      <c r="K64" s="105">
        <f t="shared" si="9"/>
        <v>0</v>
      </c>
      <c r="L64" s="105">
        <f t="shared" si="10"/>
        <v>0</v>
      </c>
      <c r="M64" s="105">
        <f t="shared" si="11"/>
        <v>0</v>
      </c>
      <c r="N64" s="105">
        <f t="shared" si="12"/>
        <v>0</v>
      </c>
      <c r="O64" s="105">
        <f>J64-P64</f>
        <v>5.6000000000000008E-2</v>
      </c>
      <c r="P64" s="105">
        <f>F64+L64+S64</f>
        <v>0</v>
      </c>
      <c r="Q64" s="128"/>
      <c r="R64" s="141"/>
      <c r="S64" s="105">
        <f t="shared" si="13"/>
        <v>0</v>
      </c>
      <c r="T64" s="107"/>
      <c r="U64" s="107"/>
      <c r="V64" s="107"/>
      <c r="W64" s="107"/>
    </row>
    <row r="65" spans="1:23" s="8" customFormat="1" ht="11.25" hidden="1">
      <c r="A65" s="104"/>
      <c r="B65" s="105"/>
      <c r="C65" s="105"/>
      <c r="D65" s="105">
        <f t="shared" si="4"/>
        <v>0</v>
      </c>
      <c r="E65" s="105"/>
      <c r="F65" s="105">
        <f t="shared" si="14"/>
        <v>0</v>
      </c>
      <c r="G65" s="105">
        <f t="shared" si="5"/>
        <v>0.4</v>
      </c>
      <c r="H65" s="105">
        <f t="shared" si="6"/>
        <v>0.4</v>
      </c>
      <c r="I65" s="105">
        <f t="shared" si="7"/>
        <v>0.35</v>
      </c>
      <c r="J65" s="105">
        <f t="shared" si="8"/>
        <v>5.6000000000000008E-2</v>
      </c>
      <c r="K65" s="105">
        <f t="shared" si="9"/>
        <v>0</v>
      </c>
      <c r="L65" s="105">
        <f t="shared" si="10"/>
        <v>0</v>
      </c>
      <c r="M65" s="105">
        <f t="shared" si="11"/>
        <v>0</v>
      </c>
      <c r="N65" s="105">
        <f t="shared" si="12"/>
        <v>0</v>
      </c>
      <c r="O65" s="105">
        <f t="shared" si="15"/>
        <v>5.6000000000000008E-2</v>
      </c>
      <c r="P65" s="105">
        <f t="shared" si="16"/>
        <v>0</v>
      </c>
      <c r="Q65" s="128"/>
      <c r="R65" s="141"/>
      <c r="S65" s="105">
        <f t="shared" si="13"/>
        <v>0</v>
      </c>
      <c r="T65" s="107"/>
      <c r="U65" s="107"/>
      <c r="V65" s="107"/>
      <c r="W65" s="107"/>
    </row>
    <row r="66" spans="1:23" s="8" customFormat="1" ht="11.25" hidden="1">
      <c r="A66" s="104"/>
      <c r="B66" s="105"/>
      <c r="C66" s="105"/>
      <c r="D66" s="105">
        <f t="shared" si="4"/>
        <v>0</v>
      </c>
      <c r="E66" s="105"/>
      <c r="F66" s="105">
        <f t="shared" si="14"/>
        <v>0</v>
      </c>
      <c r="G66" s="105">
        <f t="shared" si="5"/>
        <v>0.4</v>
      </c>
      <c r="H66" s="105">
        <f t="shared" si="6"/>
        <v>0.4</v>
      </c>
      <c r="I66" s="105">
        <f t="shared" si="7"/>
        <v>0.35</v>
      </c>
      <c r="J66" s="105">
        <f t="shared" si="8"/>
        <v>5.6000000000000008E-2</v>
      </c>
      <c r="K66" s="105">
        <f t="shared" si="9"/>
        <v>0</v>
      </c>
      <c r="L66" s="105">
        <f t="shared" si="10"/>
        <v>0</v>
      </c>
      <c r="M66" s="105">
        <f t="shared" si="11"/>
        <v>0</v>
      </c>
      <c r="N66" s="105">
        <f t="shared" si="12"/>
        <v>0</v>
      </c>
      <c r="O66" s="105">
        <f>J66-P66</f>
        <v>5.6000000000000008E-2</v>
      </c>
      <c r="P66" s="105">
        <f>F66+L66+S66</f>
        <v>0</v>
      </c>
      <c r="Q66" s="128"/>
      <c r="R66" s="141"/>
      <c r="S66" s="105">
        <f t="shared" si="13"/>
        <v>0</v>
      </c>
      <c r="T66" s="107"/>
      <c r="U66" s="107"/>
      <c r="V66" s="107"/>
      <c r="W66" s="107"/>
    </row>
    <row r="67" spans="1:23" s="8" customFormat="1" ht="11.25" hidden="1">
      <c r="A67" s="104"/>
      <c r="B67" s="105"/>
      <c r="C67" s="105"/>
      <c r="D67" s="105">
        <f t="shared" si="4"/>
        <v>0</v>
      </c>
      <c r="E67" s="105"/>
      <c r="F67" s="105">
        <f t="shared" si="14"/>
        <v>0</v>
      </c>
      <c r="G67" s="105">
        <f t="shared" si="5"/>
        <v>0.4</v>
      </c>
      <c r="H67" s="105">
        <f t="shared" si="6"/>
        <v>0.4</v>
      </c>
      <c r="I67" s="105">
        <f t="shared" si="7"/>
        <v>0.35</v>
      </c>
      <c r="J67" s="105">
        <f t="shared" si="8"/>
        <v>5.6000000000000008E-2</v>
      </c>
      <c r="K67" s="105">
        <f t="shared" si="9"/>
        <v>0</v>
      </c>
      <c r="L67" s="105">
        <f t="shared" si="10"/>
        <v>0</v>
      </c>
      <c r="M67" s="105">
        <f t="shared" si="11"/>
        <v>0</v>
      </c>
      <c r="N67" s="105">
        <f t="shared" si="12"/>
        <v>0</v>
      </c>
      <c r="O67" s="105">
        <f t="shared" si="15"/>
        <v>5.6000000000000008E-2</v>
      </c>
      <c r="P67" s="105">
        <f t="shared" si="16"/>
        <v>0</v>
      </c>
      <c r="Q67" s="128"/>
      <c r="R67" s="141"/>
      <c r="S67" s="105">
        <f t="shared" si="13"/>
        <v>0</v>
      </c>
      <c r="T67" s="107"/>
      <c r="U67" s="107"/>
      <c r="V67" s="107"/>
      <c r="W67" s="107"/>
    </row>
    <row r="68" spans="1:23" s="8" customFormat="1" ht="11.25" hidden="1">
      <c r="A68" s="104"/>
      <c r="B68" s="105"/>
      <c r="C68" s="105"/>
      <c r="D68" s="105">
        <f t="shared" si="4"/>
        <v>0</v>
      </c>
      <c r="E68" s="105"/>
      <c r="F68" s="105">
        <f t="shared" si="14"/>
        <v>0</v>
      </c>
      <c r="G68" s="105">
        <f t="shared" si="5"/>
        <v>0.4</v>
      </c>
      <c r="H68" s="105">
        <f t="shared" si="6"/>
        <v>0.4</v>
      </c>
      <c r="I68" s="105">
        <f t="shared" si="7"/>
        <v>0.35</v>
      </c>
      <c r="J68" s="105">
        <f t="shared" si="8"/>
        <v>5.6000000000000008E-2</v>
      </c>
      <c r="K68" s="105">
        <f t="shared" si="9"/>
        <v>0</v>
      </c>
      <c r="L68" s="105">
        <f t="shared" si="10"/>
        <v>0</v>
      </c>
      <c r="M68" s="105">
        <f t="shared" si="11"/>
        <v>0</v>
      </c>
      <c r="N68" s="105">
        <f t="shared" si="12"/>
        <v>0</v>
      </c>
      <c r="O68" s="105">
        <f>J68-P68</f>
        <v>5.6000000000000008E-2</v>
      </c>
      <c r="P68" s="105">
        <f>F68+L68+S68</f>
        <v>0</v>
      </c>
      <c r="Q68" s="128"/>
      <c r="R68" s="141"/>
      <c r="S68" s="105">
        <f t="shared" si="13"/>
        <v>0</v>
      </c>
      <c r="T68" s="107"/>
      <c r="U68" s="107"/>
      <c r="V68" s="107"/>
      <c r="W68" s="107"/>
    </row>
    <row r="69" spans="1:23" s="8" customFormat="1" ht="11.25" hidden="1">
      <c r="A69" s="104"/>
      <c r="B69" s="105"/>
      <c r="C69" s="105"/>
      <c r="D69" s="105">
        <f t="shared" si="4"/>
        <v>0</v>
      </c>
      <c r="E69" s="105"/>
      <c r="F69" s="105">
        <f t="shared" si="14"/>
        <v>0</v>
      </c>
      <c r="G69" s="105">
        <f t="shared" si="5"/>
        <v>0.4</v>
      </c>
      <c r="H69" s="105">
        <f t="shared" si="6"/>
        <v>0.4</v>
      </c>
      <c r="I69" s="105">
        <f t="shared" si="7"/>
        <v>0.35</v>
      </c>
      <c r="J69" s="105">
        <f t="shared" si="8"/>
        <v>5.6000000000000008E-2</v>
      </c>
      <c r="K69" s="105">
        <f t="shared" si="9"/>
        <v>0</v>
      </c>
      <c r="L69" s="105">
        <f t="shared" si="10"/>
        <v>0</v>
      </c>
      <c r="M69" s="105">
        <f t="shared" si="11"/>
        <v>0</v>
      </c>
      <c r="N69" s="105">
        <f t="shared" si="12"/>
        <v>0</v>
      </c>
      <c r="O69" s="105">
        <f t="shared" si="15"/>
        <v>5.6000000000000008E-2</v>
      </c>
      <c r="P69" s="105">
        <f t="shared" si="16"/>
        <v>0</v>
      </c>
      <c r="Q69" s="128"/>
      <c r="R69" s="141"/>
      <c r="S69" s="105">
        <f t="shared" si="13"/>
        <v>0</v>
      </c>
      <c r="T69" s="107"/>
      <c r="U69" s="107"/>
      <c r="V69" s="107"/>
      <c r="W69" s="107"/>
    </row>
    <row r="70" spans="1:23" s="8" customFormat="1" ht="11.25" hidden="1">
      <c r="A70" s="104"/>
      <c r="B70" s="105"/>
      <c r="C70" s="105"/>
      <c r="D70" s="105">
        <f t="shared" si="4"/>
        <v>0</v>
      </c>
      <c r="E70" s="105"/>
      <c r="F70" s="105">
        <f t="shared" si="14"/>
        <v>0</v>
      </c>
      <c r="G70" s="105">
        <f t="shared" si="5"/>
        <v>0.4</v>
      </c>
      <c r="H70" s="105">
        <f t="shared" si="6"/>
        <v>0.4</v>
      </c>
      <c r="I70" s="105">
        <f t="shared" si="7"/>
        <v>0.35</v>
      </c>
      <c r="J70" s="105">
        <f t="shared" si="8"/>
        <v>5.6000000000000008E-2</v>
      </c>
      <c r="K70" s="105">
        <f t="shared" si="9"/>
        <v>0</v>
      </c>
      <c r="L70" s="105">
        <f t="shared" si="10"/>
        <v>0</v>
      </c>
      <c r="M70" s="105">
        <f t="shared" si="11"/>
        <v>0</v>
      </c>
      <c r="N70" s="105">
        <f t="shared" si="12"/>
        <v>0</v>
      </c>
      <c r="O70" s="105">
        <f>J70-P70</f>
        <v>5.6000000000000008E-2</v>
      </c>
      <c r="P70" s="105">
        <f>F70+L70+S70</f>
        <v>0</v>
      </c>
      <c r="Q70" s="128"/>
      <c r="R70" s="141"/>
      <c r="S70" s="105">
        <f t="shared" si="13"/>
        <v>0</v>
      </c>
      <c r="T70" s="107"/>
      <c r="U70" s="107"/>
      <c r="V70" s="107"/>
      <c r="W70" s="107"/>
    </row>
    <row r="71" spans="1:23" s="8" customFormat="1" ht="11.25" hidden="1">
      <c r="A71" s="104"/>
      <c r="B71" s="105"/>
      <c r="C71" s="105"/>
      <c r="D71" s="105">
        <f t="shared" si="4"/>
        <v>0</v>
      </c>
      <c r="E71" s="105"/>
      <c r="F71" s="105">
        <f t="shared" si="14"/>
        <v>0</v>
      </c>
      <c r="G71" s="105">
        <f t="shared" si="5"/>
        <v>0.4</v>
      </c>
      <c r="H71" s="105">
        <f t="shared" si="6"/>
        <v>0.4</v>
      </c>
      <c r="I71" s="105">
        <f t="shared" si="7"/>
        <v>0.35</v>
      </c>
      <c r="J71" s="105">
        <f t="shared" si="8"/>
        <v>5.6000000000000008E-2</v>
      </c>
      <c r="K71" s="105">
        <f t="shared" si="9"/>
        <v>0</v>
      </c>
      <c r="L71" s="105">
        <f t="shared" si="10"/>
        <v>0</v>
      </c>
      <c r="M71" s="105">
        <f t="shared" si="11"/>
        <v>0</v>
      </c>
      <c r="N71" s="105">
        <f t="shared" si="12"/>
        <v>0</v>
      </c>
      <c r="O71" s="105">
        <f t="shared" si="15"/>
        <v>5.6000000000000008E-2</v>
      </c>
      <c r="P71" s="105">
        <f t="shared" si="16"/>
        <v>0</v>
      </c>
      <c r="Q71" s="128"/>
      <c r="R71" s="141"/>
      <c r="S71" s="105">
        <f t="shared" si="13"/>
        <v>0</v>
      </c>
      <c r="T71" s="107"/>
      <c r="U71" s="107"/>
      <c r="V71" s="107"/>
      <c r="W71" s="107"/>
    </row>
    <row r="72" spans="1:23" s="8" customFormat="1" ht="11.25" hidden="1">
      <c r="A72" s="104"/>
      <c r="B72" s="105"/>
      <c r="C72" s="105"/>
      <c r="D72" s="105">
        <f t="shared" si="4"/>
        <v>0</v>
      </c>
      <c r="E72" s="105"/>
      <c r="F72" s="105">
        <f t="shared" si="14"/>
        <v>0</v>
      </c>
      <c r="G72" s="105">
        <f t="shared" si="5"/>
        <v>0.4</v>
      </c>
      <c r="H72" s="105">
        <f t="shared" si="6"/>
        <v>0.4</v>
      </c>
      <c r="I72" s="105">
        <f t="shared" si="7"/>
        <v>0.35</v>
      </c>
      <c r="J72" s="105">
        <f t="shared" si="8"/>
        <v>5.6000000000000008E-2</v>
      </c>
      <c r="K72" s="105">
        <f t="shared" si="9"/>
        <v>0</v>
      </c>
      <c r="L72" s="105">
        <f t="shared" si="10"/>
        <v>0</v>
      </c>
      <c r="M72" s="105">
        <f t="shared" si="11"/>
        <v>0</v>
      </c>
      <c r="N72" s="105">
        <f t="shared" si="12"/>
        <v>0</v>
      </c>
      <c r="O72" s="105">
        <f>J72-P72</f>
        <v>5.6000000000000008E-2</v>
      </c>
      <c r="P72" s="105">
        <f>F72+L72+S72</f>
        <v>0</v>
      </c>
      <c r="Q72" s="128"/>
      <c r="R72" s="141"/>
      <c r="S72" s="105">
        <f t="shared" si="13"/>
        <v>0</v>
      </c>
      <c r="T72" s="107"/>
      <c r="U72" s="107"/>
      <c r="V72" s="107"/>
      <c r="W72" s="107"/>
    </row>
    <row r="73" spans="1:23" s="8" customFormat="1" ht="11.25" hidden="1">
      <c r="A73" s="104"/>
      <c r="B73" s="105"/>
      <c r="C73" s="105"/>
      <c r="D73" s="105">
        <f t="shared" si="4"/>
        <v>0</v>
      </c>
      <c r="E73" s="105"/>
      <c r="F73" s="105">
        <f t="shared" si="14"/>
        <v>0</v>
      </c>
      <c r="G73" s="105">
        <f t="shared" si="5"/>
        <v>0.4</v>
      </c>
      <c r="H73" s="105">
        <f t="shared" si="6"/>
        <v>0.4</v>
      </c>
      <c r="I73" s="105">
        <f t="shared" si="7"/>
        <v>0.35</v>
      </c>
      <c r="J73" s="105">
        <f t="shared" si="8"/>
        <v>5.6000000000000008E-2</v>
      </c>
      <c r="K73" s="105">
        <f t="shared" si="9"/>
        <v>0</v>
      </c>
      <c r="L73" s="105">
        <f t="shared" si="10"/>
        <v>0</v>
      </c>
      <c r="M73" s="105">
        <f t="shared" si="11"/>
        <v>0</v>
      </c>
      <c r="N73" s="105">
        <f t="shared" si="12"/>
        <v>0</v>
      </c>
      <c r="O73" s="105">
        <f t="shared" si="15"/>
        <v>5.6000000000000008E-2</v>
      </c>
      <c r="P73" s="105">
        <f t="shared" si="16"/>
        <v>0</v>
      </c>
      <c r="Q73" s="128"/>
      <c r="R73" s="141"/>
      <c r="S73" s="105">
        <f t="shared" si="13"/>
        <v>0</v>
      </c>
      <c r="T73" s="107"/>
      <c r="U73" s="107"/>
      <c r="V73" s="107"/>
      <c r="W73" s="107"/>
    </row>
    <row r="74" spans="1:23" s="8" customFormat="1" ht="11.25" hidden="1">
      <c r="A74" s="104"/>
      <c r="B74" s="105"/>
      <c r="C74" s="105"/>
      <c r="D74" s="105">
        <f t="shared" si="4"/>
        <v>0</v>
      </c>
      <c r="E74" s="105"/>
      <c r="F74" s="105">
        <f t="shared" si="14"/>
        <v>0</v>
      </c>
      <c r="G74" s="105">
        <f t="shared" si="5"/>
        <v>0.4</v>
      </c>
      <c r="H74" s="105">
        <f t="shared" si="6"/>
        <v>0.4</v>
      </c>
      <c r="I74" s="105">
        <f t="shared" si="7"/>
        <v>0.35</v>
      </c>
      <c r="J74" s="105">
        <f t="shared" si="8"/>
        <v>5.6000000000000008E-2</v>
      </c>
      <c r="K74" s="105">
        <f t="shared" si="9"/>
        <v>0</v>
      </c>
      <c r="L74" s="105">
        <f t="shared" si="10"/>
        <v>0</v>
      </c>
      <c r="M74" s="105">
        <f t="shared" si="11"/>
        <v>0</v>
      </c>
      <c r="N74" s="105">
        <f t="shared" si="12"/>
        <v>0</v>
      </c>
      <c r="O74" s="105">
        <f>J74-P74</f>
        <v>5.6000000000000008E-2</v>
      </c>
      <c r="P74" s="105">
        <f>F74+L74+S74</f>
        <v>0</v>
      </c>
      <c r="Q74" s="128"/>
      <c r="R74" s="141"/>
      <c r="S74" s="105">
        <f t="shared" si="13"/>
        <v>0</v>
      </c>
      <c r="T74" s="107"/>
      <c r="U74" s="107"/>
      <c r="V74" s="107"/>
      <c r="W74" s="107"/>
    </row>
    <row r="75" spans="1:23" s="8" customFormat="1" ht="11.25" hidden="1">
      <c r="A75" s="104"/>
      <c r="B75" s="105"/>
      <c r="C75" s="105"/>
      <c r="D75" s="105">
        <f t="shared" si="4"/>
        <v>0</v>
      </c>
      <c r="E75" s="105"/>
      <c r="F75" s="105">
        <f t="shared" si="14"/>
        <v>0</v>
      </c>
      <c r="G75" s="105">
        <f t="shared" si="5"/>
        <v>0.4</v>
      </c>
      <c r="H75" s="105">
        <f t="shared" si="6"/>
        <v>0.4</v>
      </c>
      <c r="I75" s="105">
        <f t="shared" si="7"/>
        <v>0.35</v>
      </c>
      <c r="J75" s="105">
        <f t="shared" si="8"/>
        <v>5.6000000000000008E-2</v>
      </c>
      <c r="K75" s="105">
        <f t="shared" si="9"/>
        <v>0</v>
      </c>
      <c r="L75" s="105">
        <f t="shared" si="10"/>
        <v>0</v>
      </c>
      <c r="M75" s="105">
        <f t="shared" si="11"/>
        <v>0</v>
      </c>
      <c r="N75" s="105">
        <f t="shared" si="12"/>
        <v>0</v>
      </c>
      <c r="O75" s="105">
        <f t="shared" si="15"/>
        <v>5.6000000000000008E-2</v>
      </c>
      <c r="P75" s="105">
        <f t="shared" si="16"/>
        <v>0</v>
      </c>
      <c r="Q75" s="128"/>
      <c r="R75" s="141"/>
      <c r="S75" s="105">
        <f t="shared" si="13"/>
        <v>0</v>
      </c>
      <c r="T75" s="107"/>
      <c r="U75" s="107"/>
      <c r="V75" s="107"/>
      <c r="W75" s="107"/>
    </row>
    <row r="76" spans="1:23" s="8" customFormat="1" ht="11.25" hidden="1">
      <c r="A76" s="104"/>
      <c r="B76" s="105"/>
      <c r="C76" s="105"/>
      <c r="D76" s="105"/>
      <c r="E76" s="105"/>
      <c r="F76" s="105"/>
      <c r="G76" s="105"/>
      <c r="H76" s="142"/>
      <c r="I76" s="143"/>
      <c r="J76" s="105"/>
      <c r="K76" s="105"/>
      <c r="L76" s="105"/>
      <c r="M76" s="105"/>
      <c r="N76" s="105"/>
      <c r="O76" s="105"/>
      <c r="P76" s="105"/>
      <c r="Q76" s="128"/>
      <c r="R76" s="141"/>
      <c r="S76" s="105"/>
      <c r="T76" s="107"/>
      <c r="U76" s="107"/>
      <c r="V76" s="107"/>
      <c r="W76" s="107"/>
    </row>
    <row r="77" spans="1:23" s="8" customFormat="1" ht="11.25" hidden="1">
      <c r="A77" s="104"/>
      <c r="B77" s="105"/>
      <c r="C77" s="105"/>
      <c r="D77" s="105"/>
      <c r="E77" s="105"/>
      <c r="F77" s="105"/>
      <c r="G77" s="105"/>
      <c r="H77" s="142"/>
      <c r="I77" s="143"/>
      <c r="J77" s="105"/>
      <c r="K77" s="105"/>
      <c r="L77" s="105"/>
      <c r="M77" s="105"/>
      <c r="N77" s="105"/>
      <c r="O77" s="105"/>
      <c r="P77" s="105"/>
      <c r="Q77" s="128"/>
      <c r="R77" s="141"/>
      <c r="S77" s="105"/>
      <c r="T77" s="107"/>
      <c r="U77" s="107"/>
      <c r="V77" s="107"/>
      <c r="W77" s="107"/>
    </row>
    <row r="78" spans="1:23" s="8" customFormat="1" ht="11.25" hidden="1">
      <c r="A78" s="104"/>
      <c r="B78" s="105"/>
      <c r="C78" s="105"/>
      <c r="D78" s="105"/>
      <c r="E78" s="105"/>
      <c r="F78" s="105"/>
      <c r="G78" s="105"/>
      <c r="H78" s="142"/>
      <c r="I78" s="143"/>
      <c r="J78" s="105"/>
      <c r="K78" s="105"/>
      <c r="L78" s="105"/>
      <c r="M78" s="105"/>
      <c r="N78" s="105"/>
      <c r="O78" s="105"/>
      <c r="P78" s="105"/>
      <c r="Q78" s="139"/>
      <c r="R78" s="140"/>
      <c r="S78" s="127"/>
      <c r="T78" s="107"/>
      <c r="U78" s="107"/>
      <c r="V78" s="107"/>
      <c r="W78" s="107"/>
    </row>
    <row r="79" spans="1:23" s="147" customFormat="1" ht="11.25" hidden="1">
      <c r="A79" s="144" t="s">
        <v>75</v>
      </c>
      <c r="B79" s="145"/>
      <c r="C79" s="145"/>
      <c r="D79" s="145"/>
      <c r="E79" s="145"/>
      <c r="F79" s="119">
        <f>SUM(F52:F75)</f>
        <v>0</v>
      </c>
      <c r="G79" s="145"/>
      <c r="H79" s="145"/>
      <c r="I79" s="145"/>
      <c r="J79" s="119">
        <f t="shared" ref="J79:S79" si="17">SUM(J52:J75)</f>
        <v>1.3440000000000007</v>
      </c>
      <c r="K79" s="119">
        <f t="shared" si="17"/>
        <v>0</v>
      </c>
      <c r="L79" s="119">
        <f t="shared" si="17"/>
        <v>0</v>
      </c>
      <c r="M79" s="119">
        <f t="shared" si="17"/>
        <v>0</v>
      </c>
      <c r="N79" s="119">
        <f t="shared" si="17"/>
        <v>0</v>
      </c>
      <c r="O79" s="119">
        <f t="shared" si="17"/>
        <v>1.3440000000000007</v>
      </c>
      <c r="P79" s="119">
        <f t="shared" si="17"/>
        <v>0</v>
      </c>
      <c r="Q79" s="119">
        <f t="shared" si="17"/>
        <v>0</v>
      </c>
      <c r="R79" s="119">
        <f t="shared" si="17"/>
        <v>0</v>
      </c>
      <c r="S79" s="119">
        <f t="shared" si="17"/>
        <v>0</v>
      </c>
      <c r="T79" s="146"/>
      <c r="U79" s="146"/>
      <c r="V79" s="146"/>
      <c r="W79" s="146"/>
    </row>
    <row r="80" spans="1:23" s="147" customFormat="1" ht="11.25" hidden="1">
      <c r="A80" s="148"/>
      <c r="B80" s="146"/>
      <c r="C80" s="146"/>
      <c r="D80" s="146"/>
      <c r="E80" s="146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46"/>
      <c r="T80" s="146"/>
      <c r="U80" s="146"/>
      <c r="V80" s="146"/>
    </row>
    <row r="81" spans="1:28" s="147" customFormat="1" ht="11.25" hidden="1">
      <c r="A81" s="148"/>
      <c r="B81" s="146"/>
      <c r="C81" s="146"/>
      <c r="D81" s="146"/>
      <c r="E81" s="146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46"/>
      <c r="T81" s="146"/>
      <c r="U81" s="146"/>
      <c r="V81" s="146"/>
    </row>
    <row r="82" spans="1:28" s="151" customFormat="1" ht="11.25" hidden="1">
      <c r="A82" s="149"/>
      <c r="B82" s="150"/>
      <c r="C82" s="150"/>
      <c r="D82" s="150"/>
      <c r="E82" s="150"/>
      <c r="F82" s="150"/>
      <c r="G82" s="150"/>
      <c r="H82" s="150"/>
      <c r="I82" s="150"/>
      <c r="J82" s="121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</row>
    <row r="83" spans="1:28" s="153" customFormat="1" ht="12" hidden="1">
      <c r="A83" s="372" t="s">
        <v>80</v>
      </c>
      <c r="B83" s="373"/>
      <c r="C83" s="373"/>
      <c r="D83" s="373"/>
      <c r="E83" s="373"/>
      <c r="F83" s="373"/>
      <c r="G83" s="373"/>
      <c r="H83" s="374"/>
      <c r="I83" s="152"/>
      <c r="J83" s="121"/>
      <c r="K83" s="152"/>
      <c r="L83" s="152"/>
      <c r="M83" s="152"/>
      <c r="N83" s="152"/>
      <c r="O83" s="152"/>
      <c r="R83" s="154"/>
    </row>
    <row r="84" spans="1:28" ht="22.5" hidden="1">
      <c r="A84" s="99"/>
      <c r="B84" s="99" t="s">
        <v>56</v>
      </c>
      <c r="C84" s="99" t="s">
        <v>57</v>
      </c>
      <c r="D84" s="99" t="s">
        <v>58</v>
      </c>
      <c r="E84" s="99" t="s">
        <v>59</v>
      </c>
      <c r="F84" s="99" t="s">
        <v>81</v>
      </c>
      <c r="G84" s="99" t="s">
        <v>69</v>
      </c>
      <c r="H84" s="99" t="s">
        <v>66</v>
      </c>
      <c r="I84" s="152"/>
      <c r="J84" s="121"/>
      <c r="K84" s="152"/>
      <c r="L84" s="152"/>
      <c r="M84" s="152"/>
      <c r="N84" s="152"/>
      <c r="O84" s="152"/>
      <c r="R84" s="155"/>
    </row>
    <row r="85" spans="1:28" hidden="1">
      <c r="A85" s="99"/>
      <c r="B85" s="99"/>
      <c r="C85" s="99"/>
      <c r="D85" s="99"/>
      <c r="E85" s="99"/>
      <c r="F85" s="99"/>
      <c r="G85" s="99"/>
      <c r="H85" s="99"/>
      <c r="I85" s="152"/>
      <c r="J85" s="121"/>
      <c r="K85" s="152"/>
      <c r="L85" s="152"/>
      <c r="M85" s="152"/>
      <c r="N85" s="152"/>
      <c r="O85" s="152"/>
      <c r="R85" s="155"/>
    </row>
    <row r="86" spans="1:28" hidden="1">
      <c r="A86" s="99"/>
      <c r="B86" s="105"/>
      <c r="C86" s="105"/>
      <c r="D86" s="105">
        <f>B86*C86</f>
        <v>0</v>
      </c>
      <c r="E86" s="105"/>
      <c r="F86" s="105">
        <f>D86*E86</f>
        <v>0</v>
      </c>
      <c r="G86" s="105"/>
      <c r="H86" s="105">
        <f>(C86+E86*2)*B86</f>
        <v>0</v>
      </c>
      <c r="I86" s="152"/>
      <c r="J86" s="121"/>
      <c r="K86" s="152"/>
      <c r="L86" s="152"/>
      <c r="M86" s="152"/>
      <c r="N86" s="152"/>
      <c r="O86" s="152"/>
      <c r="R86" s="155"/>
    </row>
    <row r="87" spans="1:28" hidden="1">
      <c r="A87" s="99"/>
      <c r="B87" s="105"/>
      <c r="C87" s="105"/>
      <c r="D87" s="105"/>
      <c r="E87" s="105"/>
      <c r="F87" s="105">
        <f t="shared" ref="F87:F94" si="18">D87*E87</f>
        <v>0</v>
      </c>
      <c r="G87" s="105"/>
      <c r="H87" s="105">
        <f t="shared" ref="H87:H94" si="19">(C87+E87*2)*B87</f>
        <v>0</v>
      </c>
      <c r="I87" s="152"/>
      <c r="J87" s="121"/>
      <c r="K87" s="152"/>
      <c r="L87" s="152"/>
      <c r="M87" s="152"/>
      <c r="N87" s="152"/>
      <c r="O87" s="152"/>
      <c r="R87" s="155"/>
    </row>
    <row r="88" spans="1:28" hidden="1">
      <c r="A88" s="99"/>
      <c r="B88" s="105"/>
      <c r="C88" s="105"/>
      <c r="D88" s="105"/>
      <c r="E88" s="105"/>
      <c r="F88" s="105">
        <f t="shared" si="18"/>
        <v>0</v>
      </c>
      <c r="G88" s="105"/>
      <c r="H88" s="105">
        <f t="shared" si="19"/>
        <v>0</v>
      </c>
      <c r="I88" s="152"/>
      <c r="J88" s="121"/>
      <c r="K88" s="152"/>
      <c r="L88" s="152"/>
      <c r="M88" s="152"/>
      <c r="N88" s="152"/>
      <c r="O88" s="152"/>
      <c r="R88" s="155"/>
    </row>
    <row r="89" spans="1:28" hidden="1">
      <c r="A89" s="99"/>
      <c r="B89" s="105"/>
      <c r="C89" s="105"/>
      <c r="D89" s="105"/>
      <c r="E89" s="105"/>
      <c r="F89" s="105">
        <f t="shared" si="18"/>
        <v>0</v>
      </c>
      <c r="G89" s="105"/>
      <c r="H89" s="105">
        <f t="shared" si="19"/>
        <v>0</v>
      </c>
      <c r="I89" s="152"/>
      <c r="J89" s="121"/>
      <c r="K89" s="152"/>
      <c r="L89" s="152"/>
      <c r="M89" s="152"/>
      <c r="N89" s="152"/>
      <c r="O89" s="152"/>
      <c r="R89" s="155"/>
    </row>
    <row r="90" spans="1:28" hidden="1">
      <c r="A90" s="104"/>
      <c r="B90" s="105"/>
      <c r="C90" s="105"/>
      <c r="D90" s="105"/>
      <c r="E90" s="105"/>
      <c r="F90" s="105">
        <f t="shared" si="18"/>
        <v>0</v>
      </c>
      <c r="G90" s="105"/>
      <c r="H90" s="105">
        <f t="shared" si="19"/>
        <v>0</v>
      </c>
      <c r="I90" s="152"/>
      <c r="J90" s="121"/>
      <c r="K90" s="152"/>
      <c r="L90" s="152"/>
      <c r="M90" s="152"/>
      <c r="N90" s="152"/>
      <c r="O90" s="152"/>
      <c r="R90" s="155"/>
    </row>
    <row r="91" spans="1:28" hidden="1">
      <c r="A91" s="104"/>
      <c r="B91" s="105"/>
      <c r="C91" s="105"/>
      <c r="D91" s="105"/>
      <c r="E91" s="105"/>
      <c r="F91" s="105">
        <f t="shared" si="18"/>
        <v>0</v>
      </c>
      <c r="G91" s="105"/>
      <c r="H91" s="105">
        <f t="shared" si="19"/>
        <v>0</v>
      </c>
      <c r="I91" s="152"/>
      <c r="J91" s="121"/>
      <c r="K91" s="152"/>
      <c r="L91" s="152"/>
      <c r="M91" s="152"/>
      <c r="N91" s="152"/>
      <c r="O91" s="152"/>
    </row>
    <row r="92" spans="1:28" hidden="1">
      <c r="A92" s="104"/>
      <c r="B92" s="105"/>
      <c r="C92" s="105"/>
      <c r="D92" s="105"/>
      <c r="E92" s="105"/>
      <c r="F92" s="105">
        <f t="shared" si="18"/>
        <v>0</v>
      </c>
      <c r="G92" s="105"/>
      <c r="H92" s="105">
        <f t="shared" si="19"/>
        <v>0</v>
      </c>
      <c r="I92" s="152"/>
      <c r="J92" s="121"/>
      <c r="K92" s="152"/>
      <c r="L92" s="152"/>
      <c r="M92" s="152"/>
      <c r="N92" s="152"/>
      <c r="O92" s="152"/>
    </row>
    <row r="93" spans="1:28" hidden="1">
      <c r="A93" s="104"/>
      <c r="B93" s="105"/>
      <c r="C93" s="105"/>
      <c r="D93" s="105"/>
      <c r="E93" s="105"/>
      <c r="F93" s="105">
        <f t="shared" si="18"/>
        <v>0</v>
      </c>
      <c r="G93" s="105"/>
      <c r="H93" s="105">
        <f t="shared" si="19"/>
        <v>0</v>
      </c>
      <c r="I93" s="152"/>
      <c r="J93" s="121"/>
      <c r="K93" s="152"/>
      <c r="L93" s="152"/>
      <c r="M93" s="152"/>
      <c r="N93" s="152"/>
      <c r="O93" s="152"/>
    </row>
    <row r="94" spans="1:28" hidden="1">
      <c r="A94" s="104"/>
      <c r="B94" s="105"/>
      <c r="C94" s="105"/>
      <c r="D94" s="105"/>
      <c r="E94" s="105"/>
      <c r="F94" s="105">
        <f t="shared" si="18"/>
        <v>0</v>
      </c>
      <c r="G94" s="105"/>
      <c r="H94" s="105">
        <f t="shared" si="19"/>
        <v>0</v>
      </c>
      <c r="I94" s="152"/>
      <c r="J94" s="121"/>
      <c r="K94" s="152"/>
      <c r="L94" s="152"/>
      <c r="M94" s="152"/>
      <c r="N94" s="152"/>
      <c r="O94" s="152"/>
    </row>
    <row r="95" spans="1:28" hidden="1">
      <c r="A95" s="104"/>
      <c r="B95" s="105"/>
      <c r="C95" s="105"/>
      <c r="D95" s="105"/>
      <c r="E95" s="105"/>
      <c r="F95" s="105"/>
      <c r="G95" s="105"/>
      <c r="H95" s="105"/>
      <c r="I95" s="152"/>
      <c r="J95" s="121"/>
      <c r="K95" s="152"/>
      <c r="L95" s="152"/>
      <c r="M95" s="152"/>
      <c r="N95" s="152"/>
      <c r="O95" s="152"/>
    </row>
    <row r="96" spans="1:28" hidden="1">
      <c r="A96" s="144" t="s">
        <v>75</v>
      </c>
      <c r="B96" s="156"/>
      <c r="C96" s="156"/>
      <c r="D96" s="156"/>
      <c r="E96" s="156"/>
      <c r="F96" s="119">
        <f>SUM(F90:F94)</f>
        <v>0</v>
      </c>
      <c r="G96" s="119">
        <f>SUM(G90:G94)</f>
        <v>0</v>
      </c>
      <c r="H96" s="119">
        <f>SUM(H90:H94)</f>
        <v>0</v>
      </c>
      <c r="I96" s="152"/>
      <c r="J96" s="121"/>
      <c r="K96" s="152"/>
      <c r="L96" s="152"/>
      <c r="M96" s="152"/>
      <c r="N96" s="152"/>
      <c r="O96" s="152"/>
    </row>
    <row r="97" spans="1:15" hidden="1">
      <c r="A97" s="152"/>
      <c r="B97" s="152"/>
      <c r="C97" s="152"/>
      <c r="D97" s="152"/>
      <c r="E97" s="152"/>
      <c r="F97" s="152"/>
      <c r="G97" s="152"/>
      <c r="H97" s="152"/>
      <c r="I97" s="152"/>
      <c r="J97" s="121"/>
      <c r="K97" s="152"/>
      <c r="L97" s="152"/>
      <c r="M97" s="152"/>
      <c r="N97" s="152"/>
      <c r="O97" s="152"/>
    </row>
    <row r="98" spans="1:15" hidden="1">
      <c r="A98" s="152"/>
      <c r="B98" s="152"/>
      <c r="C98" s="152"/>
      <c r="D98" s="152"/>
      <c r="E98" s="152"/>
      <c r="F98" s="152"/>
      <c r="G98" s="152"/>
      <c r="H98" s="152"/>
      <c r="I98" s="152"/>
      <c r="J98" s="121"/>
      <c r="K98" s="152"/>
      <c r="L98" s="152"/>
      <c r="M98" s="152"/>
      <c r="N98" s="152"/>
      <c r="O98" s="152"/>
    </row>
    <row r="99" spans="1:15" hidden="1">
      <c r="A99" s="372" t="s">
        <v>82</v>
      </c>
      <c r="B99" s="373"/>
      <c r="C99" s="373"/>
      <c r="D99" s="373"/>
      <c r="E99" s="373"/>
      <c r="F99" s="373"/>
      <c r="G99" s="373"/>
      <c r="H99" s="374"/>
      <c r="I99" s="152"/>
      <c r="J99" s="121"/>
      <c r="K99" s="152"/>
      <c r="L99" s="152"/>
      <c r="M99" s="152"/>
      <c r="N99" s="152"/>
      <c r="O99" s="152"/>
    </row>
    <row r="100" spans="1:15" ht="22.5" hidden="1">
      <c r="A100" s="99"/>
      <c r="B100" s="99" t="s">
        <v>56</v>
      </c>
      <c r="C100" s="99" t="s">
        <v>57</v>
      </c>
      <c r="D100" s="99" t="s">
        <v>58</v>
      </c>
      <c r="E100" s="99" t="s">
        <v>59</v>
      </c>
      <c r="F100" s="99" t="s">
        <v>81</v>
      </c>
      <c r="G100" s="99" t="s">
        <v>69</v>
      </c>
      <c r="H100" s="99" t="s">
        <v>66</v>
      </c>
      <c r="I100" s="152"/>
      <c r="J100" s="121"/>
      <c r="K100" s="152"/>
      <c r="L100" s="152"/>
      <c r="M100" s="152"/>
      <c r="N100" s="152"/>
      <c r="O100" s="152"/>
    </row>
    <row r="101" spans="1:15" hidden="1">
      <c r="A101" s="99"/>
      <c r="B101" s="99"/>
      <c r="C101" s="99"/>
      <c r="D101" s="99"/>
      <c r="E101" s="99"/>
      <c r="F101" s="99"/>
      <c r="G101" s="99"/>
      <c r="H101" s="99"/>
      <c r="I101" s="152"/>
      <c r="J101" s="121"/>
      <c r="K101" s="152"/>
      <c r="L101" s="152"/>
      <c r="M101" s="152"/>
      <c r="N101" s="152"/>
      <c r="O101" s="152"/>
    </row>
    <row r="102" spans="1:15" hidden="1">
      <c r="A102" s="104"/>
      <c r="B102" s="105"/>
      <c r="C102" s="105"/>
      <c r="D102" s="105">
        <f>C102*B102</f>
        <v>0</v>
      </c>
      <c r="E102" s="105"/>
      <c r="F102" s="105">
        <f>D102*E102</f>
        <v>0</v>
      </c>
      <c r="G102" s="105"/>
      <c r="H102" s="105">
        <f>(B102+C102)*2*E102</f>
        <v>0</v>
      </c>
      <c r="I102" s="152"/>
      <c r="J102" s="121"/>
      <c r="K102" s="152"/>
      <c r="L102" s="152"/>
      <c r="M102" s="152"/>
      <c r="N102" s="152"/>
      <c r="O102" s="152"/>
    </row>
    <row r="103" spans="1:15" hidden="1">
      <c r="A103" s="104"/>
      <c r="B103" s="105"/>
      <c r="C103" s="105"/>
      <c r="D103" s="105">
        <f t="shared" ref="D103:D125" si="20">C103*B103</f>
        <v>0</v>
      </c>
      <c r="E103" s="105"/>
      <c r="F103" s="105">
        <f t="shared" ref="F103:F125" si="21">D103*E103</f>
        <v>0</v>
      </c>
      <c r="G103" s="105"/>
      <c r="H103" s="105">
        <f t="shared" ref="H103:H125" si="22">(B103+C103)*2*E103</f>
        <v>0</v>
      </c>
      <c r="I103" s="152"/>
      <c r="J103" s="121"/>
      <c r="K103" s="152"/>
      <c r="L103" s="152"/>
      <c r="M103" s="152"/>
      <c r="N103" s="152"/>
      <c r="O103" s="152"/>
    </row>
    <row r="104" spans="1:15" hidden="1">
      <c r="A104" s="104"/>
      <c r="B104" s="105"/>
      <c r="C104" s="105"/>
      <c r="D104" s="105">
        <f t="shared" si="20"/>
        <v>0</v>
      </c>
      <c r="E104" s="105"/>
      <c r="F104" s="105">
        <f t="shared" si="21"/>
        <v>0</v>
      </c>
      <c r="G104" s="105"/>
      <c r="H104" s="105">
        <f t="shared" si="22"/>
        <v>0</v>
      </c>
      <c r="I104" s="152"/>
      <c r="J104" s="121"/>
      <c r="K104" s="152"/>
      <c r="L104" s="152"/>
      <c r="M104" s="152"/>
      <c r="N104" s="152"/>
      <c r="O104" s="152"/>
    </row>
    <row r="105" spans="1:15" hidden="1">
      <c r="A105" s="104"/>
      <c r="B105" s="105"/>
      <c r="C105" s="105"/>
      <c r="D105" s="105">
        <f t="shared" si="20"/>
        <v>0</v>
      </c>
      <c r="E105" s="105"/>
      <c r="F105" s="105">
        <f t="shared" si="21"/>
        <v>0</v>
      </c>
      <c r="G105" s="105"/>
      <c r="H105" s="105">
        <f t="shared" si="22"/>
        <v>0</v>
      </c>
      <c r="I105" s="152"/>
      <c r="J105" s="121"/>
      <c r="K105" s="152"/>
      <c r="L105" s="152"/>
      <c r="M105" s="152"/>
      <c r="N105" s="152"/>
      <c r="O105" s="152"/>
    </row>
    <row r="106" spans="1:15" hidden="1">
      <c r="A106" s="104"/>
      <c r="B106" s="105"/>
      <c r="C106" s="105"/>
      <c r="D106" s="105">
        <f t="shared" si="20"/>
        <v>0</v>
      </c>
      <c r="E106" s="105"/>
      <c r="F106" s="105">
        <f t="shared" si="21"/>
        <v>0</v>
      </c>
      <c r="G106" s="105"/>
      <c r="H106" s="105">
        <f t="shared" si="22"/>
        <v>0</v>
      </c>
      <c r="I106" s="152"/>
      <c r="J106" s="121"/>
      <c r="K106" s="152"/>
      <c r="L106" s="152"/>
      <c r="M106" s="152"/>
      <c r="N106" s="152"/>
      <c r="O106" s="152"/>
    </row>
    <row r="107" spans="1:15" hidden="1">
      <c r="A107" s="104"/>
      <c r="B107" s="105"/>
      <c r="C107" s="105"/>
      <c r="D107" s="105">
        <f t="shared" si="20"/>
        <v>0</v>
      </c>
      <c r="E107" s="105"/>
      <c r="F107" s="105">
        <f t="shared" si="21"/>
        <v>0</v>
      </c>
      <c r="G107" s="105"/>
      <c r="H107" s="105">
        <f t="shared" si="22"/>
        <v>0</v>
      </c>
      <c r="I107" s="152"/>
      <c r="J107" s="121"/>
      <c r="K107" s="152"/>
      <c r="L107" s="152"/>
      <c r="M107" s="152"/>
      <c r="N107" s="152"/>
      <c r="O107" s="152"/>
    </row>
    <row r="108" spans="1:15" hidden="1">
      <c r="A108" s="104"/>
      <c r="B108" s="105"/>
      <c r="C108" s="105"/>
      <c r="D108" s="105">
        <f t="shared" si="20"/>
        <v>0</v>
      </c>
      <c r="E108" s="105"/>
      <c r="F108" s="105">
        <f t="shared" si="21"/>
        <v>0</v>
      </c>
      <c r="G108" s="105"/>
      <c r="H108" s="105">
        <f t="shared" si="22"/>
        <v>0</v>
      </c>
      <c r="I108" s="152"/>
      <c r="J108" s="121"/>
      <c r="K108" s="152"/>
      <c r="L108" s="152"/>
      <c r="M108" s="152"/>
      <c r="N108" s="152"/>
      <c r="O108" s="152"/>
    </row>
    <row r="109" spans="1:15" hidden="1">
      <c r="A109" s="104"/>
      <c r="B109" s="105"/>
      <c r="C109" s="105"/>
      <c r="D109" s="105">
        <f t="shared" si="20"/>
        <v>0</v>
      </c>
      <c r="E109" s="105"/>
      <c r="F109" s="105">
        <f t="shared" si="21"/>
        <v>0</v>
      </c>
      <c r="G109" s="105"/>
      <c r="H109" s="105">
        <f t="shared" si="22"/>
        <v>0</v>
      </c>
      <c r="I109" s="152"/>
      <c r="J109" s="121"/>
      <c r="K109" s="152"/>
      <c r="L109" s="152"/>
      <c r="M109" s="152"/>
      <c r="N109" s="152"/>
      <c r="O109" s="152"/>
    </row>
    <row r="110" spans="1:15" hidden="1">
      <c r="A110" s="104"/>
      <c r="B110" s="105"/>
      <c r="C110" s="105"/>
      <c r="D110" s="105">
        <f t="shared" si="20"/>
        <v>0</v>
      </c>
      <c r="E110" s="105"/>
      <c r="F110" s="105">
        <f t="shared" si="21"/>
        <v>0</v>
      </c>
      <c r="G110" s="105"/>
      <c r="H110" s="105">
        <f t="shared" si="22"/>
        <v>0</v>
      </c>
      <c r="I110" s="152"/>
      <c r="J110" s="121"/>
      <c r="K110" s="152"/>
      <c r="L110" s="152"/>
      <c r="M110" s="152"/>
      <c r="N110" s="152"/>
      <c r="O110" s="152"/>
    </row>
    <row r="111" spans="1:15" hidden="1">
      <c r="A111" s="104"/>
      <c r="B111" s="105"/>
      <c r="C111" s="105"/>
      <c r="D111" s="105">
        <f t="shared" si="20"/>
        <v>0</v>
      </c>
      <c r="E111" s="105"/>
      <c r="F111" s="105">
        <f t="shared" si="21"/>
        <v>0</v>
      </c>
      <c r="G111" s="105"/>
      <c r="H111" s="105">
        <f t="shared" si="22"/>
        <v>0</v>
      </c>
      <c r="I111" s="152"/>
      <c r="J111" s="121"/>
      <c r="K111" s="152"/>
      <c r="L111" s="152"/>
      <c r="M111" s="152"/>
      <c r="N111" s="152"/>
      <c r="O111" s="152"/>
    </row>
    <row r="112" spans="1:15" hidden="1">
      <c r="A112" s="104"/>
      <c r="B112" s="105"/>
      <c r="C112" s="105"/>
      <c r="D112" s="105">
        <f t="shared" si="20"/>
        <v>0</v>
      </c>
      <c r="E112" s="105"/>
      <c r="F112" s="105">
        <f t="shared" si="21"/>
        <v>0</v>
      </c>
      <c r="G112" s="105"/>
      <c r="H112" s="105">
        <f t="shared" si="22"/>
        <v>0</v>
      </c>
      <c r="I112" s="152"/>
      <c r="J112" s="121"/>
      <c r="K112" s="152"/>
      <c r="L112" s="152"/>
      <c r="M112" s="152"/>
      <c r="N112" s="152"/>
      <c r="O112" s="152"/>
    </row>
    <row r="113" spans="1:15" hidden="1">
      <c r="A113" s="104"/>
      <c r="B113" s="105"/>
      <c r="C113" s="105"/>
      <c r="D113" s="105">
        <f t="shared" si="20"/>
        <v>0</v>
      </c>
      <c r="E113" s="105"/>
      <c r="F113" s="105">
        <f t="shared" si="21"/>
        <v>0</v>
      </c>
      <c r="G113" s="105"/>
      <c r="H113" s="105">
        <f t="shared" si="22"/>
        <v>0</v>
      </c>
      <c r="I113" s="152"/>
      <c r="J113" s="121"/>
      <c r="K113" s="152"/>
      <c r="L113" s="152"/>
      <c r="M113" s="152"/>
      <c r="N113" s="152"/>
      <c r="O113" s="152"/>
    </row>
    <row r="114" spans="1:15" hidden="1">
      <c r="A114" s="104"/>
      <c r="B114" s="105"/>
      <c r="C114" s="105"/>
      <c r="D114" s="105">
        <f t="shared" si="20"/>
        <v>0</v>
      </c>
      <c r="E114" s="105"/>
      <c r="F114" s="105">
        <f t="shared" si="21"/>
        <v>0</v>
      </c>
      <c r="G114" s="105"/>
      <c r="H114" s="105">
        <f t="shared" si="22"/>
        <v>0</v>
      </c>
      <c r="I114" s="152"/>
      <c r="J114" s="121"/>
      <c r="K114" s="152"/>
      <c r="L114" s="152"/>
      <c r="M114" s="152"/>
      <c r="N114" s="152"/>
      <c r="O114" s="152"/>
    </row>
    <row r="115" spans="1:15" hidden="1">
      <c r="A115" s="104"/>
      <c r="B115" s="105"/>
      <c r="C115" s="105"/>
      <c r="D115" s="105">
        <f t="shared" si="20"/>
        <v>0</v>
      </c>
      <c r="E115" s="105"/>
      <c r="F115" s="105">
        <f t="shared" si="21"/>
        <v>0</v>
      </c>
      <c r="G115" s="105"/>
      <c r="H115" s="105">
        <f t="shared" si="22"/>
        <v>0</v>
      </c>
      <c r="I115" s="152"/>
      <c r="J115" s="121"/>
      <c r="K115" s="152"/>
      <c r="L115" s="152"/>
      <c r="M115" s="152"/>
      <c r="N115" s="152"/>
      <c r="O115" s="152"/>
    </row>
    <row r="116" spans="1:15" hidden="1">
      <c r="A116" s="104"/>
      <c r="B116" s="105"/>
      <c r="C116" s="105"/>
      <c r="D116" s="105">
        <f t="shared" si="20"/>
        <v>0</v>
      </c>
      <c r="E116" s="105"/>
      <c r="F116" s="105">
        <f t="shared" si="21"/>
        <v>0</v>
      </c>
      <c r="G116" s="105"/>
      <c r="H116" s="105">
        <f t="shared" si="22"/>
        <v>0</v>
      </c>
      <c r="I116" s="152"/>
      <c r="J116" s="121"/>
      <c r="K116" s="152"/>
      <c r="L116" s="152"/>
      <c r="M116" s="152"/>
      <c r="N116" s="152"/>
      <c r="O116" s="152"/>
    </row>
    <row r="117" spans="1:15" hidden="1">
      <c r="A117" s="104"/>
      <c r="B117" s="105"/>
      <c r="C117" s="105"/>
      <c r="D117" s="105">
        <f t="shared" si="20"/>
        <v>0</v>
      </c>
      <c r="E117" s="105"/>
      <c r="F117" s="105">
        <f t="shared" si="21"/>
        <v>0</v>
      </c>
      <c r="G117" s="105"/>
      <c r="H117" s="105">
        <f t="shared" si="22"/>
        <v>0</v>
      </c>
      <c r="I117" s="152"/>
      <c r="J117" s="121"/>
      <c r="K117" s="152"/>
      <c r="L117" s="152"/>
      <c r="M117" s="152"/>
      <c r="N117" s="152"/>
      <c r="O117" s="152"/>
    </row>
    <row r="118" spans="1:15" hidden="1">
      <c r="A118" s="104"/>
      <c r="B118" s="105"/>
      <c r="C118" s="105"/>
      <c r="D118" s="105">
        <f t="shared" si="20"/>
        <v>0</v>
      </c>
      <c r="E118" s="105"/>
      <c r="F118" s="105">
        <f t="shared" si="21"/>
        <v>0</v>
      </c>
      <c r="G118" s="105"/>
      <c r="H118" s="105">
        <f t="shared" si="22"/>
        <v>0</v>
      </c>
      <c r="I118" s="152"/>
      <c r="J118" s="121"/>
      <c r="K118" s="152"/>
      <c r="L118" s="152"/>
      <c r="M118" s="152"/>
      <c r="N118" s="152"/>
      <c r="O118" s="152"/>
    </row>
    <row r="119" spans="1:15" hidden="1">
      <c r="A119" s="104"/>
      <c r="B119" s="105"/>
      <c r="C119" s="105"/>
      <c r="D119" s="105">
        <f t="shared" si="20"/>
        <v>0</v>
      </c>
      <c r="E119" s="105"/>
      <c r="F119" s="105">
        <f t="shared" si="21"/>
        <v>0</v>
      </c>
      <c r="G119" s="105"/>
      <c r="H119" s="105">
        <f t="shared" si="22"/>
        <v>0</v>
      </c>
      <c r="I119" s="152"/>
      <c r="J119" s="121"/>
      <c r="K119" s="152"/>
      <c r="L119" s="152"/>
      <c r="M119" s="152"/>
      <c r="N119" s="152"/>
      <c r="O119" s="152"/>
    </row>
    <row r="120" spans="1:15" hidden="1">
      <c r="A120" s="104"/>
      <c r="B120" s="105"/>
      <c r="C120" s="105"/>
      <c r="D120" s="105">
        <f t="shared" si="20"/>
        <v>0</v>
      </c>
      <c r="E120" s="105"/>
      <c r="F120" s="105">
        <f t="shared" si="21"/>
        <v>0</v>
      </c>
      <c r="G120" s="105"/>
      <c r="H120" s="105">
        <f t="shared" si="22"/>
        <v>0</v>
      </c>
      <c r="I120" s="152"/>
      <c r="J120" s="121"/>
      <c r="K120" s="152"/>
      <c r="L120" s="152"/>
      <c r="M120" s="152"/>
      <c r="N120" s="152"/>
      <c r="O120" s="152"/>
    </row>
    <row r="121" spans="1:15" hidden="1">
      <c r="A121" s="104"/>
      <c r="B121" s="105"/>
      <c r="C121" s="105"/>
      <c r="D121" s="105">
        <f t="shared" si="20"/>
        <v>0</v>
      </c>
      <c r="E121" s="105"/>
      <c r="F121" s="105">
        <f t="shared" si="21"/>
        <v>0</v>
      </c>
      <c r="G121" s="105"/>
      <c r="H121" s="105">
        <f t="shared" si="22"/>
        <v>0</v>
      </c>
      <c r="I121" s="152"/>
      <c r="J121" s="121"/>
      <c r="K121" s="152"/>
      <c r="L121" s="152"/>
      <c r="M121" s="152"/>
      <c r="N121" s="152"/>
      <c r="O121" s="152"/>
    </row>
    <row r="122" spans="1:15" hidden="1">
      <c r="A122" s="104"/>
      <c r="B122" s="105"/>
      <c r="C122" s="105"/>
      <c r="D122" s="105">
        <f t="shared" si="20"/>
        <v>0</v>
      </c>
      <c r="E122" s="105"/>
      <c r="F122" s="105">
        <f t="shared" si="21"/>
        <v>0</v>
      </c>
      <c r="G122" s="105"/>
      <c r="H122" s="105">
        <f t="shared" si="22"/>
        <v>0</v>
      </c>
      <c r="I122" s="152"/>
      <c r="J122" s="121"/>
      <c r="K122" s="152"/>
      <c r="L122" s="152"/>
      <c r="M122" s="152"/>
      <c r="N122" s="152"/>
      <c r="O122" s="152"/>
    </row>
    <row r="123" spans="1:15" hidden="1">
      <c r="A123" s="104"/>
      <c r="B123" s="105"/>
      <c r="C123" s="105"/>
      <c r="D123" s="105">
        <f t="shared" si="20"/>
        <v>0</v>
      </c>
      <c r="E123" s="105"/>
      <c r="F123" s="105">
        <f t="shared" si="21"/>
        <v>0</v>
      </c>
      <c r="G123" s="105"/>
      <c r="H123" s="105">
        <f t="shared" si="22"/>
        <v>0</v>
      </c>
      <c r="I123" s="152"/>
      <c r="J123" s="121"/>
      <c r="K123" s="152"/>
      <c r="L123" s="152"/>
      <c r="M123" s="152"/>
      <c r="N123" s="152"/>
      <c r="O123" s="152"/>
    </row>
    <row r="124" spans="1:15" hidden="1">
      <c r="A124" s="104"/>
      <c r="B124" s="105"/>
      <c r="C124" s="105"/>
      <c r="D124" s="105">
        <f t="shared" si="20"/>
        <v>0</v>
      </c>
      <c r="E124" s="105"/>
      <c r="F124" s="105">
        <f t="shared" si="21"/>
        <v>0</v>
      </c>
      <c r="G124" s="105"/>
      <c r="H124" s="105">
        <f t="shared" si="22"/>
        <v>0</v>
      </c>
      <c r="I124" s="152"/>
      <c r="J124" s="121"/>
      <c r="K124" s="152"/>
      <c r="L124" s="152"/>
      <c r="M124" s="152"/>
      <c r="N124" s="152"/>
      <c r="O124" s="152"/>
    </row>
    <row r="125" spans="1:15" hidden="1">
      <c r="A125" s="104"/>
      <c r="B125" s="105"/>
      <c r="C125" s="105"/>
      <c r="D125" s="105">
        <f t="shared" si="20"/>
        <v>0</v>
      </c>
      <c r="E125" s="105"/>
      <c r="F125" s="105">
        <f t="shared" si="21"/>
        <v>0</v>
      </c>
      <c r="G125" s="105"/>
      <c r="H125" s="105">
        <f t="shared" si="22"/>
        <v>0</v>
      </c>
      <c r="I125" s="152"/>
      <c r="J125" s="121"/>
      <c r="K125" s="152"/>
      <c r="L125" s="152"/>
      <c r="M125" s="152"/>
      <c r="N125" s="152"/>
      <c r="O125" s="152"/>
    </row>
    <row r="126" spans="1:15" hidden="1">
      <c r="A126" s="104"/>
      <c r="B126" s="105"/>
      <c r="C126" s="105"/>
      <c r="D126" s="105"/>
      <c r="E126" s="105"/>
      <c r="F126" s="105"/>
      <c r="G126" s="105"/>
      <c r="H126" s="105"/>
      <c r="I126" s="152"/>
      <c r="J126" s="121"/>
      <c r="K126" s="152"/>
      <c r="L126" s="152"/>
      <c r="M126" s="152"/>
      <c r="N126" s="152"/>
      <c r="O126" s="152"/>
    </row>
    <row r="127" spans="1:15" hidden="1">
      <c r="A127" s="144" t="s">
        <v>75</v>
      </c>
      <c r="B127" s="156"/>
      <c r="C127" s="156"/>
      <c r="D127" s="156"/>
      <c r="E127" s="156"/>
      <c r="F127" s="119">
        <f>SUM(F102:F125)</f>
        <v>0</v>
      </c>
      <c r="G127" s="119"/>
      <c r="H127" s="119">
        <f>SUM(H102:H125)</f>
        <v>0</v>
      </c>
      <c r="I127" s="157"/>
      <c r="J127" s="152"/>
      <c r="K127" s="152"/>
      <c r="L127" s="152"/>
      <c r="M127" s="152"/>
      <c r="N127" s="152"/>
      <c r="O127" s="152"/>
    </row>
    <row r="128" spans="1:15" hidden="1">
      <c r="A128" s="152"/>
      <c r="B128" s="152"/>
      <c r="C128" s="152"/>
      <c r="D128" s="152"/>
      <c r="E128" s="152"/>
      <c r="F128" s="158" t="s">
        <v>74</v>
      </c>
      <c r="G128" s="159"/>
      <c r="H128" s="152"/>
      <c r="I128" s="152"/>
      <c r="J128" s="152"/>
      <c r="K128" s="152"/>
      <c r="L128" s="152"/>
      <c r="M128" s="152"/>
      <c r="N128" s="152"/>
      <c r="O128" s="152"/>
    </row>
    <row r="129" spans="1:15" hidden="1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</row>
    <row r="130" spans="1:15" hidden="1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</row>
    <row r="131" spans="1:15" hidden="1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</row>
    <row r="132" spans="1:15" hidden="1">
      <c r="A132" s="366" t="s">
        <v>83</v>
      </c>
      <c r="B132" s="367"/>
      <c r="C132" s="367"/>
      <c r="D132" s="367"/>
      <c r="E132" s="367"/>
      <c r="F132" s="367"/>
      <c r="G132" s="367"/>
      <c r="H132" s="367"/>
      <c r="I132" s="367"/>
      <c r="J132" s="367"/>
      <c r="K132" s="367"/>
      <c r="L132" s="367"/>
      <c r="M132" s="132"/>
      <c r="N132" s="132"/>
      <c r="O132" s="132"/>
    </row>
    <row r="133" spans="1:15" hidden="1">
      <c r="A133" s="104"/>
      <c r="B133" s="94"/>
      <c r="C133" s="94"/>
      <c r="D133" s="94"/>
      <c r="E133" s="94"/>
      <c r="F133" s="94">
        <v>2.2000000000000002</v>
      </c>
      <c r="G133" s="94"/>
      <c r="H133" s="368"/>
      <c r="I133" s="369"/>
      <c r="J133" s="138"/>
      <c r="K133" s="138"/>
      <c r="L133" s="128"/>
      <c r="M133" s="160"/>
      <c r="N133" s="160"/>
      <c r="O133" s="160"/>
    </row>
    <row r="134" spans="1:15" ht="22.5" hidden="1">
      <c r="A134" s="99"/>
      <c r="B134" s="99" t="s">
        <v>56</v>
      </c>
      <c r="C134" s="99" t="s">
        <v>57</v>
      </c>
      <c r="D134" s="99" t="s">
        <v>84</v>
      </c>
      <c r="E134" s="99" t="s">
        <v>58</v>
      </c>
      <c r="F134" s="99" t="s">
        <v>85</v>
      </c>
      <c r="G134" s="99" t="s">
        <v>86</v>
      </c>
      <c r="H134" s="361" t="s">
        <v>69</v>
      </c>
      <c r="I134" s="362"/>
      <c r="J134" s="161" t="s">
        <v>66</v>
      </c>
      <c r="K134" s="99" t="s">
        <v>87</v>
      </c>
      <c r="L134" s="99" t="s">
        <v>88</v>
      </c>
      <c r="M134" s="162"/>
      <c r="N134" s="162"/>
      <c r="O134" s="162"/>
    </row>
    <row r="135" spans="1:15" hidden="1">
      <c r="A135" s="99"/>
      <c r="B135" s="105"/>
      <c r="C135" s="105"/>
      <c r="D135" s="163"/>
      <c r="E135" s="105"/>
      <c r="F135" s="105"/>
      <c r="G135" s="105"/>
      <c r="H135" s="99" t="s">
        <v>73</v>
      </c>
      <c r="I135" s="99" t="s">
        <v>74</v>
      </c>
      <c r="J135" s="161"/>
      <c r="K135" s="99"/>
      <c r="L135" s="99"/>
      <c r="M135" s="162"/>
      <c r="N135" s="162"/>
      <c r="O135" s="162"/>
    </row>
    <row r="136" spans="1:15" hidden="1">
      <c r="A136" s="99"/>
      <c r="B136" s="105"/>
      <c r="C136" s="105"/>
      <c r="D136" s="128"/>
      <c r="E136" s="105">
        <f>B136*C136</f>
        <v>0</v>
      </c>
      <c r="F136" s="105">
        <f>E136</f>
        <v>0</v>
      </c>
      <c r="G136" s="164">
        <f>B136*C136*D136</f>
        <v>0</v>
      </c>
      <c r="H136" s="165"/>
      <c r="I136" s="165"/>
      <c r="J136" s="164">
        <f>B136*C136</f>
        <v>0</v>
      </c>
      <c r="K136" s="164"/>
      <c r="L136" s="164">
        <f>E136*K136</f>
        <v>0</v>
      </c>
      <c r="M136" s="162"/>
      <c r="N136" s="162"/>
      <c r="O136" s="162"/>
    </row>
    <row r="137" spans="1:15" hidden="1">
      <c r="A137" s="99"/>
      <c r="B137" s="105"/>
      <c r="C137" s="105"/>
      <c r="D137" s="128"/>
      <c r="E137" s="105">
        <f t="shared" ref="E137:E142" si="23">B137*C137</f>
        <v>0</v>
      </c>
      <c r="F137" s="105">
        <f t="shared" ref="F137:F142" si="24">E137</f>
        <v>0</v>
      </c>
      <c r="G137" s="164">
        <f t="shared" ref="G137:G142" si="25">B137*C137*D137</f>
        <v>0</v>
      </c>
      <c r="H137" s="165"/>
      <c r="I137" s="165"/>
      <c r="J137" s="164">
        <f t="shared" ref="J137:J142" si="26">B137*C137</f>
        <v>0</v>
      </c>
      <c r="K137" s="164"/>
      <c r="L137" s="164">
        <f t="shared" ref="L137:L142" si="27">E137*K137</f>
        <v>0</v>
      </c>
      <c r="M137" s="162"/>
      <c r="N137" s="162"/>
      <c r="O137" s="162"/>
    </row>
    <row r="138" spans="1:15" hidden="1">
      <c r="A138" s="99"/>
      <c r="B138" s="105"/>
      <c r="C138" s="105"/>
      <c r="D138" s="128"/>
      <c r="E138" s="105">
        <f t="shared" si="23"/>
        <v>0</v>
      </c>
      <c r="F138" s="105">
        <f t="shared" si="24"/>
        <v>0</v>
      </c>
      <c r="G138" s="164">
        <f t="shared" si="25"/>
        <v>0</v>
      </c>
      <c r="H138" s="165"/>
      <c r="I138" s="165"/>
      <c r="J138" s="164">
        <f t="shared" si="26"/>
        <v>0</v>
      </c>
      <c r="K138" s="164"/>
      <c r="L138" s="164">
        <f t="shared" si="27"/>
        <v>0</v>
      </c>
      <c r="M138" s="162"/>
      <c r="N138" s="162"/>
      <c r="O138" s="162"/>
    </row>
    <row r="139" spans="1:15" hidden="1">
      <c r="A139" s="99"/>
      <c r="B139" s="105"/>
      <c r="C139" s="105"/>
      <c r="D139" s="128"/>
      <c r="E139" s="105">
        <f t="shared" si="23"/>
        <v>0</v>
      </c>
      <c r="F139" s="105">
        <f t="shared" si="24"/>
        <v>0</v>
      </c>
      <c r="G139" s="164">
        <f t="shared" si="25"/>
        <v>0</v>
      </c>
      <c r="H139" s="165"/>
      <c r="I139" s="165"/>
      <c r="J139" s="164">
        <f t="shared" si="26"/>
        <v>0</v>
      </c>
      <c r="K139" s="164"/>
      <c r="L139" s="164">
        <f t="shared" si="27"/>
        <v>0</v>
      </c>
      <c r="M139" s="162"/>
      <c r="N139" s="162"/>
      <c r="O139" s="162"/>
    </row>
    <row r="140" spans="1:15" hidden="1">
      <c r="A140" s="99"/>
      <c r="B140" s="105"/>
      <c r="C140" s="105"/>
      <c r="D140" s="128"/>
      <c r="E140" s="105">
        <f t="shared" si="23"/>
        <v>0</v>
      </c>
      <c r="F140" s="105">
        <f t="shared" si="24"/>
        <v>0</v>
      </c>
      <c r="G140" s="164">
        <f t="shared" si="25"/>
        <v>0</v>
      </c>
      <c r="H140" s="165"/>
      <c r="I140" s="165"/>
      <c r="J140" s="164">
        <f t="shared" si="26"/>
        <v>0</v>
      </c>
      <c r="K140" s="164"/>
      <c r="L140" s="164">
        <f t="shared" si="27"/>
        <v>0</v>
      </c>
      <c r="M140" s="162"/>
      <c r="N140" s="162"/>
      <c r="O140" s="162"/>
    </row>
    <row r="141" spans="1:15" hidden="1">
      <c r="A141" s="99"/>
      <c r="B141" s="105"/>
      <c r="C141" s="105"/>
      <c r="D141" s="128"/>
      <c r="E141" s="105">
        <f t="shared" si="23"/>
        <v>0</v>
      </c>
      <c r="F141" s="105">
        <f t="shared" si="24"/>
        <v>0</v>
      </c>
      <c r="G141" s="164">
        <f t="shared" si="25"/>
        <v>0</v>
      </c>
      <c r="H141" s="165"/>
      <c r="I141" s="165"/>
      <c r="J141" s="164">
        <f t="shared" si="26"/>
        <v>0</v>
      </c>
      <c r="K141" s="164"/>
      <c r="L141" s="164">
        <f t="shared" si="27"/>
        <v>0</v>
      </c>
      <c r="M141" s="162"/>
      <c r="N141" s="162"/>
      <c r="O141" s="162"/>
    </row>
    <row r="142" spans="1:15" hidden="1">
      <c r="A142" s="99"/>
      <c r="B142" s="105"/>
      <c r="C142" s="105"/>
      <c r="D142" s="128"/>
      <c r="E142" s="105">
        <f t="shared" si="23"/>
        <v>0</v>
      </c>
      <c r="F142" s="105">
        <f t="shared" si="24"/>
        <v>0</v>
      </c>
      <c r="G142" s="164">
        <f t="shared" si="25"/>
        <v>0</v>
      </c>
      <c r="H142" s="165"/>
      <c r="I142" s="165"/>
      <c r="J142" s="164">
        <f t="shared" si="26"/>
        <v>0</v>
      </c>
      <c r="K142" s="164"/>
      <c r="L142" s="164">
        <f t="shared" si="27"/>
        <v>0</v>
      </c>
      <c r="M142" s="162"/>
      <c r="N142" s="162"/>
      <c r="O142" s="162"/>
    </row>
    <row r="143" spans="1:15" hidden="1">
      <c r="A143" s="166"/>
      <c r="B143" s="105"/>
      <c r="C143" s="105"/>
      <c r="D143" s="128"/>
      <c r="E143" s="105"/>
      <c r="F143" s="105"/>
      <c r="G143" s="164"/>
      <c r="H143" s="165"/>
      <c r="I143" s="165"/>
      <c r="J143" s="164"/>
      <c r="K143" s="164"/>
      <c r="L143" s="164"/>
      <c r="M143" s="162"/>
      <c r="N143" s="162"/>
      <c r="O143" s="162"/>
    </row>
    <row r="144" spans="1:15" hidden="1">
      <c r="A144" s="99"/>
      <c r="B144" s="105"/>
      <c r="C144" s="105"/>
      <c r="D144" s="128"/>
      <c r="E144" s="105"/>
      <c r="F144" s="105"/>
      <c r="G144" s="164"/>
      <c r="H144" s="165"/>
      <c r="I144" s="165"/>
      <c r="J144" s="164"/>
      <c r="K144" s="164"/>
      <c r="L144" s="164"/>
      <c r="M144" s="162"/>
      <c r="N144" s="162"/>
      <c r="O144" s="162"/>
    </row>
    <row r="145" spans="1:15" hidden="1">
      <c r="A145" s="99"/>
      <c r="B145" s="105"/>
      <c r="C145" s="105"/>
      <c r="D145" s="128"/>
      <c r="E145" s="105"/>
      <c r="F145" s="105"/>
      <c r="G145" s="164"/>
      <c r="H145" s="165"/>
      <c r="I145" s="165"/>
      <c r="J145" s="164"/>
      <c r="K145" s="164"/>
      <c r="L145" s="164"/>
      <c r="M145" s="162"/>
      <c r="N145" s="162"/>
      <c r="O145" s="162"/>
    </row>
    <row r="146" spans="1:15" hidden="1">
      <c r="A146" s="99"/>
      <c r="B146" s="105"/>
      <c r="C146" s="105"/>
      <c r="D146" s="128"/>
      <c r="E146" s="105"/>
      <c r="F146" s="105"/>
      <c r="G146" s="164"/>
      <c r="H146" s="165"/>
      <c r="I146" s="165"/>
      <c r="J146" s="164"/>
      <c r="K146" s="164"/>
      <c r="L146" s="164"/>
      <c r="M146" s="162"/>
      <c r="N146" s="162"/>
      <c r="O146" s="162"/>
    </row>
    <row r="147" spans="1:15" hidden="1">
      <c r="A147" s="166"/>
      <c r="B147" s="105"/>
      <c r="C147" s="105"/>
      <c r="D147" s="163"/>
      <c r="E147" s="105"/>
      <c r="F147" s="105"/>
      <c r="G147" s="139"/>
      <c r="H147" s="99"/>
      <c r="I147" s="99"/>
      <c r="J147" s="161"/>
      <c r="K147" s="99"/>
      <c r="L147" s="99"/>
      <c r="M147" s="162"/>
      <c r="N147" s="162"/>
      <c r="O147" s="162"/>
    </row>
    <row r="148" spans="1:15" hidden="1">
      <c r="A148" s="144" t="s">
        <v>75</v>
      </c>
      <c r="B148" s="105"/>
      <c r="C148" s="105"/>
      <c r="D148" s="163"/>
      <c r="E148" s="119">
        <f>SUM(E136:E146)</f>
        <v>0</v>
      </c>
      <c r="F148" s="119">
        <f>SUM(F136:F146)</f>
        <v>0</v>
      </c>
      <c r="G148" s="119">
        <f>SUM(G136:G146)</f>
        <v>0</v>
      </c>
      <c r="H148" s="99"/>
      <c r="I148" s="99"/>
      <c r="J148" s="119">
        <f>SUM(J136:J146)</f>
        <v>0</v>
      </c>
      <c r="K148" s="119"/>
      <c r="L148" s="119">
        <f>SUM(L136:L146)</f>
        <v>0</v>
      </c>
      <c r="M148" s="162"/>
      <c r="N148" s="162"/>
      <c r="O148" s="162"/>
    </row>
    <row r="149" spans="1:15" hidden="1">
      <c r="A149" s="166"/>
      <c r="B149" s="105"/>
      <c r="C149" s="105"/>
      <c r="D149" s="163"/>
      <c r="E149" s="105"/>
      <c r="F149" s="105"/>
      <c r="G149" s="139"/>
      <c r="H149" s="99"/>
      <c r="I149" s="99"/>
      <c r="J149" s="161"/>
      <c r="K149" s="99"/>
      <c r="L149" s="99"/>
      <c r="M149" s="162"/>
      <c r="N149" s="162"/>
      <c r="O149" s="162"/>
    </row>
    <row r="150" spans="1:15" hidden="1">
      <c r="A150" s="166"/>
      <c r="B150" s="105"/>
      <c r="C150" s="105"/>
      <c r="D150" s="163"/>
      <c r="E150" s="105"/>
      <c r="F150" s="105"/>
      <c r="G150" s="105"/>
      <c r="H150" s="99"/>
      <c r="I150" s="99"/>
      <c r="J150" s="161"/>
      <c r="K150" s="99"/>
      <c r="L150" s="99"/>
      <c r="M150" s="162"/>
      <c r="N150" s="162"/>
      <c r="O150" s="162"/>
    </row>
    <row r="151" spans="1:15" hidden="1">
      <c r="A151" s="152"/>
      <c r="B151" s="152"/>
      <c r="C151" s="152"/>
      <c r="D151" s="152"/>
      <c r="E151" s="152"/>
      <c r="F151" s="152"/>
      <c r="G151" s="152"/>
      <c r="H151" s="152"/>
      <c r="I151" s="152"/>
      <c r="J151" s="167"/>
      <c r="K151" s="168"/>
      <c r="L151" s="168"/>
      <c r="M151" s="168"/>
      <c r="N151" s="168"/>
      <c r="O151" s="168"/>
    </row>
    <row r="152" spans="1:15" hidden="1"/>
    <row r="154" spans="1:15">
      <c r="A154" t="s">
        <v>91</v>
      </c>
      <c r="B154" t="s">
        <v>93</v>
      </c>
    </row>
  </sheetData>
  <mergeCells count="24">
    <mergeCell ref="A15:G15"/>
    <mergeCell ref="A1:Q1"/>
    <mergeCell ref="W1:AB1"/>
    <mergeCell ref="X2:Z2"/>
    <mergeCell ref="X3:Z3"/>
    <mergeCell ref="X4:Z4"/>
    <mergeCell ref="X5:Z5"/>
    <mergeCell ref="X6:Z6"/>
    <mergeCell ref="X7:Z7"/>
    <mergeCell ref="X8:Z8"/>
    <mergeCell ref="X9:Z9"/>
    <mergeCell ref="A12:F14"/>
    <mergeCell ref="H134:I134"/>
    <mergeCell ref="F17:G17"/>
    <mergeCell ref="F43:G43"/>
    <mergeCell ref="A45:XFD47"/>
    <mergeCell ref="A48:S48"/>
    <mergeCell ref="Q49:R49"/>
    <mergeCell ref="Q50:R50"/>
    <mergeCell ref="T51:V51"/>
    <mergeCell ref="A83:H83"/>
    <mergeCell ref="A99:H99"/>
    <mergeCell ref="A132:L132"/>
    <mergeCell ref="H133:I13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Planilha Resumo QCI</vt:lpstr>
      <vt:lpstr>PLANILHA</vt:lpstr>
      <vt:lpstr>ESCADAS</vt:lpstr>
      <vt:lpstr>FUNDAÇÃO ESCADAS</vt:lpstr>
      <vt:lpstr>ESCADAS!Area_de_impressao</vt:lpstr>
      <vt:lpstr>PLANILHA!Area_de_impressao</vt:lpstr>
      <vt:lpstr>PLANILHA!Titulos_de_impressao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Hernandes Alves</dc:creator>
  <cp:lastModifiedBy>Ester Aparecida de Oliveira Santos</cp:lastModifiedBy>
  <cp:lastPrinted>2015-07-27T16:59:19Z</cp:lastPrinted>
  <dcterms:created xsi:type="dcterms:W3CDTF">2013-12-05T12:35:27Z</dcterms:created>
  <dcterms:modified xsi:type="dcterms:W3CDTF">2015-08-03T21:00:53Z</dcterms:modified>
</cp:coreProperties>
</file>