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6" activeTab="0"/>
  </bookViews>
  <sheets>
    <sheet name="Cron 1ºpav" sheetId="1" r:id="rId1"/>
  </sheets>
  <definedNames>
    <definedName name="_xlnm.Print_Area" localSheetId="0">'Cron 1ºpav'!$A$1:$AA$70</definedName>
    <definedName name="_xlnm.Print_Titles" localSheetId="0">'Cron 1ºpav'!$1:$9</definedName>
  </definedNames>
  <calcPr fullCalcOnLoad="1"/>
</workbook>
</file>

<file path=xl/sharedStrings.xml><?xml version="1.0" encoding="utf-8"?>
<sst xmlns="http://schemas.openxmlformats.org/spreadsheetml/2006/main" count="64" uniqueCount="59">
  <si>
    <t>Objeto</t>
  </si>
  <si>
    <t xml:space="preserve">Reforma e ampliação do 1º Pavimento do  Hospital Dr. Radamés Nardini </t>
  </si>
  <si>
    <t>Local:</t>
  </si>
  <si>
    <t xml:space="preserve">Rua Regente Feijó, 166 - Vila Bocaina - Mauá - SP - CEP 09310-640 - São Paulo </t>
  </si>
  <si>
    <t>C R O N O G R A M A   F Í S I C O   -   F I N A N C E I R O</t>
  </si>
  <si>
    <t>Item</t>
  </si>
  <si>
    <t>Descrição</t>
  </si>
  <si>
    <t>Preço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</si>
  <si>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</si>
  <si>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</si>
  <si>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</si>
  <si>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</si>
  <si>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</si>
  <si>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</si>
  <si>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</si>
  <si>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</si>
  <si>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</si>
  <si>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</si>
  <si>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</si>
  <si>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</si>
  <si>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Inicio apoio e Administração da Obra</t>
  </si>
  <si>
    <t>Demolições e Remoções</t>
  </si>
  <si>
    <t>3</t>
  </si>
  <si>
    <t>Estruturas de Concreto</t>
  </si>
  <si>
    <t>4</t>
  </si>
  <si>
    <t>Piso</t>
  </si>
  <si>
    <t>5</t>
  </si>
  <si>
    <t xml:space="preserve">Alvenarias </t>
  </si>
  <si>
    <t>6</t>
  </si>
  <si>
    <t>Forro</t>
  </si>
  <si>
    <t>7</t>
  </si>
  <si>
    <t>Esquadrias de Madeira</t>
  </si>
  <si>
    <t>8</t>
  </si>
  <si>
    <t>Ferragens</t>
  </si>
  <si>
    <t>9</t>
  </si>
  <si>
    <t>Esquadrias de Alumínio</t>
  </si>
  <si>
    <t>10</t>
  </si>
  <si>
    <t>Estrutura metálica</t>
  </si>
  <si>
    <t>11</t>
  </si>
  <si>
    <t>Pintura</t>
  </si>
  <si>
    <t>12</t>
  </si>
  <si>
    <t>Instalações Elétricas</t>
  </si>
  <si>
    <t>13</t>
  </si>
  <si>
    <t xml:space="preserve">Instalações Hidráulicas </t>
  </si>
  <si>
    <t>14</t>
  </si>
  <si>
    <t>Instalações de Lógica e telefonia</t>
  </si>
  <si>
    <t>15</t>
  </si>
  <si>
    <t>Instalações de Ar Condicionado</t>
  </si>
  <si>
    <t>16</t>
  </si>
  <si>
    <t>Elementos em vidro</t>
  </si>
  <si>
    <t>17</t>
  </si>
  <si>
    <t>Instalações de gases medicinais</t>
  </si>
  <si>
    <t>18</t>
  </si>
  <si>
    <t>Diversos</t>
  </si>
  <si>
    <t>TOTAL GERAL</t>
  </si>
  <si>
    <t>TOTAL DA MEDIÇÃO</t>
  </si>
  <si>
    <t>TOTAL ACUMULADO</t>
  </si>
  <si>
    <t>% DO TOTAL</t>
  </si>
  <si>
    <t>% ACUMULADO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</si>
</sst>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@"/>
    <numFmt numFmtId="167" formatCode="#,##0.00"/>
    <numFmt numFmtId="168" formatCode="0.00%"/>
  </numFmts>
  <fonts count="5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1" applyNumberFormat="0" applyFill="0" applyAlignment="0" applyProtection="0"/>
  </cellStyleXfs>
  <cellXfs count="60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 vertical="center"/>
    </xf>
    <xf numFmtId="166" fontId="3" fillId="0" borderId="0" xfId="15" applyNumberFormat="1" applyFont="1" applyFill="1" applyBorder="1" applyAlignment="1" applyProtection="1">
      <alignment horizontal="center" vertical="center"/>
      <protection/>
    </xf>
    <xf numFmtId="165" fontId="3" fillId="0" borderId="0" xfId="15" applyNumberFormat="1" applyFont="1" applyFill="1" applyBorder="1" applyAlignment="1" applyProtection="1">
      <alignment horizontal="center" vertical="center"/>
      <protection/>
    </xf>
    <xf numFmtId="166" fontId="3" fillId="0" borderId="2" xfId="15" applyNumberFormat="1" applyFont="1" applyFill="1" applyBorder="1" applyAlignment="1" applyProtection="1">
      <alignment horizontal="center" vertical="center"/>
      <protection/>
    </xf>
    <xf numFmtId="165" fontId="3" fillId="0" borderId="2" xfId="15" applyNumberFormat="1" applyFont="1" applyFill="1" applyBorder="1" applyAlignment="1" applyProtection="1">
      <alignment horizontal="center" vertical="center"/>
      <protection/>
    </xf>
    <xf numFmtId="164" fontId="3" fillId="0" borderId="3" xfId="0" applyFont="1" applyFill="1" applyBorder="1" applyAlignment="1">
      <alignment horizontal="center" vertical="center"/>
    </xf>
    <xf numFmtId="164" fontId="3" fillId="0" borderId="4" xfId="0" applyFont="1" applyFill="1" applyBorder="1" applyAlignment="1">
      <alignment horizontal="center" vertical="center"/>
    </xf>
    <xf numFmtId="164" fontId="3" fillId="0" borderId="5" xfId="0" applyFont="1" applyFill="1" applyBorder="1" applyAlignment="1">
      <alignment horizontal="center" vertical="center"/>
    </xf>
    <xf numFmtId="164" fontId="3" fillId="0" borderId="6" xfId="0" applyFont="1" applyFill="1" applyBorder="1" applyAlignment="1">
      <alignment horizontal="left" vertical="center"/>
    </xf>
    <xf numFmtId="167" fontId="3" fillId="0" borderId="6" xfId="0" applyNumberFormat="1" applyFont="1" applyFill="1" applyBorder="1" applyAlignment="1">
      <alignment vertical="center"/>
    </xf>
    <xf numFmtId="165" fontId="2" fillId="0" borderId="6" xfId="15" applyNumberFormat="1" applyFont="1" applyFill="1" applyBorder="1" applyAlignment="1" applyProtection="1">
      <alignment horizontal="center" vertical="center"/>
      <protection/>
    </xf>
    <xf numFmtId="165" fontId="2" fillId="0" borderId="7" xfId="15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/>
    </xf>
    <xf numFmtId="164" fontId="3" fillId="0" borderId="8" xfId="0" applyFont="1" applyFill="1" applyBorder="1" applyAlignment="1">
      <alignment horizontal="center" vertical="center"/>
    </xf>
    <xf numFmtId="164" fontId="3" fillId="0" borderId="9" xfId="0" applyFont="1" applyFill="1" applyBorder="1" applyAlignment="1">
      <alignment horizontal="left" vertical="center"/>
    </xf>
    <xf numFmtId="168" fontId="2" fillId="2" borderId="9" xfId="0" applyNumberFormat="1" applyFont="1" applyFill="1" applyBorder="1" applyAlignment="1">
      <alignment horizontal="center" vertical="center"/>
    </xf>
    <xf numFmtId="168" fontId="2" fillId="2" borderId="10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6" fontId="3" fillId="0" borderId="9" xfId="0" applyNumberFormat="1" applyFont="1" applyFill="1" applyBorder="1" applyAlignment="1">
      <alignment horizontal="left" vertical="center"/>
    </xf>
    <xf numFmtId="167" fontId="3" fillId="0" borderId="9" xfId="0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 applyProtection="1">
      <alignment horizontal="center" vertical="center"/>
      <protection/>
    </xf>
    <xf numFmtId="168" fontId="2" fillId="0" borderId="10" xfId="15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/>
    </xf>
    <xf numFmtId="167" fontId="2" fillId="0" borderId="9" xfId="15" applyNumberFormat="1" applyFont="1" applyFill="1" applyBorder="1" applyAlignment="1" applyProtection="1">
      <alignment horizontal="center" vertical="center"/>
      <protection/>
    </xf>
    <xf numFmtId="168" fontId="2" fillId="0" borderId="9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left" vertical="center"/>
    </xf>
    <xf numFmtId="167" fontId="2" fillId="0" borderId="12" xfId="0" applyNumberFormat="1" applyFont="1" applyFill="1" applyBorder="1" applyAlignment="1">
      <alignment horizontal="right" vertical="center"/>
    </xf>
    <xf numFmtId="164" fontId="2" fillId="0" borderId="13" xfId="0" applyFont="1" applyFill="1" applyBorder="1" applyAlignment="1">
      <alignment horizontal="center" vertical="center"/>
    </xf>
    <xf numFmtId="164" fontId="2" fillId="0" borderId="13" xfId="0" applyFont="1" applyFill="1" applyBorder="1" applyAlignment="1">
      <alignment horizontal="left" vertical="center"/>
    </xf>
    <xf numFmtId="167" fontId="2" fillId="0" borderId="13" xfId="0" applyNumberFormat="1" applyFont="1" applyFill="1" applyBorder="1" applyAlignment="1">
      <alignment horizontal="right" vertical="center"/>
    </xf>
    <xf numFmtId="167" fontId="2" fillId="0" borderId="13" xfId="15" applyNumberFormat="1" applyFont="1" applyFill="1" applyBorder="1" applyAlignment="1" applyProtection="1">
      <alignment horizontal="right" vertical="center"/>
      <protection/>
    </xf>
    <xf numFmtId="164" fontId="4" fillId="0" borderId="6" xfId="0" applyFont="1" applyFill="1" applyBorder="1" applyAlignment="1">
      <alignment horizontal="left" vertical="center"/>
    </xf>
    <xf numFmtId="167" fontId="4" fillId="0" borderId="6" xfId="0" applyNumberFormat="1" applyFont="1" applyFill="1" applyBorder="1" applyAlignment="1">
      <alignment horizontal="right" vertical="center"/>
    </xf>
    <xf numFmtId="164" fontId="0" fillId="0" borderId="6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4" fillId="0" borderId="9" xfId="0" applyFont="1" applyFill="1" applyBorder="1" applyAlignment="1">
      <alignment horizontal="left" vertical="center"/>
    </xf>
    <xf numFmtId="167" fontId="4" fillId="0" borderId="9" xfId="0" applyNumberFormat="1" applyFont="1" applyFill="1" applyBorder="1" applyAlignment="1">
      <alignment horizontal="right" vertical="center"/>
    </xf>
    <xf numFmtId="167" fontId="0" fillId="0" borderId="14" xfId="0" applyNumberFormat="1" applyFont="1" applyFill="1" applyBorder="1" applyAlignment="1">
      <alignment vertical="center"/>
    </xf>
    <xf numFmtId="167" fontId="0" fillId="0" borderId="15" xfId="0" applyNumberFormat="1" applyFont="1" applyFill="1" applyBorder="1" applyAlignment="1">
      <alignment vertical="center"/>
    </xf>
    <xf numFmtId="167" fontId="0" fillId="3" borderId="14" xfId="0" applyNumberFormat="1" applyFont="1" applyFill="1" applyBorder="1" applyAlignment="1">
      <alignment vertical="center"/>
    </xf>
    <xf numFmtId="167" fontId="0" fillId="3" borderId="15" xfId="0" applyNumberFormat="1" applyFont="1" applyFill="1" applyBorder="1" applyAlignment="1">
      <alignment vertical="center"/>
    </xf>
    <xf numFmtId="168" fontId="0" fillId="0" borderId="14" xfId="0" applyNumberFormat="1" applyFont="1" applyFill="1" applyBorder="1" applyAlignment="1">
      <alignment vertical="center"/>
    </xf>
    <xf numFmtId="168" fontId="0" fillId="0" borderId="15" xfId="0" applyNumberFormat="1" applyFont="1" applyFill="1" applyBorder="1" applyAlignment="1">
      <alignment vertical="center"/>
    </xf>
    <xf numFmtId="168" fontId="0" fillId="3" borderId="14" xfId="0" applyNumberFormat="1" applyFont="1" applyFill="1" applyBorder="1" applyAlignment="1">
      <alignment vertical="center"/>
    </xf>
    <xf numFmtId="168" fontId="0" fillId="3" borderId="15" xfId="0" applyNumberFormat="1" applyFont="1" applyFill="1" applyBorder="1" applyAlignment="1">
      <alignment vertical="center"/>
    </xf>
    <xf numFmtId="164" fontId="3" fillId="0" borderId="11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left" vertical="center"/>
    </xf>
    <xf numFmtId="167" fontId="4" fillId="0" borderId="12" xfId="0" applyNumberFormat="1" applyFont="1" applyFill="1" applyBorder="1" applyAlignment="1">
      <alignment horizontal="right" vertical="center"/>
    </xf>
    <xf numFmtId="168" fontId="0" fillId="0" borderId="16" xfId="0" applyNumberFormat="1" applyFont="1" applyFill="1" applyBorder="1" applyAlignment="1">
      <alignment vertical="center"/>
    </xf>
    <xf numFmtId="168" fontId="0" fillId="0" borderId="17" xfId="0" applyNumberFormat="1" applyFont="1" applyFill="1" applyBorder="1" applyAlignment="1">
      <alignment vertical="center"/>
    </xf>
    <xf numFmtId="168" fontId="0" fillId="3" borderId="16" xfId="0" applyNumberFormat="1" applyFont="1" applyFill="1" applyBorder="1" applyAlignment="1">
      <alignment vertical="center"/>
    </xf>
    <xf numFmtId="168" fontId="0" fillId="3" borderId="17" xfId="0" applyNumberFormat="1" applyFont="1" applyFill="1" applyBorder="1" applyAlignment="1">
      <alignment vertical="center"/>
    </xf>
    <xf numFmtId="165" fontId="0" fillId="0" borderId="0" xfId="15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Título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2114550</xdr:colOff>
      <xdr:row>0</xdr:row>
      <xdr:rowOff>533400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25908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152400</xdr:colOff>
      <xdr:row>0</xdr:row>
      <xdr:rowOff>76200</xdr:rowOff>
    </xdr:from>
    <xdr:to>
      <xdr:col>15</xdr:col>
      <xdr:colOff>714375</xdr:colOff>
      <xdr:row>0</xdr:row>
      <xdr:rowOff>542925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76200"/>
          <a:ext cx="21240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SheetLayoutView="100" workbookViewId="0" topLeftCell="A1">
      <selection activeCell="A73" sqref="A73"/>
    </sheetView>
  </sheetViews>
  <sheetFormatPr defaultColWidth="9.140625" defaultRowHeight="12.75"/>
  <cols>
    <col min="1" max="1" width="8.7109375" style="0" customWidth="1"/>
    <col min="2" max="2" width="43.57421875" style="0" customWidth="1"/>
    <col min="3" max="3" width="15.57421875" style="0" customWidth="1"/>
    <col min="4" max="4" width="12.57421875" style="0" customWidth="1"/>
    <col min="5" max="5" width="7.421875" style="0" customWidth="1"/>
    <col min="6" max="27" width="11.7109375" style="0" customWidth="1"/>
    <col min="28" max="28" width="9.28125" style="0" customWidth="1"/>
    <col min="29" max="29" width="11.7109375" style="0" customWidth="1"/>
  </cols>
  <sheetData>
    <row r="1" spans="1:27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2"/>
      <c r="B2" s="2"/>
      <c r="C2" s="3"/>
      <c r="D2" s="4"/>
      <c r="E2" s="1"/>
      <c r="F2" s="5"/>
      <c r="G2" s="4"/>
      <c r="H2" s="4"/>
      <c r="I2" s="4"/>
      <c r="J2" s="5"/>
      <c r="K2" s="4"/>
      <c r="L2" s="5"/>
      <c r="M2" s="4"/>
      <c r="N2" s="2"/>
      <c r="O2" s="2"/>
      <c r="P2" s="3"/>
      <c r="Q2" s="3"/>
      <c r="R2" s="4"/>
      <c r="S2" s="1"/>
      <c r="T2" s="5"/>
      <c r="U2" s="4"/>
      <c r="V2" s="4"/>
      <c r="W2" s="4"/>
      <c r="X2" s="4"/>
      <c r="Y2" s="4"/>
      <c r="Z2" s="5"/>
      <c r="AA2" s="4"/>
    </row>
    <row r="3" spans="1:27" ht="12.75">
      <c r="A3" s="2" t="s">
        <v>0</v>
      </c>
      <c r="B3" s="2" t="s">
        <v>1</v>
      </c>
      <c r="C3" s="3"/>
      <c r="D3" s="4"/>
      <c r="E3" s="1"/>
      <c r="F3" s="5"/>
      <c r="G3" s="4"/>
      <c r="H3" s="4"/>
      <c r="I3" s="4"/>
      <c r="J3" s="5"/>
      <c r="K3" s="4"/>
      <c r="L3" s="5"/>
      <c r="M3" s="4"/>
      <c r="N3" s="2" t="s">
        <v>0</v>
      </c>
      <c r="O3" s="2" t="s">
        <v>1</v>
      </c>
      <c r="P3" s="3"/>
      <c r="Q3" s="3"/>
      <c r="R3" s="4"/>
      <c r="S3" s="1"/>
      <c r="T3" s="5"/>
      <c r="U3" s="4"/>
      <c r="V3" s="4"/>
      <c r="W3" s="4"/>
      <c r="X3" s="4"/>
      <c r="Y3" s="4"/>
      <c r="Z3" s="5"/>
      <c r="AA3" s="4"/>
    </row>
    <row r="4" spans="1:27" ht="12.75">
      <c r="A4" s="2" t="s">
        <v>2</v>
      </c>
      <c r="B4" s="2" t="s">
        <v>3</v>
      </c>
      <c r="C4" s="3"/>
      <c r="D4" s="4"/>
      <c r="E4" s="1"/>
      <c r="F4" s="5"/>
      <c r="G4" s="4"/>
      <c r="H4" s="4"/>
      <c r="I4" s="4"/>
      <c r="J4" s="5"/>
      <c r="K4" s="5"/>
      <c r="L4" s="5"/>
      <c r="M4" s="4"/>
      <c r="N4" s="2" t="s">
        <v>2</v>
      </c>
      <c r="O4" s="2" t="s">
        <v>3</v>
      </c>
      <c r="P4" s="3"/>
      <c r="Q4" s="3"/>
      <c r="R4" s="4"/>
      <c r="S4" s="1"/>
      <c r="T4" s="5"/>
      <c r="U4" s="4"/>
      <c r="V4" s="4"/>
      <c r="W4" s="4"/>
      <c r="X4" s="4"/>
      <c r="Y4" s="4"/>
      <c r="Z4" s="5"/>
      <c r="AA4" s="4"/>
    </row>
    <row r="5" spans="1:27" ht="12.75">
      <c r="A5" s="2"/>
      <c r="B5" s="2"/>
      <c r="C5" s="3"/>
      <c r="D5" s="4"/>
      <c r="E5" s="1"/>
      <c r="F5" s="5"/>
      <c r="G5" s="4"/>
      <c r="H5" s="4"/>
      <c r="I5" s="4"/>
      <c r="J5" s="5"/>
      <c r="K5" s="5"/>
      <c r="L5" s="5"/>
      <c r="M5" s="4"/>
      <c r="N5" s="2"/>
      <c r="O5" s="2"/>
      <c r="P5" s="3"/>
      <c r="Q5" s="3"/>
      <c r="R5" s="4"/>
      <c r="S5" s="1"/>
      <c r="T5" s="5"/>
      <c r="U5" s="4"/>
      <c r="V5" s="4"/>
      <c r="W5" s="4"/>
      <c r="X5" s="4"/>
      <c r="Y5" s="4"/>
      <c r="Z5" s="5"/>
      <c r="AA5" s="4"/>
    </row>
    <row r="6" spans="1:27" ht="12.75">
      <c r="A6" s="6" t="s">
        <v>4</v>
      </c>
      <c r="B6" s="6"/>
      <c r="C6" s="6"/>
      <c r="D6" s="6"/>
      <c r="E6" s="6"/>
      <c r="F6" s="6"/>
      <c r="G6" s="6"/>
      <c r="H6" s="6"/>
      <c r="I6" s="6"/>
      <c r="J6" s="7"/>
      <c r="K6" s="6"/>
      <c r="L6" s="7"/>
      <c r="M6" s="6"/>
      <c r="N6" s="7"/>
      <c r="O6" s="6" t="s">
        <v>4</v>
      </c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6"/>
    </row>
    <row r="7" spans="1:27" ht="12.75">
      <c r="A7" s="8"/>
      <c r="B7" s="8"/>
      <c r="C7" s="8"/>
      <c r="D7" s="8"/>
      <c r="E7" s="8"/>
      <c r="F7" s="8"/>
      <c r="G7" s="8"/>
      <c r="H7" s="8"/>
      <c r="I7" s="8"/>
      <c r="J7" s="9"/>
      <c r="K7" s="8"/>
      <c r="L7" s="9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9"/>
      <c r="AA7" s="8"/>
    </row>
    <row r="8" spans="1:27" ht="12.75">
      <c r="A8" s="8"/>
      <c r="B8" s="9"/>
      <c r="C8" s="9"/>
      <c r="D8" s="9"/>
      <c r="E8" s="9"/>
      <c r="F8" s="9"/>
      <c r="G8" s="8"/>
      <c r="H8" s="8"/>
      <c r="I8" s="8"/>
      <c r="J8" s="9"/>
      <c r="K8" s="8"/>
      <c r="L8" s="9"/>
      <c r="M8" s="8"/>
      <c r="N8" s="9"/>
      <c r="O8" s="8"/>
      <c r="P8" s="9"/>
      <c r="Q8" s="8"/>
      <c r="R8" s="8"/>
      <c r="S8" s="8"/>
      <c r="T8" s="9"/>
      <c r="U8" s="8"/>
      <c r="V8" s="9"/>
      <c r="W8" s="8"/>
      <c r="X8" s="8"/>
      <c r="Y8" s="8"/>
      <c r="Z8" s="9"/>
      <c r="AA8" s="8"/>
    </row>
    <row r="9" spans="1:27" ht="12.75">
      <c r="A9" s="10" t="s">
        <v>5</v>
      </c>
      <c r="B9" s="11" t="s">
        <v>6</v>
      </c>
      <c r="C9" s="11" t="s">
        <v>7</v>
      </c>
      <c r="D9" s="11" t="s">
        <v>8</v>
      </c>
      <c r="E9" s="11"/>
      <c r="F9" s="11" t="s">
        <v>9</v>
      </c>
      <c r="G9" s="11"/>
      <c r="H9" s="11" t="s">
        <v>10</v>
      </c>
      <c r="I9" s="11"/>
      <c r="J9" s="11" t="s">
        <v>11</v>
      </c>
      <c r="K9" s="11"/>
      <c r="L9" s="11" t="s">
        <v>12</v>
      </c>
      <c r="M9" s="11"/>
      <c r="N9" s="11" t="s">
        <v>13</v>
      </c>
      <c r="O9" s="11"/>
      <c r="P9" s="11" t="s">
        <v>14</v>
      </c>
      <c r="Q9" s="11"/>
      <c r="R9" s="11" t="s">
        <v>15</v>
      </c>
      <c r="S9" s="11"/>
      <c r="T9" s="11" t="s">
        <v>16</v>
      </c>
      <c r="U9" s="11"/>
      <c r="V9" s="11" t="s">
        <v>17</v>
      </c>
      <c r="W9" s="11"/>
      <c r="X9" s="11" t="s">
        <v>18</v>
      </c>
      <c r="Y9" s="11"/>
      <c r="Z9" s="11" t="s">
        <v>19</v>
      </c>
      <c r="AA9" s="11"/>
    </row>
    <row r="10" spans="1:29" ht="12.75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6"/>
      <c r="AA10" s="16"/>
      <c r="AC10" s="17"/>
    </row>
    <row r="11" spans="1:29" ht="12.75">
      <c r="A11" s="18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C11" s="17"/>
    </row>
    <row r="12" spans="1:29" ht="12.75">
      <c r="A12" s="22">
        <v>1</v>
      </c>
      <c r="B12" s="23" t="s">
        <v>20</v>
      </c>
      <c r="C12" s="24">
        <v>70311.36</v>
      </c>
      <c r="D12" s="25">
        <v>0.25</v>
      </c>
      <c r="E12" s="25"/>
      <c r="F12" s="25">
        <v>0.25</v>
      </c>
      <c r="G12" s="25"/>
      <c r="H12" s="25">
        <v>0.2</v>
      </c>
      <c r="I12" s="25"/>
      <c r="J12" s="25">
        <v>0.06</v>
      </c>
      <c r="K12" s="25"/>
      <c r="L12" s="25">
        <v>0.03</v>
      </c>
      <c r="M12" s="25"/>
      <c r="N12" s="25">
        <v>0.03</v>
      </c>
      <c r="O12" s="25"/>
      <c r="P12" s="25">
        <v>0.03</v>
      </c>
      <c r="Q12" s="25"/>
      <c r="R12" s="25">
        <v>0.03</v>
      </c>
      <c r="S12" s="25"/>
      <c r="T12" s="25">
        <v>0.03</v>
      </c>
      <c r="U12" s="25"/>
      <c r="V12" s="25">
        <v>0.03</v>
      </c>
      <c r="W12" s="25"/>
      <c r="X12" s="25">
        <v>0.03</v>
      </c>
      <c r="Y12" s="25"/>
      <c r="Z12" s="26">
        <v>0.03</v>
      </c>
      <c r="AA12" s="26"/>
      <c r="AB12" s="27"/>
      <c r="AC12" s="17"/>
    </row>
    <row r="13" spans="1:29" ht="12.75">
      <c r="A13" s="22"/>
      <c r="B13" s="23"/>
      <c r="C13" s="24"/>
      <c r="D13" s="28">
        <f>$C12*D12</f>
        <v>17577.84</v>
      </c>
      <c r="E13" s="28"/>
      <c r="F13" s="28">
        <f>$C12*F12</f>
        <v>17577.84</v>
      </c>
      <c r="G13" s="28"/>
      <c r="H13" s="28">
        <f>$C12*H12</f>
        <v>14062.272</v>
      </c>
      <c r="I13" s="28"/>
      <c r="J13" s="28">
        <f>$C12*J12</f>
        <v>4218.6816</v>
      </c>
      <c r="K13" s="28"/>
      <c r="L13" s="28">
        <f>$C12*L12</f>
        <v>2109.3408</v>
      </c>
      <c r="M13" s="28"/>
      <c r="N13" s="28">
        <f>$C12*N12</f>
        <v>2109.3408</v>
      </c>
      <c r="O13" s="28"/>
      <c r="P13" s="28">
        <f>$C12*P12</f>
        <v>2109.3408</v>
      </c>
      <c r="Q13" s="28"/>
      <c r="R13" s="28">
        <f>$C12*R12</f>
        <v>2109.3408</v>
      </c>
      <c r="S13" s="28"/>
      <c r="T13" s="28">
        <f>$C12*T12</f>
        <v>2109.3408</v>
      </c>
      <c r="U13" s="28"/>
      <c r="V13" s="28">
        <f>$C12*V12</f>
        <v>2109.3408</v>
      </c>
      <c r="W13" s="28"/>
      <c r="X13" s="28">
        <f>$C12*X12</f>
        <v>2109.3408</v>
      </c>
      <c r="Y13" s="28"/>
      <c r="Z13" s="28">
        <f>$C12*Z12</f>
        <v>2109.3408</v>
      </c>
      <c r="AA13" s="28"/>
      <c r="AB13" s="27"/>
      <c r="AC13" s="17"/>
    </row>
    <row r="14" spans="1:27" ht="12.75">
      <c r="A14" s="18"/>
      <c r="B14" s="19"/>
      <c r="C14" s="19"/>
      <c r="D14" s="20"/>
      <c r="E14" s="20"/>
      <c r="F14" s="20"/>
      <c r="G14" s="20"/>
      <c r="H14" s="29"/>
      <c r="I14" s="29"/>
      <c r="J14" s="29"/>
      <c r="K14" s="29"/>
      <c r="L14" s="29"/>
      <c r="M14" s="29"/>
      <c r="N14" s="29"/>
      <c r="O14" s="29"/>
      <c r="P14" s="20"/>
      <c r="Q14" s="20"/>
      <c r="R14" s="20"/>
      <c r="S14" s="20"/>
      <c r="T14" s="29"/>
      <c r="U14" s="29"/>
      <c r="V14" s="29"/>
      <c r="W14" s="29"/>
      <c r="X14" s="29"/>
      <c r="Y14" s="29"/>
      <c r="Z14" s="29"/>
      <c r="AA14" s="30"/>
    </row>
    <row r="15" spans="1:29" ht="12.75">
      <c r="A15" s="22">
        <v>2</v>
      </c>
      <c r="B15" s="23" t="s">
        <v>21</v>
      </c>
      <c r="C15" s="24">
        <v>296822.61</v>
      </c>
      <c r="D15" s="25">
        <v>0.25</v>
      </c>
      <c r="E15" s="25"/>
      <c r="F15" s="25">
        <v>0.25</v>
      </c>
      <c r="G15" s="25"/>
      <c r="H15" s="25">
        <v>0</v>
      </c>
      <c r="I15" s="25"/>
      <c r="J15" s="25">
        <v>0</v>
      </c>
      <c r="K15" s="25"/>
      <c r="L15" s="25">
        <v>0</v>
      </c>
      <c r="M15" s="25"/>
      <c r="N15" s="25">
        <v>0</v>
      </c>
      <c r="O15" s="25"/>
      <c r="P15" s="25">
        <v>0.25</v>
      </c>
      <c r="Q15" s="25"/>
      <c r="R15" s="25">
        <v>0.25</v>
      </c>
      <c r="S15" s="25"/>
      <c r="T15" s="25">
        <v>0</v>
      </c>
      <c r="U15" s="25"/>
      <c r="V15" s="25">
        <v>0</v>
      </c>
      <c r="W15" s="25"/>
      <c r="X15" s="25">
        <v>0</v>
      </c>
      <c r="Y15" s="25"/>
      <c r="Z15" s="26">
        <v>0</v>
      </c>
      <c r="AA15" s="26"/>
      <c r="AB15" s="27"/>
      <c r="AC15" s="17"/>
    </row>
    <row r="16" spans="1:29" ht="12.75">
      <c r="A16" s="22"/>
      <c r="B16" s="23"/>
      <c r="C16" s="24"/>
      <c r="D16" s="28">
        <f>$C15*D15</f>
        <v>74205.6525</v>
      </c>
      <c r="E16" s="28"/>
      <c r="F16" s="28">
        <f>$C15*F15</f>
        <v>74205.6525</v>
      </c>
      <c r="G16" s="28"/>
      <c r="H16" s="28">
        <f>$C15*H15</f>
        <v>0</v>
      </c>
      <c r="I16" s="28"/>
      <c r="J16" s="28">
        <f>$C15*J15</f>
        <v>0</v>
      </c>
      <c r="K16" s="28"/>
      <c r="L16" s="28">
        <f>$C15*L15</f>
        <v>0</v>
      </c>
      <c r="M16" s="28"/>
      <c r="N16" s="28">
        <f>$C15*N15</f>
        <v>0</v>
      </c>
      <c r="O16" s="28"/>
      <c r="P16" s="28">
        <f>$C15*P15</f>
        <v>74205.6525</v>
      </c>
      <c r="Q16" s="28"/>
      <c r="R16" s="28">
        <f>$C15*R15</f>
        <v>74205.6525</v>
      </c>
      <c r="S16" s="28"/>
      <c r="T16" s="28">
        <f>$C15*T15</f>
        <v>0</v>
      </c>
      <c r="U16" s="28"/>
      <c r="V16" s="28">
        <f>$C15*V15</f>
        <v>0</v>
      </c>
      <c r="W16" s="28"/>
      <c r="X16" s="28">
        <f>$C15*X15</f>
        <v>0</v>
      </c>
      <c r="Y16" s="28"/>
      <c r="Z16" s="28">
        <f>$C15*Z15</f>
        <v>0</v>
      </c>
      <c r="AA16" s="28"/>
      <c r="AC16" s="17"/>
    </row>
    <row r="17" spans="1:29" ht="12.75">
      <c r="A17" s="22"/>
      <c r="B17" s="23"/>
      <c r="C17" s="24"/>
      <c r="D17" s="20"/>
      <c r="E17" s="20"/>
      <c r="F17" s="20"/>
      <c r="G17" s="20"/>
      <c r="H17" s="20"/>
      <c r="I17" s="20"/>
      <c r="J17" s="29"/>
      <c r="K17" s="29"/>
      <c r="L17" s="29"/>
      <c r="M17" s="29"/>
      <c r="N17" s="29"/>
      <c r="O17" s="29"/>
      <c r="P17" s="20"/>
      <c r="Q17" s="20"/>
      <c r="R17" s="20"/>
      <c r="S17" s="20"/>
      <c r="T17" s="20"/>
      <c r="U17" s="20"/>
      <c r="V17" s="29"/>
      <c r="W17" s="29"/>
      <c r="X17" s="29"/>
      <c r="Y17" s="29"/>
      <c r="Z17" s="29"/>
      <c r="AA17" s="30"/>
      <c r="AC17" s="17"/>
    </row>
    <row r="18" spans="1:29" ht="12.75">
      <c r="A18" s="22" t="s">
        <v>22</v>
      </c>
      <c r="B18" s="23" t="s">
        <v>23</v>
      </c>
      <c r="C18" s="24">
        <v>550476.28</v>
      </c>
      <c r="D18" s="25">
        <v>0.05</v>
      </c>
      <c r="E18" s="25"/>
      <c r="F18" s="25">
        <v>0.2</v>
      </c>
      <c r="G18" s="25"/>
      <c r="H18" s="25">
        <v>0.2</v>
      </c>
      <c r="I18" s="25"/>
      <c r="J18" s="25">
        <v>0</v>
      </c>
      <c r="K18" s="25"/>
      <c r="L18" s="25">
        <v>0</v>
      </c>
      <c r="M18" s="25"/>
      <c r="N18" s="25">
        <v>0</v>
      </c>
      <c r="O18" s="25"/>
      <c r="P18" s="25">
        <v>0.15</v>
      </c>
      <c r="Q18" s="25"/>
      <c r="R18" s="25">
        <v>0.2</v>
      </c>
      <c r="S18" s="25"/>
      <c r="T18" s="25">
        <v>0.2</v>
      </c>
      <c r="U18" s="25"/>
      <c r="V18" s="25">
        <v>0</v>
      </c>
      <c r="W18" s="25"/>
      <c r="X18" s="25">
        <v>0</v>
      </c>
      <c r="Y18" s="25"/>
      <c r="Z18" s="26">
        <v>0</v>
      </c>
      <c r="AA18" s="26"/>
      <c r="AB18" s="27"/>
      <c r="AC18" s="17"/>
    </row>
    <row r="19" spans="1:29" ht="12.75">
      <c r="A19" s="22"/>
      <c r="B19" s="23"/>
      <c r="C19" s="24"/>
      <c r="D19" s="28">
        <f>$C18*D18</f>
        <v>27523.814000000002</v>
      </c>
      <c r="E19" s="28"/>
      <c r="F19" s="28">
        <f>$C18*F18</f>
        <v>110095.25600000001</v>
      </c>
      <c r="G19" s="28"/>
      <c r="H19" s="28">
        <f>$C18*H18</f>
        <v>110095.25600000001</v>
      </c>
      <c r="I19" s="28"/>
      <c r="J19" s="28">
        <f>$C18*J18</f>
        <v>0</v>
      </c>
      <c r="K19" s="28"/>
      <c r="L19" s="28">
        <f>$C18*L18</f>
        <v>0</v>
      </c>
      <c r="M19" s="28"/>
      <c r="N19" s="28">
        <f>$C18*N18</f>
        <v>0</v>
      </c>
      <c r="O19" s="28"/>
      <c r="P19" s="28">
        <f>$C18*P18</f>
        <v>82571.442</v>
      </c>
      <c r="Q19" s="28"/>
      <c r="R19" s="28">
        <f>$C18*R18</f>
        <v>110095.25600000001</v>
      </c>
      <c r="S19" s="28"/>
      <c r="T19" s="28">
        <f>$C18*T18</f>
        <v>110095.25600000001</v>
      </c>
      <c r="U19" s="28"/>
      <c r="V19" s="28">
        <f>$C18*V18</f>
        <v>0</v>
      </c>
      <c r="W19" s="28"/>
      <c r="X19" s="28">
        <f>$C18*X18</f>
        <v>0</v>
      </c>
      <c r="Y19" s="28"/>
      <c r="Z19" s="28">
        <f>$C18*Z18</f>
        <v>0</v>
      </c>
      <c r="AA19" s="28"/>
      <c r="AC19" s="17"/>
    </row>
    <row r="20" spans="1:27" ht="12.75">
      <c r="A20" s="18"/>
      <c r="B20" s="19"/>
      <c r="C20" s="19"/>
      <c r="D20" s="29"/>
      <c r="E20" s="29"/>
      <c r="F20" s="29"/>
      <c r="G20" s="29"/>
      <c r="H20" s="29"/>
      <c r="I20" s="29"/>
      <c r="J20" s="29"/>
      <c r="K20" s="29"/>
      <c r="L20" s="20"/>
      <c r="M20" s="20"/>
      <c r="N20" s="20"/>
      <c r="O20" s="20"/>
      <c r="P20" s="29"/>
      <c r="Q20" s="29"/>
      <c r="R20" s="29"/>
      <c r="S20" s="29"/>
      <c r="T20" s="29"/>
      <c r="U20" s="29"/>
      <c r="V20" s="20"/>
      <c r="W20" s="20"/>
      <c r="X20" s="20"/>
      <c r="Y20" s="20"/>
      <c r="Z20" s="20"/>
      <c r="AA20" s="30"/>
    </row>
    <row r="21" spans="1:29" ht="12.75">
      <c r="A21" s="22" t="s">
        <v>24</v>
      </c>
      <c r="B21" s="23" t="s">
        <v>25</v>
      </c>
      <c r="C21" s="24">
        <v>568872.51</v>
      </c>
      <c r="D21" s="25">
        <v>0</v>
      </c>
      <c r="E21" s="25"/>
      <c r="F21" s="25">
        <v>0</v>
      </c>
      <c r="G21" s="25"/>
      <c r="H21" s="25">
        <v>0</v>
      </c>
      <c r="I21" s="25"/>
      <c r="J21" s="25">
        <v>0</v>
      </c>
      <c r="K21" s="25"/>
      <c r="L21" s="25">
        <v>0.2</v>
      </c>
      <c r="M21" s="25"/>
      <c r="N21" s="25">
        <v>0.25</v>
      </c>
      <c r="O21" s="25"/>
      <c r="P21" s="25">
        <v>0</v>
      </c>
      <c r="Q21" s="25"/>
      <c r="R21" s="25">
        <v>0</v>
      </c>
      <c r="S21" s="25"/>
      <c r="T21" s="25">
        <v>0</v>
      </c>
      <c r="U21" s="25"/>
      <c r="V21" s="25">
        <v>0.2</v>
      </c>
      <c r="W21" s="25"/>
      <c r="X21" s="25">
        <v>0.2</v>
      </c>
      <c r="Y21" s="25"/>
      <c r="Z21" s="26">
        <v>0.15</v>
      </c>
      <c r="AA21" s="26"/>
      <c r="AB21" s="27"/>
      <c r="AC21" s="17"/>
    </row>
    <row r="22" spans="1:29" ht="12.75">
      <c r="A22" s="22"/>
      <c r="B22" s="23"/>
      <c r="C22" s="24"/>
      <c r="D22" s="28">
        <f>$C21*D21</f>
        <v>0</v>
      </c>
      <c r="E22" s="28"/>
      <c r="F22" s="28">
        <f>$C21*F21</f>
        <v>0</v>
      </c>
      <c r="G22" s="28"/>
      <c r="H22" s="28">
        <f>$C21*H21</f>
        <v>0</v>
      </c>
      <c r="I22" s="28"/>
      <c r="J22" s="28">
        <f>$C21*J21</f>
        <v>0</v>
      </c>
      <c r="K22" s="28"/>
      <c r="L22" s="28">
        <f>$C21*L21</f>
        <v>113774.50200000001</v>
      </c>
      <c r="M22" s="28"/>
      <c r="N22" s="28">
        <f>$C21*N21</f>
        <v>142218.1275</v>
      </c>
      <c r="O22" s="28"/>
      <c r="P22" s="28">
        <f>$C21*P21</f>
        <v>0</v>
      </c>
      <c r="Q22" s="28"/>
      <c r="R22" s="28">
        <f>$C21*R21</f>
        <v>0</v>
      </c>
      <c r="S22" s="28"/>
      <c r="T22" s="28">
        <f>$C21*T21</f>
        <v>0</v>
      </c>
      <c r="U22" s="28"/>
      <c r="V22" s="28">
        <f>$C21*V21</f>
        <v>113774.50200000001</v>
      </c>
      <c r="W22" s="28"/>
      <c r="X22" s="28">
        <f>$C21*X21</f>
        <v>113774.50200000001</v>
      </c>
      <c r="Y22" s="28"/>
      <c r="Z22" s="28">
        <f>$C21*Z21</f>
        <v>85330.8765</v>
      </c>
      <c r="AA22" s="28"/>
      <c r="AC22" s="17"/>
    </row>
    <row r="23" spans="1:27" ht="12.75">
      <c r="A23" s="18"/>
      <c r="B23" s="19"/>
      <c r="C23" s="19"/>
      <c r="D23" s="29"/>
      <c r="E23" s="29"/>
      <c r="F23" s="29"/>
      <c r="G23" s="20"/>
      <c r="H23" s="20"/>
      <c r="I23" s="20"/>
      <c r="J23" s="20"/>
      <c r="K23" s="20"/>
      <c r="L23" s="20"/>
      <c r="M23" s="20"/>
      <c r="N23" s="20"/>
      <c r="O23" s="29"/>
      <c r="P23" s="29"/>
      <c r="Q23" s="29"/>
      <c r="R23" s="29"/>
      <c r="S23" s="20"/>
      <c r="T23" s="20"/>
      <c r="U23" s="20"/>
      <c r="V23" s="20"/>
      <c r="W23" s="20"/>
      <c r="X23" s="20"/>
      <c r="Y23" s="20"/>
      <c r="Z23" s="20"/>
      <c r="AA23" s="30"/>
    </row>
    <row r="24" spans="1:29" ht="12.75">
      <c r="A24" s="22" t="s">
        <v>26</v>
      </c>
      <c r="B24" s="23" t="s">
        <v>27</v>
      </c>
      <c r="C24" s="24">
        <v>663711.95</v>
      </c>
      <c r="D24" s="25">
        <v>0</v>
      </c>
      <c r="E24" s="25"/>
      <c r="F24" s="25">
        <v>0.0415</v>
      </c>
      <c r="G24" s="25"/>
      <c r="H24" s="25">
        <v>0.083</v>
      </c>
      <c r="I24" s="25"/>
      <c r="J24" s="25">
        <v>0.2</v>
      </c>
      <c r="K24" s="25"/>
      <c r="L24" s="25">
        <v>0.1165</v>
      </c>
      <c r="M24" s="25"/>
      <c r="N24" s="25">
        <v>0.0585</v>
      </c>
      <c r="O24" s="25"/>
      <c r="P24" s="25">
        <v>0</v>
      </c>
      <c r="Q24" s="25"/>
      <c r="R24" s="25">
        <v>0.083</v>
      </c>
      <c r="S24" s="25"/>
      <c r="T24" s="25">
        <v>0.083</v>
      </c>
      <c r="U24" s="25"/>
      <c r="V24" s="25">
        <v>0.1585</v>
      </c>
      <c r="W24" s="25"/>
      <c r="X24" s="25">
        <v>0.117</v>
      </c>
      <c r="Y24" s="25"/>
      <c r="Z24" s="26">
        <v>0.059</v>
      </c>
      <c r="AA24" s="26"/>
      <c r="AB24" s="27"/>
      <c r="AC24" s="17"/>
    </row>
    <row r="25" spans="1:29" ht="12.75">
      <c r="A25" s="22"/>
      <c r="B25" s="23"/>
      <c r="C25" s="24"/>
      <c r="D25" s="28">
        <f>$C24*D24</f>
        <v>0</v>
      </c>
      <c r="E25" s="28"/>
      <c r="F25" s="28">
        <f>$C24*F24</f>
        <v>27544.045925</v>
      </c>
      <c r="G25" s="28"/>
      <c r="H25" s="28">
        <f>$C24*H24</f>
        <v>55088.09185</v>
      </c>
      <c r="I25" s="28"/>
      <c r="J25" s="28">
        <f>$C24*J24</f>
        <v>132742.38999999998</v>
      </c>
      <c r="K25" s="28"/>
      <c r="L25" s="28">
        <f>$C24*L24</f>
        <v>77322.442175</v>
      </c>
      <c r="M25" s="28"/>
      <c r="N25" s="28">
        <f>$C24*N24</f>
        <v>38827.149075</v>
      </c>
      <c r="O25" s="28"/>
      <c r="P25" s="28">
        <f>$C24*P24</f>
        <v>0</v>
      </c>
      <c r="Q25" s="28"/>
      <c r="R25" s="28">
        <f>$C24*R24</f>
        <v>55088.09185</v>
      </c>
      <c r="S25" s="28"/>
      <c r="T25" s="28">
        <f>$C24*T24</f>
        <v>55088.09185</v>
      </c>
      <c r="U25" s="28"/>
      <c r="V25" s="28">
        <f>$C24*V24</f>
        <v>105198.344075</v>
      </c>
      <c r="W25" s="28"/>
      <c r="X25" s="28">
        <f>$C24*X24</f>
        <v>77654.29815</v>
      </c>
      <c r="Y25" s="28"/>
      <c r="Z25" s="28">
        <f>$C24*Z24</f>
        <v>39159.00504999999</v>
      </c>
      <c r="AA25" s="28"/>
      <c r="AC25" s="17"/>
    </row>
    <row r="26" spans="1:27" ht="12.75">
      <c r="A26" s="18"/>
      <c r="B26" s="19"/>
      <c r="C26" s="19"/>
      <c r="D26" s="29"/>
      <c r="E26" s="29"/>
      <c r="F26" s="29"/>
      <c r="G26" s="29"/>
      <c r="H26" s="29"/>
      <c r="I26" s="20"/>
      <c r="J26" s="20"/>
      <c r="K26" s="20"/>
      <c r="L26" s="20"/>
      <c r="M26" s="20"/>
      <c r="N26" s="29"/>
      <c r="O26" s="29"/>
      <c r="P26" s="29"/>
      <c r="Q26" s="29"/>
      <c r="R26" s="29"/>
      <c r="S26" s="29"/>
      <c r="T26" s="29"/>
      <c r="U26" s="20"/>
      <c r="V26" s="20"/>
      <c r="W26" s="20"/>
      <c r="X26" s="20"/>
      <c r="Y26" s="20"/>
      <c r="Z26" s="29"/>
      <c r="AA26" s="30"/>
    </row>
    <row r="27" spans="1:29" ht="12.75">
      <c r="A27" s="22" t="s">
        <v>28</v>
      </c>
      <c r="B27" s="23" t="s">
        <v>29</v>
      </c>
      <c r="C27" s="24">
        <v>182751.47</v>
      </c>
      <c r="D27" s="25">
        <v>0</v>
      </c>
      <c r="E27" s="25"/>
      <c r="F27" s="25">
        <v>0</v>
      </c>
      <c r="G27" s="25"/>
      <c r="H27" s="25">
        <v>0.05</v>
      </c>
      <c r="I27" s="25"/>
      <c r="J27" s="25">
        <v>0.2</v>
      </c>
      <c r="K27" s="25"/>
      <c r="L27" s="25">
        <v>0.25</v>
      </c>
      <c r="M27" s="25"/>
      <c r="N27" s="25">
        <v>0</v>
      </c>
      <c r="O27" s="25"/>
      <c r="P27" s="25">
        <v>0</v>
      </c>
      <c r="Q27" s="25"/>
      <c r="R27" s="25">
        <v>0</v>
      </c>
      <c r="S27" s="25"/>
      <c r="T27" s="25">
        <v>0.05</v>
      </c>
      <c r="U27" s="25"/>
      <c r="V27" s="25">
        <v>0.2</v>
      </c>
      <c r="W27" s="25"/>
      <c r="X27" s="25">
        <v>0.25</v>
      </c>
      <c r="Y27" s="25"/>
      <c r="Z27" s="26">
        <v>0</v>
      </c>
      <c r="AA27" s="26"/>
      <c r="AB27" s="27"/>
      <c r="AC27" s="17"/>
    </row>
    <row r="28" spans="1:29" ht="12.75">
      <c r="A28" s="22"/>
      <c r="B28" s="23"/>
      <c r="C28" s="24"/>
      <c r="D28" s="28">
        <f>$C27*D27</f>
        <v>0</v>
      </c>
      <c r="E28" s="28"/>
      <c r="F28" s="28">
        <f>$C27*F27</f>
        <v>0</v>
      </c>
      <c r="G28" s="28"/>
      <c r="H28" s="28">
        <f>$C27*H27</f>
        <v>9137.5735</v>
      </c>
      <c r="I28" s="28"/>
      <c r="J28" s="28">
        <f>$C27*J27</f>
        <v>36550.294</v>
      </c>
      <c r="K28" s="28"/>
      <c r="L28" s="28">
        <f>$C27*L27</f>
        <v>45687.8675</v>
      </c>
      <c r="M28" s="28"/>
      <c r="N28" s="28">
        <f>$C27*N27</f>
        <v>0</v>
      </c>
      <c r="O28" s="28"/>
      <c r="P28" s="28">
        <f>$C27*P27</f>
        <v>0</v>
      </c>
      <c r="Q28" s="28"/>
      <c r="R28" s="28">
        <f>$C27*R27</f>
        <v>0</v>
      </c>
      <c r="S28" s="28"/>
      <c r="T28" s="28">
        <f>$C27*T27</f>
        <v>9137.5735</v>
      </c>
      <c r="U28" s="28"/>
      <c r="V28" s="28">
        <f>$C27*V27</f>
        <v>36550.294</v>
      </c>
      <c r="W28" s="28"/>
      <c r="X28" s="28">
        <f>$C27*X27</f>
        <v>45687.8675</v>
      </c>
      <c r="Y28" s="28"/>
      <c r="Z28" s="28">
        <f>$C27*Z27</f>
        <v>0</v>
      </c>
      <c r="AA28" s="28"/>
      <c r="AC28" s="17"/>
    </row>
    <row r="29" spans="1:27" ht="12.75">
      <c r="A29" s="18"/>
      <c r="B29" s="19"/>
      <c r="C29" s="19"/>
      <c r="D29" s="29"/>
      <c r="E29" s="29"/>
      <c r="F29" s="29"/>
      <c r="G29" s="29"/>
      <c r="H29" s="29"/>
      <c r="I29" s="20"/>
      <c r="J29" s="20"/>
      <c r="K29" s="20"/>
      <c r="L29" s="20"/>
      <c r="M29" s="29"/>
      <c r="N29" s="29"/>
      <c r="O29" s="29"/>
      <c r="P29" s="29"/>
      <c r="Q29" s="29"/>
      <c r="R29" s="20"/>
      <c r="S29" s="20"/>
      <c r="T29" s="20"/>
      <c r="U29" s="20"/>
      <c r="V29" s="29"/>
      <c r="W29" s="29"/>
      <c r="X29" s="29"/>
      <c r="Y29" s="29"/>
      <c r="Z29" s="29"/>
      <c r="AA29" s="30"/>
    </row>
    <row r="30" spans="1:29" ht="12.75">
      <c r="A30" s="22" t="s">
        <v>30</v>
      </c>
      <c r="B30" s="23" t="s">
        <v>31</v>
      </c>
      <c r="C30" s="24">
        <v>268849.69</v>
      </c>
      <c r="D30" s="25">
        <v>0</v>
      </c>
      <c r="E30" s="25"/>
      <c r="F30" s="25">
        <v>0</v>
      </c>
      <c r="G30" s="25"/>
      <c r="H30" s="25">
        <v>0</v>
      </c>
      <c r="I30" s="25"/>
      <c r="J30" s="25">
        <v>0.25</v>
      </c>
      <c r="K30" s="25"/>
      <c r="L30" s="25">
        <v>0.25</v>
      </c>
      <c r="M30" s="25"/>
      <c r="N30" s="25">
        <v>0</v>
      </c>
      <c r="O30" s="25"/>
      <c r="P30" s="25">
        <v>0</v>
      </c>
      <c r="Q30" s="25"/>
      <c r="R30" s="25">
        <v>0.15</v>
      </c>
      <c r="S30" s="25"/>
      <c r="T30" s="25">
        <v>0.35</v>
      </c>
      <c r="U30" s="25"/>
      <c r="V30" s="25">
        <v>0</v>
      </c>
      <c r="W30" s="25"/>
      <c r="X30" s="25">
        <v>0</v>
      </c>
      <c r="Y30" s="25"/>
      <c r="Z30" s="26">
        <v>0</v>
      </c>
      <c r="AA30" s="26"/>
      <c r="AB30" s="27"/>
      <c r="AC30" s="17"/>
    </row>
    <row r="31" spans="1:29" ht="12.75">
      <c r="A31" s="22"/>
      <c r="B31" s="23"/>
      <c r="C31" s="24"/>
      <c r="D31" s="28">
        <f>$C30*D30</f>
        <v>0</v>
      </c>
      <c r="E31" s="28"/>
      <c r="F31" s="28">
        <f>$C30*F30</f>
        <v>0</v>
      </c>
      <c r="G31" s="28"/>
      <c r="H31" s="28">
        <f>$C30*H30</f>
        <v>0</v>
      </c>
      <c r="I31" s="28"/>
      <c r="J31" s="28">
        <f>$C30*J30</f>
        <v>67212.4225</v>
      </c>
      <c r="K31" s="28"/>
      <c r="L31" s="28">
        <f>$C30*L30</f>
        <v>67212.4225</v>
      </c>
      <c r="M31" s="28"/>
      <c r="N31" s="28">
        <f>$C30*N30</f>
        <v>0</v>
      </c>
      <c r="O31" s="28"/>
      <c r="P31" s="28">
        <f>$C30*P30</f>
        <v>0</v>
      </c>
      <c r="Q31" s="28"/>
      <c r="R31" s="28">
        <f>$C30*R30</f>
        <v>40327.453499999996</v>
      </c>
      <c r="S31" s="28"/>
      <c r="T31" s="28">
        <f>$C30*T30</f>
        <v>94097.3915</v>
      </c>
      <c r="U31" s="28"/>
      <c r="V31" s="28">
        <f>$C30*V30</f>
        <v>0</v>
      </c>
      <c r="W31" s="28"/>
      <c r="X31" s="28">
        <f>$C30*X30</f>
        <v>0</v>
      </c>
      <c r="Y31" s="28"/>
      <c r="Z31" s="28">
        <f>$C30*Z30</f>
        <v>0</v>
      </c>
      <c r="AA31" s="28"/>
      <c r="AC31" s="17"/>
    </row>
    <row r="32" spans="1:27" ht="12.75">
      <c r="A32" s="18"/>
      <c r="B32" s="19"/>
      <c r="C32" s="19"/>
      <c r="D32" s="29"/>
      <c r="E32" s="29"/>
      <c r="F32" s="29"/>
      <c r="G32" s="29"/>
      <c r="H32" s="29"/>
      <c r="I32" s="20"/>
      <c r="J32" s="20"/>
      <c r="K32" s="20"/>
      <c r="L32" s="20"/>
      <c r="M32" s="29"/>
      <c r="N32" s="29"/>
      <c r="O32" s="29"/>
      <c r="P32" s="29"/>
      <c r="Q32" s="29"/>
      <c r="R32" s="20"/>
      <c r="S32" s="20"/>
      <c r="T32" s="20"/>
      <c r="U32" s="20"/>
      <c r="V32" s="29"/>
      <c r="W32" s="29"/>
      <c r="X32" s="29"/>
      <c r="Y32" s="29"/>
      <c r="Z32" s="29"/>
      <c r="AA32" s="30"/>
    </row>
    <row r="33" spans="1:29" ht="12.75">
      <c r="A33" s="22" t="s">
        <v>32</v>
      </c>
      <c r="B33" s="23" t="s">
        <v>33</v>
      </c>
      <c r="C33" s="24">
        <v>49487.57</v>
      </c>
      <c r="D33" s="25">
        <v>0</v>
      </c>
      <c r="E33" s="25"/>
      <c r="F33" s="25">
        <v>0</v>
      </c>
      <c r="G33" s="25"/>
      <c r="H33" s="25">
        <v>0</v>
      </c>
      <c r="I33" s="25"/>
      <c r="J33" s="25">
        <v>0.25</v>
      </c>
      <c r="K33" s="25"/>
      <c r="L33" s="25">
        <v>0.25</v>
      </c>
      <c r="M33" s="25"/>
      <c r="N33" s="25">
        <v>0</v>
      </c>
      <c r="O33" s="25"/>
      <c r="P33" s="25">
        <v>0</v>
      </c>
      <c r="Q33" s="25"/>
      <c r="R33" s="25">
        <v>0.15</v>
      </c>
      <c r="S33" s="25"/>
      <c r="T33" s="25">
        <v>0.35</v>
      </c>
      <c r="U33" s="25"/>
      <c r="V33" s="25">
        <v>0</v>
      </c>
      <c r="W33" s="25"/>
      <c r="X33" s="25">
        <v>0</v>
      </c>
      <c r="Y33" s="25"/>
      <c r="Z33" s="26">
        <v>0</v>
      </c>
      <c r="AA33" s="26"/>
      <c r="AB33" s="27"/>
      <c r="AC33" s="17"/>
    </row>
    <row r="34" spans="1:29" ht="12.75">
      <c r="A34" s="22"/>
      <c r="B34" s="23"/>
      <c r="C34" s="24"/>
      <c r="D34" s="28">
        <f>$C33*D33</f>
        <v>0</v>
      </c>
      <c r="E34" s="28"/>
      <c r="F34" s="28">
        <f>$C33*F33</f>
        <v>0</v>
      </c>
      <c r="G34" s="28"/>
      <c r="H34" s="28">
        <f>$C33*H33</f>
        <v>0</v>
      </c>
      <c r="I34" s="28"/>
      <c r="J34" s="28">
        <f>$C33*J33</f>
        <v>12371.8925</v>
      </c>
      <c r="K34" s="28"/>
      <c r="L34" s="28">
        <f>$C33*L33</f>
        <v>12371.8925</v>
      </c>
      <c r="M34" s="28"/>
      <c r="N34" s="28">
        <f>$C33*N33</f>
        <v>0</v>
      </c>
      <c r="O34" s="28"/>
      <c r="P34" s="28">
        <f>$C33*P33</f>
        <v>0</v>
      </c>
      <c r="Q34" s="28"/>
      <c r="R34" s="28">
        <f>$C33*R33</f>
        <v>7423.135499999999</v>
      </c>
      <c r="S34" s="28"/>
      <c r="T34" s="28">
        <f>$C33*T33</f>
        <v>17320.6495</v>
      </c>
      <c r="U34" s="28"/>
      <c r="V34" s="28">
        <f>$C33*V33</f>
        <v>0</v>
      </c>
      <c r="W34" s="28"/>
      <c r="X34" s="28">
        <f>$C33*X33</f>
        <v>0</v>
      </c>
      <c r="Y34" s="28"/>
      <c r="Z34" s="28">
        <f>$C33*Z33</f>
        <v>0</v>
      </c>
      <c r="AA34" s="28"/>
      <c r="AC34" s="17"/>
    </row>
    <row r="35" spans="1:27" ht="12.75">
      <c r="A35" s="18"/>
      <c r="B35" s="19"/>
      <c r="C35" s="19"/>
      <c r="D35" s="29"/>
      <c r="E35" s="29"/>
      <c r="F35" s="29"/>
      <c r="G35" s="29"/>
      <c r="H35" s="29"/>
      <c r="I35" s="29"/>
      <c r="J35" s="20"/>
      <c r="K35" s="20"/>
      <c r="L35" s="20"/>
      <c r="M35" s="20"/>
      <c r="N35" s="20"/>
      <c r="O35" s="20"/>
      <c r="P35" s="29"/>
      <c r="Q35" s="29"/>
      <c r="R35" s="29"/>
      <c r="S35" s="29"/>
      <c r="T35" s="20"/>
      <c r="U35" s="20"/>
      <c r="V35" s="20"/>
      <c r="W35" s="20"/>
      <c r="X35" s="20"/>
      <c r="Y35" s="20"/>
      <c r="Z35" s="29"/>
      <c r="AA35" s="30"/>
    </row>
    <row r="36" spans="1:29" ht="12.75">
      <c r="A36" s="22" t="s">
        <v>34</v>
      </c>
      <c r="B36" s="23" t="s">
        <v>35</v>
      </c>
      <c r="C36" s="24">
        <v>46043.56</v>
      </c>
      <c r="D36" s="25">
        <v>0</v>
      </c>
      <c r="E36" s="25"/>
      <c r="F36" s="25">
        <v>0</v>
      </c>
      <c r="G36" s="25"/>
      <c r="H36" s="25">
        <v>0</v>
      </c>
      <c r="I36" s="25"/>
      <c r="J36" s="25">
        <v>0.2</v>
      </c>
      <c r="K36" s="25"/>
      <c r="L36" s="25">
        <v>0.1</v>
      </c>
      <c r="M36" s="25"/>
      <c r="N36" s="25">
        <v>0.25</v>
      </c>
      <c r="O36" s="25"/>
      <c r="P36" s="25">
        <v>0</v>
      </c>
      <c r="Q36" s="25"/>
      <c r="R36" s="25">
        <v>0</v>
      </c>
      <c r="S36" s="25"/>
      <c r="T36" s="25">
        <v>0.15</v>
      </c>
      <c r="U36" s="25"/>
      <c r="V36" s="25">
        <v>0.15</v>
      </c>
      <c r="W36" s="25"/>
      <c r="X36" s="25">
        <v>0.15</v>
      </c>
      <c r="Y36" s="25"/>
      <c r="Z36" s="26">
        <v>0</v>
      </c>
      <c r="AA36" s="26"/>
      <c r="AB36" s="27"/>
      <c r="AC36" s="17"/>
    </row>
    <row r="37" spans="1:29" ht="12.75">
      <c r="A37" s="22"/>
      <c r="B37" s="23"/>
      <c r="C37" s="24"/>
      <c r="D37" s="28">
        <f>$C36*D36</f>
        <v>0</v>
      </c>
      <c r="E37" s="28"/>
      <c r="F37" s="28">
        <f>$C36*F36</f>
        <v>0</v>
      </c>
      <c r="G37" s="28"/>
      <c r="H37" s="28">
        <f>$C36*H36</f>
        <v>0</v>
      </c>
      <c r="I37" s="28"/>
      <c r="J37" s="28">
        <f>$C36*J36</f>
        <v>9208.712</v>
      </c>
      <c r="K37" s="28"/>
      <c r="L37" s="28">
        <f>$C36*L36</f>
        <v>4604.356</v>
      </c>
      <c r="M37" s="28"/>
      <c r="N37" s="28">
        <f>$C36*N36</f>
        <v>11510.89</v>
      </c>
      <c r="O37" s="28"/>
      <c r="P37" s="28">
        <f>$C36*P36</f>
        <v>0</v>
      </c>
      <c r="Q37" s="28"/>
      <c r="R37" s="28">
        <f>$C36*R36</f>
        <v>0</v>
      </c>
      <c r="S37" s="28"/>
      <c r="T37" s="28">
        <f>$C36*T36</f>
        <v>6906.534</v>
      </c>
      <c r="U37" s="28"/>
      <c r="V37" s="28">
        <f>$C36*V36</f>
        <v>6906.534</v>
      </c>
      <c r="W37" s="28"/>
      <c r="X37" s="28">
        <f>$C36*X36</f>
        <v>6906.534</v>
      </c>
      <c r="Y37" s="28"/>
      <c r="Z37" s="28">
        <f>$C36*Z36</f>
        <v>0</v>
      </c>
      <c r="AA37" s="28"/>
      <c r="AC37" s="17"/>
    </row>
    <row r="38" spans="1:27" ht="12.75">
      <c r="A38" s="18"/>
      <c r="B38" s="19"/>
      <c r="C38" s="19"/>
      <c r="D38" s="29"/>
      <c r="E38" s="20"/>
      <c r="F38" s="20"/>
      <c r="G38" s="20"/>
      <c r="H38" s="20"/>
      <c r="I38" s="20"/>
      <c r="J38" s="29"/>
      <c r="K38" s="29"/>
      <c r="L38" s="29"/>
      <c r="M38" s="29"/>
      <c r="N38" s="29"/>
      <c r="O38" s="29"/>
      <c r="P38" s="29"/>
      <c r="Q38" s="29"/>
      <c r="R38" s="29"/>
      <c r="S38" s="20"/>
      <c r="T38" s="20"/>
      <c r="U38" s="20"/>
      <c r="V38" s="20"/>
      <c r="W38" s="29"/>
      <c r="X38" s="29"/>
      <c r="Y38" s="29"/>
      <c r="Z38" s="29"/>
      <c r="AA38" s="30"/>
    </row>
    <row r="39" spans="1:29" ht="12.75">
      <c r="A39" s="22" t="s">
        <v>36</v>
      </c>
      <c r="B39" s="23" t="s">
        <v>37</v>
      </c>
      <c r="C39" s="24">
        <v>170581.93</v>
      </c>
      <c r="D39" s="25">
        <v>0.15</v>
      </c>
      <c r="E39" s="25"/>
      <c r="F39" s="25">
        <v>0.2</v>
      </c>
      <c r="G39" s="25"/>
      <c r="H39" s="25">
        <v>0.25</v>
      </c>
      <c r="I39" s="25"/>
      <c r="J39" s="25">
        <v>0</v>
      </c>
      <c r="K39" s="25"/>
      <c r="L39" s="25">
        <v>0</v>
      </c>
      <c r="M39" s="25"/>
      <c r="N39" s="25">
        <v>0</v>
      </c>
      <c r="O39" s="25"/>
      <c r="P39" s="25">
        <v>0</v>
      </c>
      <c r="Q39" s="25"/>
      <c r="R39" s="25">
        <v>0.15</v>
      </c>
      <c r="S39" s="25"/>
      <c r="T39" s="25">
        <v>0.15</v>
      </c>
      <c r="U39" s="25"/>
      <c r="V39" s="25">
        <v>0.1</v>
      </c>
      <c r="W39" s="25"/>
      <c r="X39" s="25">
        <v>0</v>
      </c>
      <c r="Y39" s="25"/>
      <c r="Z39" s="26">
        <v>0</v>
      </c>
      <c r="AA39" s="26"/>
      <c r="AB39" s="27"/>
      <c r="AC39" s="17"/>
    </row>
    <row r="40" spans="1:29" ht="12.75">
      <c r="A40" s="22"/>
      <c r="B40" s="23"/>
      <c r="C40" s="24"/>
      <c r="D40" s="28">
        <f>$C39*D39</f>
        <v>25587.2895</v>
      </c>
      <c r="E40" s="28"/>
      <c r="F40" s="28">
        <f>$C39*F39</f>
        <v>34116.386</v>
      </c>
      <c r="G40" s="28"/>
      <c r="H40" s="28">
        <f>$C39*H39</f>
        <v>42645.4825</v>
      </c>
      <c r="I40" s="28"/>
      <c r="J40" s="28">
        <f>$C39*J39</f>
        <v>0</v>
      </c>
      <c r="K40" s="28"/>
      <c r="L40" s="28">
        <f>$C39*L39</f>
        <v>0</v>
      </c>
      <c r="M40" s="28"/>
      <c r="N40" s="28">
        <f>$C39*N39</f>
        <v>0</v>
      </c>
      <c r="O40" s="28"/>
      <c r="P40" s="28">
        <f>$C39*P39</f>
        <v>0</v>
      </c>
      <c r="Q40" s="28"/>
      <c r="R40" s="28">
        <f>$C39*R39</f>
        <v>25587.2895</v>
      </c>
      <c r="S40" s="28"/>
      <c r="T40" s="28">
        <f>$C39*T39</f>
        <v>25587.2895</v>
      </c>
      <c r="U40" s="28"/>
      <c r="V40" s="28">
        <f>$C39*V39</f>
        <v>17058.193</v>
      </c>
      <c r="W40" s="28"/>
      <c r="X40" s="28">
        <f>$C39*X39</f>
        <v>0</v>
      </c>
      <c r="Y40" s="28"/>
      <c r="Z40" s="28">
        <f>$C39*Z39</f>
        <v>0</v>
      </c>
      <c r="AA40" s="28"/>
      <c r="AC40" s="17"/>
    </row>
    <row r="41" spans="1:27" ht="12.75">
      <c r="A41" s="18"/>
      <c r="B41" s="19"/>
      <c r="C41" s="19"/>
      <c r="D41" s="29"/>
      <c r="E41" s="29"/>
      <c r="F41" s="29"/>
      <c r="G41" s="29"/>
      <c r="H41" s="29"/>
      <c r="I41" s="29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</row>
    <row r="42" spans="1:29" ht="12.75">
      <c r="A42" s="22" t="s">
        <v>38</v>
      </c>
      <c r="B42" s="23" t="s">
        <v>39</v>
      </c>
      <c r="C42" s="24">
        <v>241598.46</v>
      </c>
      <c r="D42" s="25"/>
      <c r="E42" s="25"/>
      <c r="F42" s="25"/>
      <c r="G42" s="25"/>
      <c r="H42" s="25"/>
      <c r="I42" s="25"/>
      <c r="J42" s="25">
        <v>0.1</v>
      </c>
      <c r="K42" s="25"/>
      <c r="L42" s="25">
        <v>0.1</v>
      </c>
      <c r="M42" s="25"/>
      <c r="N42" s="25">
        <v>0.15</v>
      </c>
      <c r="O42" s="25"/>
      <c r="P42" s="25">
        <v>0.1</v>
      </c>
      <c r="Q42" s="25"/>
      <c r="R42" s="25">
        <v>0.1</v>
      </c>
      <c r="S42" s="25"/>
      <c r="T42" s="25">
        <v>0.1</v>
      </c>
      <c r="U42" s="25"/>
      <c r="V42" s="25">
        <v>0.1</v>
      </c>
      <c r="W42" s="25"/>
      <c r="X42" s="25">
        <v>0.1</v>
      </c>
      <c r="Y42" s="25"/>
      <c r="Z42" s="26">
        <v>0.15</v>
      </c>
      <c r="AA42" s="26"/>
      <c r="AB42" s="27"/>
      <c r="AC42" s="17"/>
    </row>
    <row r="43" spans="1:29" ht="12.75">
      <c r="A43" s="22"/>
      <c r="B43" s="23"/>
      <c r="C43" s="24"/>
      <c r="D43" s="28">
        <f>$C42*D42</f>
        <v>0</v>
      </c>
      <c r="E43" s="28"/>
      <c r="F43" s="28">
        <f>$C42*F42</f>
        <v>0</v>
      </c>
      <c r="G43" s="28"/>
      <c r="H43" s="28">
        <f>$C42*H42</f>
        <v>0</v>
      </c>
      <c r="I43" s="28"/>
      <c r="J43" s="28">
        <f>$C42*J42</f>
        <v>24159.846</v>
      </c>
      <c r="K43" s="28"/>
      <c r="L43" s="28">
        <f>$C42*L42</f>
        <v>24159.846</v>
      </c>
      <c r="M43" s="28"/>
      <c r="N43" s="28">
        <f>$C42*N42</f>
        <v>36239.769</v>
      </c>
      <c r="O43" s="28"/>
      <c r="P43" s="28">
        <f>$C42*P42</f>
        <v>24159.846</v>
      </c>
      <c r="Q43" s="28"/>
      <c r="R43" s="28">
        <f>$C42*R42</f>
        <v>24159.846</v>
      </c>
      <c r="S43" s="28"/>
      <c r="T43" s="28">
        <f>$C42*T42</f>
        <v>24159.846</v>
      </c>
      <c r="U43" s="28"/>
      <c r="V43" s="28">
        <f>$C42*V42</f>
        <v>24159.846</v>
      </c>
      <c r="W43" s="28"/>
      <c r="X43" s="28">
        <f>$C42*X42</f>
        <v>24159.846</v>
      </c>
      <c r="Y43" s="28"/>
      <c r="Z43" s="28">
        <f>$C42*Z42</f>
        <v>36239.769</v>
      </c>
      <c r="AA43" s="28"/>
      <c r="AC43" s="17"/>
    </row>
    <row r="44" spans="1:27" ht="12.75">
      <c r="A44" s="18"/>
      <c r="B44" s="19"/>
      <c r="C44" s="19"/>
      <c r="D44" s="29"/>
      <c r="E44" s="29"/>
      <c r="F44" s="29"/>
      <c r="G44" s="29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</row>
    <row r="45" spans="1:29" ht="12.75">
      <c r="A45" s="22" t="s">
        <v>40</v>
      </c>
      <c r="B45" s="23" t="s">
        <v>41</v>
      </c>
      <c r="C45" s="24">
        <v>475679.8</v>
      </c>
      <c r="D45" s="25">
        <v>0</v>
      </c>
      <c r="E45" s="25"/>
      <c r="F45" s="25">
        <v>0</v>
      </c>
      <c r="G45" s="25"/>
      <c r="H45" s="25">
        <v>0.05</v>
      </c>
      <c r="I45" s="25"/>
      <c r="J45" s="25">
        <v>0.1</v>
      </c>
      <c r="K45" s="25"/>
      <c r="L45" s="25">
        <v>0.15</v>
      </c>
      <c r="M45" s="25"/>
      <c r="N45" s="25">
        <v>0.15</v>
      </c>
      <c r="O45" s="25"/>
      <c r="P45" s="25">
        <v>0.05</v>
      </c>
      <c r="Q45" s="25"/>
      <c r="R45" s="25">
        <v>0.05</v>
      </c>
      <c r="S45" s="25"/>
      <c r="T45" s="25">
        <v>0.1</v>
      </c>
      <c r="U45" s="25"/>
      <c r="V45" s="25">
        <v>0.15</v>
      </c>
      <c r="W45" s="25"/>
      <c r="X45" s="25">
        <v>0.15</v>
      </c>
      <c r="Y45" s="25"/>
      <c r="Z45" s="26">
        <v>0.05</v>
      </c>
      <c r="AA45" s="26"/>
      <c r="AB45" s="27"/>
      <c r="AC45" s="17"/>
    </row>
    <row r="46" spans="1:29" ht="12.75">
      <c r="A46" s="22"/>
      <c r="B46" s="23"/>
      <c r="C46" s="24"/>
      <c r="D46" s="28">
        <f>$C45*D45</f>
        <v>0</v>
      </c>
      <c r="E46" s="28"/>
      <c r="F46" s="28">
        <f>$C45*F45</f>
        <v>0</v>
      </c>
      <c r="G46" s="28"/>
      <c r="H46" s="28">
        <f>$C45*H45</f>
        <v>23783.99</v>
      </c>
      <c r="I46" s="28"/>
      <c r="J46" s="28">
        <f>$C45*J45</f>
        <v>47567.98</v>
      </c>
      <c r="K46" s="28"/>
      <c r="L46" s="28">
        <f>$C45*L45</f>
        <v>71351.97</v>
      </c>
      <c r="M46" s="28"/>
      <c r="N46" s="28">
        <f>$C45*N45</f>
        <v>71351.97</v>
      </c>
      <c r="O46" s="28"/>
      <c r="P46" s="28">
        <f>$C45*P45</f>
        <v>23783.99</v>
      </c>
      <c r="Q46" s="28"/>
      <c r="R46" s="28">
        <f>$C45*R45</f>
        <v>23783.99</v>
      </c>
      <c r="S46" s="28"/>
      <c r="T46" s="28">
        <f>$C45*T45</f>
        <v>47567.98</v>
      </c>
      <c r="U46" s="28"/>
      <c r="V46" s="28">
        <f>$C45*V45</f>
        <v>71351.97</v>
      </c>
      <c r="W46" s="28"/>
      <c r="X46" s="28">
        <f>$C45*X45</f>
        <v>71351.97</v>
      </c>
      <c r="Y46" s="28"/>
      <c r="Z46" s="28">
        <f>$C45*Z45</f>
        <v>23783.99</v>
      </c>
      <c r="AA46" s="28"/>
      <c r="AC46" s="17"/>
    </row>
    <row r="47" spans="1:27" ht="12.75">
      <c r="A47" s="18"/>
      <c r="B47" s="19"/>
      <c r="C47" s="19"/>
      <c r="D47" s="29"/>
      <c r="E47" s="29"/>
      <c r="F47" s="29"/>
      <c r="G47" s="29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1"/>
    </row>
    <row r="48" spans="1:29" ht="12.75">
      <c r="A48" s="22" t="s">
        <v>42</v>
      </c>
      <c r="B48" s="23" t="s">
        <v>43</v>
      </c>
      <c r="C48" s="24">
        <v>835864.39</v>
      </c>
      <c r="D48" s="25">
        <v>0</v>
      </c>
      <c r="E48" s="25"/>
      <c r="F48" s="25">
        <v>0</v>
      </c>
      <c r="G48" s="25"/>
      <c r="H48" s="25">
        <v>0.05</v>
      </c>
      <c r="I48" s="25"/>
      <c r="J48" s="25">
        <v>0.1</v>
      </c>
      <c r="K48" s="25"/>
      <c r="L48" s="25">
        <v>0.15</v>
      </c>
      <c r="M48" s="25"/>
      <c r="N48" s="25">
        <v>0.15</v>
      </c>
      <c r="O48" s="25"/>
      <c r="P48" s="25">
        <v>0.05</v>
      </c>
      <c r="Q48" s="25"/>
      <c r="R48" s="25">
        <v>0.05</v>
      </c>
      <c r="S48" s="25"/>
      <c r="T48" s="25">
        <v>0.1</v>
      </c>
      <c r="U48" s="25"/>
      <c r="V48" s="25">
        <v>0.15</v>
      </c>
      <c r="W48" s="25"/>
      <c r="X48" s="25">
        <v>0.15</v>
      </c>
      <c r="Y48" s="25"/>
      <c r="Z48" s="26">
        <v>0.05</v>
      </c>
      <c r="AA48" s="26"/>
      <c r="AB48" s="27"/>
      <c r="AC48" s="17"/>
    </row>
    <row r="49" spans="1:29" ht="12.75">
      <c r="A49" s="22"/>
      <c r="B49" s="23"/>
      <c r="C49" s="24"/>
      <c r="D49" s="28">
        <f>$C48*D48</f>
        <v>0</v>
      </c>
      <c r="E49" s="28"/>
      <c r="F49" s="28">
        <f>$C48*F48</f>
        <v>0</v>
      </c>
      <c r="G49" s="28"/>
      <c r="H49" s="28">
        <f>$C48*H48</f>
        <v>41793.21950000001</v>
      </c>
      <c r="I49" s="28"/>
      <c r="J49" s="28">
        <f>$C48*J48</f>
        <v>83586.43900000001</v>
      </c>
      <c r="K49" s="28"/>
      <c r="L49" s="28">
        <f>$C48*L48</f>
        <v>125379.65849999999</v>
      </c>
      <c r="M49" s="28"/>
      <c r="N49" s="28">
        <f>$C48*N48</f>
        <v>125379.65849999999</v>
      </c>
      <c r="O49" s="28"/>
      <c r="P49" s="28">
        <f>$C48*P48</f>
        <v>41793.21950000001</v>
      </c>
      <c r="Q49" s="28"/>
      <c r="R49" s="28">
        <f>$C48*R48</f>
        <v>41793.21950000001</v>
      </c>
      <c r="S49" s="28"/>
      <c r="T49" s="28">
        <f>$C48*T48</f>
        <v>83586.43900000001</v>
      </c>
      <c r="U49" s="28"/>
      <c r="V49" s="28">
        <f>$C48*V48</f>
        <v>125379.65849999999</v>
      </c>
      <c r="W49" s="28"/>
      <c r="X49" s="28">
        <f>$C48*X48</f>
        <v>125379.65849999999</v>
      </c>
      <c r="Y49" s="28"/>
      <c r="Z49" s="28">
        <f>$C48*Z48</f>
        <v>41793.21950000001</v>
      </c>
      <c r="AA49" s="28"/>
      <c r="AC49" s="17"/>
    </row>
    <row r="50" spans="1:27" ht="12.75">
      <c r="A50" s="22"/>
      <c r="B50" s="23"/>
      <c r="C50" s="24"/>
      <c r="D50" s="29"/>
      <c r="E50" s="29"/>
      <c r="F50" s="29"/>
      <c r="G50" s="29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1"/>
    </row>
    <row r="51" spans="1:29" ht="12.75">
      <c r="A51" s="22" t="s">
        <v>44</v>
      </c>
      <c r="B51" s="23" t="s">
        <v>45</v>
      </c>
      <c r="C51" s="24">
        <v>243141.45</v>
      </c>
      <c r="D51" s="25">
        <v>0</v>
      </c>
      <c r="E51" s="25"/>
      <c r="F51" s="25">
        <v>0</v>
      </c>
      <c r="G51" s="25"/>
      <c r="H51" s="25">
        <v>0.05</v>
      </c>
      <c r="I51" s="25"/>
      <c r="J51" s="25">
        <v>0.1</v>
      </c>
      <c r="K51" s="25"/>
      <c r="L51" s="25">
        <v>0.15</v>
      </c>
      <c r="M51" s="25"/>
      <c r="N51" s="25">
        <v>0.15</v>
      </c>
      <c r="O51" s="25"/>
      <c r="P51" s="25">
        <v>0.05</v>
      </c>
      <c r="Q51" s="25"/>
      <c r="R51" s="25">
        <v>0.05</v>
      </c>
      <c r="S51" s="25"/>
      <c r="T51" s="25">
        <v>0.1</v>
      </c>
      <c r="U51" s="25"/>
      <c r="V51" s="25">
        <v>0.15</v>
      </c>
      <c r="W51" s="25"/>
      <c r="X51" s="25">
        <v>0.15</v>
      </c>
      <c r="Y51" s="25"/>
      <c r="Z51" s="26">
        <v>0.05</v>
      </c>
      <c r="AA51" s="26"/>
      <c r="AB51" s="27"/>
      <c r="AC51" s="17"/>
    </row>
    <row r="52" spans="1:29" ht="12.75">
      <c r="A52" s="22"/>
      <c r="B52" s="23"/>
      <c r="C52" s="24"/>
      <c r="D52" s="28">
        <f>$C51*D51</f>
        <v>0</v>
      </c>
      <c r="E52" s="28"/>
      <c r="F52" s="28">
        <f>$C51*F51</f>
        <v>0</v>
      </c>
      <c r="G52" s="28"/>
      <c r="H52" s="28">
        <f>$C51*H51</f>
        <v>12157.072500000002</v>
      </c>
      <c r="I52" s="28"/>
      <c r="J52" s="28">
        <f>$C51*J51</f>
        <v>24314.145000000004</v>
      </c>
      <c r="K52" s="28"/>
      <c r="L52" s="28">
        <f>$C51*L51</f>
        <v>36471.2175</v>
      </c>
      <c r="M52" s="28"/>
      <c r="N52" s="28">
        <f>$C51*N51</f>
        <v>36471.2175</v>
      </c>
      <c r="O52" s="28"/>
      <c r="P52" s="28">
        <f>$C51*P51</f>
        <v>12157.072500000002</v>
      </c>
      <c r="Q52" s="28"/>
      <c r="R52" s="28">
        <f>$C51*R51</f>
        <v>12157.072500000002</v>
      </c>
      <c r="S52" s="28"/>
      <c r="T52" s="28">
        <f>$C51*T51</f>
        <v>24314.145000000004</v>
      </c>
      <c r="U52" s="28"/>
      <c r="V52" s="28">
        <f>$C51*V51</f>
        <v>36471.2175</v>
      </c>
      <c r="W52" s="28"/>
      <c r="X52" s="28">
        <f>$C51*X51</f>
        <v>36471.2175</v>
      </c>
      <c r="Y52" s="28"/>
      <c r="Z52" s="28">
        <f>$C51*Z51</f>
        <v>12157.072500000002</v>
      </c>
      <c r="AA52" s="28"/>
      <c r="AB52" s="27"/>
      <c r="AC52" s="17"/>
    </row>
    <row r="53" spans="1:27" ht="12.75">
      <c r="A53" s="18"/>
      <c r="B53" s="19"/>
      <c r="C53" s="19"/>
      <c r="D53" s="29"/>
      <c r="E53" s="29"/>
      <c r="F53" s="29"/>
      <c r="G53" s="29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29" ht="12.75">
      <c r="A54" s="22" t="s">
        <v>46</v>
      </c>
      <c r="B54" s="23" t="s">
        <v>47</v>
      </c>
      <c r="C54" s="24">
        <v>1204541.38</v>
      </c>
      <c r="D54" s="25">
        <v>0</v>
      </c>
      <c r="E54" s="25"/>
      <c r="F54" s="25">
        <v>0</v>
      </c>
      <c r="G54" s="25"/>
      <c r="H54" s="25">
        <v>0.05</v>
      </c>
      <c r="I54" s="25"/>
      <c r="J54" s="25">
        <v>0.1</v>
      </c>
      <c r="K54" s="25"/>
      <c r="L54" s="25">
        <v>0.15</v>
      </c>
      <c r="M54" s="25"/>
      <c r="N54" s="25">
        <v>0.15</v>
      </c>
      <c r="O54" s="25"/>
      <c r="P54" s="25">
        <v>0.05</v>
      </c>
      <c r="Q54" s="25"/>
      <c r="R54" s="25">
        <v>0.05</v>
      </c>
      <c r="S54" s="25"/>
      <c r="T54" s="25">
        <v>0.1</v>
      </c>
      <c r="U54" s="25"/>
      <c r="V54" s="25">
        <v>0.15</v>
      </c>
      <c r="W54" s="25"/>
      <c r="X54" s="25">
        <v>0.15</v>
      </c>
      <c r="Y54" s="25"/>
      <c r="Z54" s="26">
        <v>0.05</v>
      </c>
      <c r="AA54" s="26"/>
      <c r="AB54" s="27"/>
      <c r="AC54" s="17"/>
    </row>
    <row r="55" spans="1:29" ht="12.75">
      <c r="A55" s="22"/>
      <c r="B55" s="23"/>
      <c r="C55" s="24"/>
      <c r="D55" s="28">
        <f>$C54*D54</f>
        <v>0</v>
      </c>
      <c r="E55" s="28"/>
      <c r="F55" s="28">
        <f>$C54*F54</f>
        <v>0</v>
      </c>
      <c r="G55" s="28"/>
      <c r="H55" s="28">
        <f>$C54*H54</f>
        <v>60227.068999999996</v>
      </c>
      <c r="I55" s="28"/>
      <c r="J55" s="28">
        <f>$C54*J54</f>
        <v>120454.13799999999</v>
      </c>
      <c r="K55" s="28"/>
      <c r="L55" s="28">
        <f>$C54*L54</f>
        <v>180681.20699999997</v>
      </c>
      <c r="M55" s="28"/>
      <c r="N55" s="28">
        <f>$C54*N54</f>
        <v>180681.20699999997</v>
      </c>
      <c r="O55" s="28"/>
      <c r="P55" s="28">
        <f>$C54*P54</f>
        <v>60227.068999999996</v>
      </c>
      <c r="Q55" s="28"/>
      <c r="R55" s="28">
        <f>$C54*R54</f>
        <v>60227.068999999996</v>
      </c>
      <c r="S55" s="28"/>
      <c r="T55" s="28">
        <f>$C54*T54</f>
        <v>120454.13799999999</v>
      </c>
      <c r="U55" s="28"/>
      <c r="V55" s="28">
        <f>$C54*V54</f>
        <v>180681.20699999997</v>
      </c>
      <c r="W55" s="28"/>
      <c r="X55" s="28">
        <f>$C54*X54</f>
        <v>180681.20699999997</v>
      </c>
      <c r="Y55" s="28"/>
      <c r="Z55" s="28">
        <f>$C54*Z54</f>
        <v>60227.068999999996</v>
      </c>
      <c r="AA55" s="28"/>
      <c r="AC55" s="17"/>
    </row>
    <row r="56" spans="1:29" ht="12.75">
      <c r="A56" s="18"/>
      <c r="B56" s="19"/>
      <c r="C56" s="19"/>
      <c r="D56" s="29"/>
      <c r="E56" s="29"/>
      <c r="F56" s="29"/>
      <c r="G56" s="29"/>
      <c r="H56" s="29"/>
      <c r="I56" s="29"/>
      <c r="J56" s="29"/>
      <c r="K56" s="29"/>
      <c r="L56" s="20"/>
      <c r="M56" s="20"/>
      <c r="N56" s="20"/>
      <c r="O56" s="20"/>
      <c r="P56" s="29"/>
      <c r="Q56" s="29"/>
      <c r="R56" s="29"/>
      <c r="S56" s="29"/>
      <c r="T56" s="29"/>
      <c r="U56" s="29"/>
      <c r="V56" s="29"/>
      <c r="W56" s="29"/>
      <c r="X56" s="20"/>
      <c r="Y56" s="20"/>
      <c r="Z56" s="20"/>
      <c r="AA56" s="21"/>
      <c r="AC56" s="17"/>
    </row>
    <row r="57" spans="1:29" ht="12.75">
      <c r="A57" s="22" t="s">
        <v>48</v>
      </c>
      <c r="B57" s="23" t="s">
        <v>49</v>
      </c>
      <c r="C57" s="24">
        <v>20712.03</v>
      </c>
      <c r="D57" s="25">
        <v>0</v>
      </c>
      <c r="E57" s="25"/>
      <c r="F57" s="25">
        <v>0</v>
      </c>
      <c r="G57" s="25"/>
      <c r="H57" s="25">
        <v>0</v>
      </c>
      <c r="I57" s="25"/>
      <c r="J57" s="25">
        <v>0</v>
      </c>
      <c r="K57" s="25"/>
      <c r="L57" s="25">
        <v>0.25</v>
      </c>
      <c r="M57" s="25"/>
      <c r="N57" s="25">
        <v>0.25</v>
      </c>
      <c r="O57" s="25"/>
      <c r="P57" s="25">
        <v>0</v>
      </c>
      <c r="Q57" s="25"/>
      <c r="R57" s="25">
        <v>0</v>
      </c>
      <c r="S57" s="25"/>
      <c r="T57" s="25">
        <v>0</v>
      </c>
      <c r="U57" s="25"/>
      <c r="V57" s="25">
        <v>0</v>
      </c>
      <c r="W57" s="25"/>
      <c r="X57" s="25">
        <v>0.25</v>
      </c>
      <c r="Y57" s="25"/>
      <c r="Z57" s="26">
        <v>0.25</v>
      </c>
      <c r="AA57" s="26"/>
      <c r="AC57" s="17"/>
    </row>
    <row r="58" spans="1:29" ht="12.75">
      <c r="A58" s="22"/>
      <c r="B58" s="23"/>
      <c r="C58" s="24"/>
      <c r="D58" s="28">
        <f>$C57*D57</f>
        <v>0</v>
      </c>
      <c r="E58" s="28"/>
      <c r="F58" s="28">
        <f>$C57*F57</f>
        <v>0</v>
      </c>
      <c r="G58" s="28"/>
      <c r="H58" s="28">
        <f>$C57*H57</f>
        <v>0</v>
      </c>
      <c r="I58" s="28"/>
      <c r="J58" s="28">
        <f>$C57*J57</f>
        <v>0</v>
      </c>
      <c r="K58" s="28"/>
      <c r="L58" s="28">
        <f>$C57*L57</f>
        <v>5178.0075</v>
      </c>
      <c r="M58" s="28"/>
      <c r="N58" s="28">
        <f>$C57*N57</f>
        <v>5178.0075</v>
      </c>
      <c r="O58" s="28"/>
      <c r="P58" s="28">
        <f>$C57*P57</f>
        <v>0</v>
      </c>
      <c r="Q58" s="28"/>
      <c r="R58" s="28">
        <f>$C57*R57</f>
        <v>0</v>
      </c>
      <c r="S58" s="28"/>
      <c r="T58" s="28">
        <f>$C57*T57</f>
        <v>0</v>
      </c>
      <c r="U58" s="28"/>
      <c r="V58" s="28">
        <f>$C57*V57</f>
        <v>0</v>
      </c>
      <c r="W58" s="28"/>
      <c r="X58" s="28">
        <f>$C57*X57</f>
        <v>5178.0075</v>
      </c>
      <c r="Y58" s="28"/>
      <c r="Z58" s="28">
        <f>$C57*Z57</f>
        <v>5178.0075</v>
      </c>
      <c r="AA58" s="28"/>
      <c r="AC58" s="17"/>
    </row>
    <row r="59" spans="1:27" ht="12.75">
      <c r="A59" s="18"/>
      <c r="B59" s="19"/>
      <c r="C59" s="19"/>
      <c r="D59" s="29"/>
      <c r="E59" s="29"/>
      <c r="F59" s="29"/>
      <c r="G59" s="29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1"/>
    </row>
    <row r="60" spans="1:29" ht="12.75">
      <c r="A60" s="22" t="s">
        <v>50</v>
      </c>
      <c r="B60" s="23" t="s">
        <v>51</v>
      </c>
      <c r="C60" s="24">
        <v>305554.98</v>
      </c>
      <c r="D60" s="25">
        <v>0</v>
      </c>
      <c r="E60" s="25"/>
      <c r="F60" s="25">
        <v>0</v>
      </c>
      <c r="G60" s="25"/>
      <c r="H60" s="25">
        <v>0.05</v>
      </c>
      <c r="I60" s="25"/>
      <c r="J60" s="25">
        <v>0.1</v>
      </c>
      <c r="K60" s="25"/>
      <c r="L60" s="25">
        <v>0.15</v>
      </c>
      <c r="M60" s="25"/>
      <c r="N60" s="25">
        <v>0.15</v>
      </c>
      <c r="O60" s="25"/>
      <c r="P60" s="25">
        <v>0.05</v>
      </c>
      <c r="Q60" s="25"/>
      <c r="R60" s="25">
        <v>0.05</v>
      </c>
      <c r="S60" s="25"/>
      <c r="T60" s="25">
        <v>0.1</v>
      </c>
      <c r="U60" s="25"/>
      <c r="V60" s="25">
        <v>0.15</v>
      </c>
      <c r="W60" s="25"/>
      <c r="X60" s="25">
        <v>0.15</v>
      </c>
      <c r="Y60" s="25"/>
      <c r="Z60" s="26">
        <v>0.05</v>
      </c>
      <c r="AA60" s="26"/>
      <c r="AB60" s="27"/>
      <c r="AC60" s="17"/>
    </row>
    <row r="61" spans="1:29" ht="12.75">
      <c r="A61" s="22"/>
      <c r="B61" s="23"/>
      <c r="C61" s="24"/>
      <c r="D61" s="28">
        <f>$C60*D60</f>
        <v>0</v>
      </c>
      <c r="E61" s="28"/>
      <c r="F61" s="28">
        <f>$C60*F60</f>
        <v>0</v>
      </c>
      <c r="G61" s="28"/>
      <c r="H61" s="28">
        <f>$C60*H60</f>
        <v>15277.749</v>
      </c>
      <c r="I61" s="28"/>
      <c r="J61" s="28">
        <f>$C60*J60</f>
        <v>30555.498</v>
      </c>
      <c r="K61" s="28"/>
      <c r="L61" s="28">
        <f>$C60*L60</f>
        <v>45833.246999999996</v>
      </c>
      <c r="M61" s="28"/>
      <c r="N61" s="28">
        <f>$C60*N60</f>
        <v>45833.246999999996</v>
      </c>
      <c r="O61" s="28"/>
      <c r="P61" s="28">
        <f>$C60*P60</f>
        <v>15277.749</v>
      </c>
      <c r="Q61" s="28"/>
      <c r="R61" s="28">
        <f>$C60*R60</f>
        <v>15277.749</v>
      </c>
      <c r="S61" s="28"/>
      <c r="T61" s="28">
        <f>$C60*T60</f>
        <v>30555.498</v>
      </c>
      <c r="U61" s="28"/>
      <c r="V61" s="28">
        <f>$C60*V60</f>
        <v>45833.246999999996</v>
      </c>
      <c r="W61" s="28"/>
      <c r="X61" s="28">
        <f>$C60*X60</f>
        <v>45833.246999999996</v>
      </c>
      <c r="Y61" s="28"/>
      <c r="Z61" s="28">
        <f>$C60*Z60</f>
        <v>15277.749</v>
      </c>
      <c r="AA61" s="28"/>
      <c r="AC61" s="17"/>
    </row>
    <row r="62" spans="1:27" ht="12.75">
      <c r="A62" s="18"/>
      <c r="B62" s="19"/>
      <c r="C62" s="19"/>
      <c r="D62" s="29"/>
      <c r="E62" s="2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1"/>
    </row>
    <row r="63" spans="1:29" ht="12.75">
      <c r="A63" s="22" t="s">
        <v>52</v>
      </c>
      <c r="B63" s="23" t="s">
        <v>53</v>
      </c>
      <c r="C63" s="24">
        <v>88064.58</v>
      </c>
      <c r="D63" s="25">
        <v>0</v>
      </c>
      <c r="E63" s="25"/>
      <c r="F63" s="25">
        <v>0.03</v>
      </c>
      <c r="G63" s="25"/>
      <c r="H63" s="25">
        <v>0.03</v>
      </c>
      <c r="I63" s="25"/>
      <c r="J63" s="25">
        <v>0.03</v>
      </c>
      <c r="K63" s="25"/>
      <c r="L63" s="25">
        <v>0.03</v>
      </c>
      <c r="M63" s="25"/>
      <c r="N63" s="25">
        <v>0.03</v>
      </c>
      <c r="O63" s="25"/>
      <c r="P63" s="25">
        <v>0.05</v>
      </c>
      <c r="Q63" s="25"/>
      <c r="R63" s="25">
        <v>0.05</v>
      </c>
      <c r="S63" s="25"/>
      <c r="T63" s="25">
        <v>0.05</v>
      </c>
      <c r="U63" s="25"/>
      <c r="V63" s="25">
        <v>0.15</v>
      </c>
      <c r="W63" s="25"/>
      <c r="X63" s="25">
        <v>0.2</v>
      </c>
      <c r="Y63" s="25"/>
      <c r="Z63" s="26">
        <v>0.35</v>
      </c>
      <c r="AA63" s="26"/>
      <c r="AB63" s="27"/>
      <c r="AC63" s="17"/>
    </row>
    <row r="64" spans="1:29" ht="12.75">
      <c r="A64" s="31"/>
      <c r="B64" s="32"/>
      <c r="C64" s="33"/>
      <c r="D64" s="28">
        <f>$C63*D63</f>
        <v>0</v>
      </c>
      <c r="E64" s="28"/>
      <c r="F64" s="28">
        <f>$C63*F63</f>
        <v>2641.9374</v>
      </c>
      <c r="G64" s="28"/>
      <c r="H64" s="28">
        <f>$C63*H63</f>
        <v>2641.9374</v>
      </c>
      <c r="I64" s="28"/>
      <c r="J64" s="28">
        <f>$C63*J63</f>
        <v>2641.9374</v>
      </c>
      <c r="K64" s="28"/>
      <c r="L64" s="28">
        <f>$C63*L63</f>
        <v>2641.9374</v>
      </c>
      <c r="M64" s="28"/>
      <c r="N64" s="28">
        <f>$C63*N63</f>
        <v>2641.9374</v>
      </c>
      <c r="O64" s="28"/>
      <c r="P64" s="28">
        <f>$C63*P63</f>
        <v>4403.229</v>
      </c>
      <c r="Q64" s="28"/>
      <c r="R64" s="28">
        <f>$C63*R63</f>
        <v>4403.229</v>
      </c>
      <c r="S64" s="28"/>
      <c r="T64" s="28">
        <f>$C63*T63</f>
        <v>4403.229</v>
      </c>
      <c r="U64" s="28"/>
      <c r="V64" s="28">
        <f>$C63*V63</f>
        <v>13209.687</v>
      </c>
      <c r="W64" s="28"/>
      <c r="X64" s="28">
        <f>$C63*X63</f>
        <v>17612.916</v>
      </c>
      <c r="Y64" s="28"/>
      <c r="Z64" s="28">
        <f>$C63*Z63</f>
        <v>30822.603</v>
      </c>
      <c r="AA64" s="28"/>
      <c r="AC64" s="17"/>
    </row>
    <row r="65" spans="1:27" ht="12.75">
      <c r="A65" s="34"/>
      <c r="B65" s="35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9" ht="12.75">
      <c r="A66" s="12"/>
      <c r="B66" s="38" t="s">
        <v>54</v>
      </c>
      <c r="C66" s="39">
        <f>SUM(C63,C54,C51,C45,C48,C60,C42,C21,C27,C57,C33,C30,C36,C39,C24,C15,C12+C18+0.01)</f>
        <v>6283066.010000001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1"/>
      <c r="AA66" s="41"/>
      <c r="AC66" s="17"/>
    </row>
    <row r="67" spans="1:27" ht="12.75">
      <c r="A67" s="18"/>
      <c r="B67" s="42" t="s">
        <v>55</v>
      </c>
      <c r="C67" s="43"/>
      <c r="D67" s="44">
        <f>SUM(D13,D16,D25,D40,D37,D31,D34,D58,D28,D22,D43,D61,D49,D46,D52,D55,D64+D19)</f>
        <v>144894.596</v>
      </c>
      <c r="E67" s="45"/>
      <c r="F67" s="44">
        <f>SUM(F13,F16,F25,F40,F37,F31,F34,F58,F28,F22,F43,F61,F49,F46,F52,F55,F64+F19)</f>
        <v>266181.117825</v>
      </c>
      <c r="G67" s="45"/>
      <c r="H67" s="46">
        <f>SUM(H13,H16,H25,H40,H37,H31,H34,H58,H28,H22,H43,H61,H49,H46,H52,H55,H64+H19)</f>
        <v>386909.71325000003</v>
      </c>
      <c r="I67" s="47"/>
      <c r="J67" s="46">
        <f>SUM(J13,J16,J25,J40,J37,J31,J34,J58,J28,J22,J43,J61,J49,J46,J52,J55,J64+J19)</f>
        <v>595584.3760000002</v>
      </c>
      <c r="K67" s="47"/>
      <c r="L67" s="46">
        <f>SUM(L13,L16,L25,L40,L37,L31,L34,L58,L28,L22,L43,L61,L49,L46,L52,L55,L64+L19)</f>
        <v>814779.9143749999</v>
      </c>
      <c r="M67" s="47"/>
      <c r="N67" s="46">
        <f>SUM(N13,N16,N25,N40,N37,N31,N34,N58,N28,N22,N43,N61,N49,N46,N52,N55,N64+N19)</f>
        <v>698442.5212749998</v>
      </c>
      <c r="O67" s="47"/>
      <c r="P67" s="46">
        <f>SUM(P13,P16,P25,P40,P37,P31,P34,P58,P28,P22,P43,P61,P49,P46,P52,P55,P64+P19)</f>
        <v>340688.61030000006</v>
      </c>
      <c r="Q67" s="47"/>
      <c r="R67" s="46">
        <f>SUM(R13,R16,R25,R40,R37,R31,R34,R58,R28,R22,R43,R61,R49,R46,R52,R55,R64+R19)</f>
        <v>496638.39465000003</v>
      </c>
      <c r="S67" s="47"/>
      <c r="T67" s="46">
        <f>SUM(T13,T16,T25,T40,T37,T31,T34,T58,T28,T22,T43,T61,T49,T46,T52,T55,T64+T19)</f>
        <v>655383.4016500001</v>
      </c>
      <c r="U67" s="47"/>
      <c r="V67" s="46">
        <f>SUM(V13,V16,V25,V40,V37,V31,V34,V58,V28,V22,V43,V61,V49,V46,V52,V55,V64+V19)</f>
        <v>778684.040875</v>
      </c>
      <c r="W67" s="47"/>
      <c r="X67" s="46">
        <f>SUM(X13,X16,X25,X40,X37,X31,X34,X58,X28,X22,X43,X61,X49,X46,X52,X55,X64+X19)</f>
        <v>752800.6119499999</v>
      </c>
      <c r="Y67" s="47"/>
      <c r="Z67" s="46">
        <f>SUM(Z13,Z16,Z25,Z40,Z37,Z31,Z34,Z58,Z28,Z22,Z43,Z61,Z49,Z46,Z52,Z55,Z64+Z19)</f>
        <v>352078.70185</v>
      </c>
      <c r="AA67" s="47"/>
    </row>
    <row r="68" spans="1:27" ht="12.75">
      <c r="A68" s="18"/>
      <c r="B68" s="42" t="s">
        <v>56</v>
      </c>
      <c r="C68" s="43"/>
      <c r="D68" s="44">
        <f>D67</f>
        <v>144894.596</v>
      </c>
      <c r="E68" s="45"/>
      <c r="F68" s="44">
        <f>D68+F67</f>
        <v>411075.713825</v>
      </c>
      <c r="G68" s="45"/>
      <c r="H68" s="46">
        <f>F68+H67</f>
        <v>797985.427075</v>
      </c>
      <c r="I68" s="47"/>
      <c r="J68" s="46">
        <f>H68+J67</f>
        <v>1393569.8030750002</v>
      </c>
      <c r="K68" s="47"/>
      <c r="L68" s="46">
        <f>J68+L67</f>
        <v>2208349.7174500003</v>
      </c>
      <c r="M68" s="47"/>
      <c r="N68" s="46">
        <f>L68+N67</f>
        <v>2906792.238725</v>
      </c>
      <c r="O68" s="47"/>
      <c r="P68" s="46">
        <f>N68+P67</f>
        <v>3247480.849025</v>
      </c>
      <c r="Q68" s="47"/>
      <c r="R68" s="46">
        <f>P68+R67</f>
        <v>3744119.243675</v>
      </c>
      <c r="S68" s="47"/>
      <c r="T68" s="46">
        <f>R68+T67</f>
        <v>4399502.645325</v>
      </c>
      <c r="U68" s="47"/>
      <c r="V68" s="46">
        <f>T68+V67</f>
        <v>5178186.6862</v>
      </c>
      <c r="W68" s="47"/>
      <c r="X68" s="46">
        <f>V68+X67+0.01</f>
        <v>5930987.30815</v>
      </c>
      <c r="Y68" s="47"/>
      <c r="Z68" s="46">
        <f>X68+Z67</f>
        <v>6283066.01</v>
      </c>
      <c r="AA68" s="47"/>
    </row>
    <row r="69" spans="1:27" ht="12.75">
      <c r="A69" s="18"/>
      <c r="B69" s="42" t="s">
        <v>57</v>
      </c>
      <c r="C69" s="43"/>
      <c r="D69" s="48">
        <f>D67/$C$66</f>
        <v>0.02306112903626807</v>
      </c>
      <c r="E69" s="49"/>
      <c r="F69" s="48">
        <f>F67/$C$66</f>
        <v>0.04236484502969594</v>
      </c>
      <c r="G69" s="49"/>
      <c r="H69" s="50">
        <f>H67/$C$66</f>
        <v>0.06157976259269</v>
      </c>
      <c r="I69" s="51"/>
      <c r="J69" s="50">
        <f>J67/$C$66</f>
        <v>0.09479199725931259</v>
      </c>
      <c r="K69" s="51"/>
      <c r="L69" s="50">
        <f>L67/$C$66</f>
        <v>0.12967871308024023</v>
      </c>
      <c r="M69" s="51"/>
      <c r="N69" s="50">
        <f>N67/$C$66</f>
        <v>0.11116269034311797</v>
      </c>
      <c r="O69" s="51"/>
      <c r="P69" s="50">
        <f>P67/$C$66</f>
        <v>0.05422330590793841</v>
      </c>
      <c r="Q69" s="51"/>
      <c r="R69" s="50">
        <f>R67/$C$66</f>
        <v>0.07904395622448665</v>
      </c>
      <c r="S69" s="51"/>
      <c r="T69" s="50">
        <f>T67/$C$66</f>
        <v>0.10430948848968086</v>
      </c>
      <c r="U69" s="51"/>
      <c r="V69" s="50">
        <f>V67/$C$66</f>
        <v>0.1239337673097278</v>
      </c>
      <c r="W69" s="51"/>
      <c r="X69" s="50">
        <f>X67/$C$66</f>
        <v>0.11981421343526516</v>
      </c>
      <c r="Y69" s="51"/>
      <c r="Z69" s="50">
        <f>Z67/$C$66</f>
        <v>0.05603612969999657</v>
      </c>
      <c r="AA69" s="51"/>
    </row>
    <row r="70" spans="1:27" ht="12.75">
      <c r="A70" s="52"/>
      <c r="B70" s="53" t="s">
        <v>58</v>
      </c>
      <c r="C70" s="54"/>
      <c r="D70" s="55">
        <f>D69</f>
        <v>0.02306112903626807</v>
      </c>
      <c r="E70" s="56"/>
      <c r="F70" s="55">
        <f>D70+F69</f>
        <v>0.06542597406596401</v>
      </c>
      <c r="G70" s="56"/>
      <c r="H70" s="57">
        <f>F70+H69</f>
        <v>0.127005736658654</v>
      </c>
      <c r="I70" s="58"/>
      <c r="J70" s="57">
        <f>H70+J69</f>
        <v>0.2217977339179666</v>
      </c>
      <c r="K70" s="58"/>
      <c r="L70" s="57">
        <f>J70+L69</f>
        <v>0.3514764469982068</v>
      </c>
      <c r="M70" s="58"/>
      <c r="N70" s="57">
        <f>L70+N69</f>
        <v>0.4626391373413248</v>
      </c>
      <c r="O70" s="58"/>
      <c r="P70" s="57">
        <f>N70+P69</f>
        <v>0.5168624432492632</v>
      </c>
      <c r="Q70" s="58"/>
      <c r="R70" s="57">
        <f>P70+R69</f>
        <v>0.5959063994737499</v>
      </c>
      <c r="S70" s="58"/>
      <c r="T70" s="57">
        <f>R70+T69</f>
        <v>0.7002158879634308</v>
      </c>
      <c r="U70" s="58"/>
      <c r="V70" s="57">
        <f>T70+V69</f>
        <v>0.8241496552731586</v>
      </c>
      <c r="W70" s="58"/>
      <c r="X70" s="57">
        <f>V70+X69</f>
        <v>0.9439638687084237</v>
      </c>
      <c r="Y70" s="58"/>
      <c r="Z70" s="57">
        <f>X70+Z69</f>
        <v>0.9999999984084204</v>
      </c>
      <c r="AA70" s="58"/>
    </row>
    <row r="73" ht="12.75">
      <c r="Q73" s="59"/>
    </row>
  </sheetData>
  <sheetProtection selectLockedCells="1" selectUnlockedCells="1"/>
  <mergeCells count="482">
    <mergeCell ref="A6:I6"/>
    <mergeCell ref="O6:W6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Z21:AA21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Z25:AA25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Z27:AA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Z39:AA39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Z51:AA51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Z55:AA55"/>
    <mergeCell ref="D57:E57"/>
    <mergeCell ref="F57:G57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Z57:AA57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D60:E60"/>
    <mergeCell ref="F60:G60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Z61:AA61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Z63:AA63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Z65:AA65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</mergeCells>
  <printOptions horizontalCentered="1"/>
  <pageMargins left="0.11805555555555555" right="0" top="0.39375" bottom="0.39375" header="0.5118055555555555" footer="0.31527777777777777"/>
  <pageSetup horizontalDpi="300" verticalDpi="300" orientation="landscape" paperSize="9" scale="75"/>
  <headerFooter alignWithMargins="0">
    <oddFooter>&amp;R&amp;P/&amp;N</oddFooter>
  </headerFooter>
  <rowBreaks count="2" manualBreakCount="2">
    <brk id="38" max="255" man="1"/>
    <brk id="70" max="255" man="1"/>
  </rowBreaks>
  <colBreaks count="2" manualBreakCount="2">
    <brk id="13" max="65535" man="1"/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HCRP</dc:creator>
  <cp:keywords/>
  <dc:description/>
  <cp:lastModifiedBy>Maria Rodrigues</cp:lastModifiedBy>
  <cp:lastPrinted>2014-11-18T17:51:59Z</cp:lastPrinted>
  <dcterms:created xsi:type="dcterms:W3CDTF">2013-05-29T11:39:51Z</dcterms:created>
  <dcterms:modified xsi:type="dcterms:W3CDTF">2014-12-04T11:05:30Z</dcterms:modified>
  <cp:category/>
  <cp:version/>
  <cp:contentType/>
  <cp:contentStatus/>
  <cp:revision>2</cp:revision>
</cp:coreProperties>
</file>