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media/image1.wmf" ContentType="image/x-wmf"/>
  <Override PartName="/xl/media/image2.wmf" ContentType="image/x-wmf"/>
  <Override PartName="/xl/media/image3.wmf" ContentType="image/x-wmf"/>
  <Override PartName="/xl/media/image4.wmf" ContentType="image/x-wmf"/>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Insumos" sheetId="1" state="visible" r:id="rId2"/>
    <sheet name="Fator K e TRDE" sheetId="2" state="visible" r:id="rId3"/>
    <sheet name="Orçamento" sheetId="3" state="visible" r:id="rId4"/>
    <sheet name="Cronograma Físico-Financeiro" sheetId="4" state="visible" r:id="rId5"/>
  </sheets>
  <definedNames>
    <definedName function="false" hidden="false" localSheetId="0" name="_xlnm.Print_Area" vbProcedure="false">Insumos!$A$1:$I$23</definedName>
    <definedName function="false" hidden="false" localSheetId="2" name="_xlnm.Print_Area" vbProcedure="false">Orçamento!$A$1:$I$49,Orçamento!$A$50:$I$89</definedName>
    <definedName function="false" hidden="false" localSheetId="2" name="_xlnm.Print_Titles" vbProcedure="false">Orçamento!$1:$4</definedName>
    <definedName function="false" hidden="false" localSheetId="0" name="_xlnm.Print_Area_0" vbProcedure="false">Insumos!$A$1:$I$22</definedName>
    <definedName function="false" hidden="false" localSheetId="2" name="_xlnm.Print_Area" vbProcedure="false">Orçamento!$A$1:$I$49,Orçamento!$A$50:$I$90</definedName>
    <definedName function="false" hidden="false" localSheetId="2" name="_xlnm.Print_Area_0_0" vbProcedure="false">Orçamento!$A$1:$I$49,Orçamento!$A$51:$I$89</definedName>
    <definedName function="false" hidden="false" localSheetId="2" name="_xlnm.Print_Area_0_0_0" vbProcedure="false">Orçamento!$A$1:$I$49,Orçamento!$A$51:$I$90</definedName>
    <definedName function="false" hidden="false" localSheetId="2" name="_xlnm.Print_Area_0_0_0_0" vbProcedure="false">Orçamento!$A$1:$I$49,Orçamento!$A$51:$I$77</definedName>
    <definedName function="false" hidden="false" localSheetId="2" name="_xlnm.Print_Titles_0_0_0_0_0_0_0_0_0_0_0_0_0_0_0" vbProcedure="false">orçamento!#REF!</definedName>
    <definedName function="false" hidden="false" localSheetId="2" name="_xlnm.Print_Titles_0_0_0_0_0_0_0_0_0_0_0_0_0_0_0_0" vbProcedure="false">orçamento!#REF!</definedName>
    <definedName function="false" hidden="false" localSheetId="2" name="_xlnm.Print_Titles_0_0_0_0_0_0_0_0_0_0_0_0_0_0_0_0_0" vbProcedure="false">orçamento!#REF!</definedName>
    <definedName function="false" hidden="false" localSheetId="2" name="_xlnm.Print_Titles_0_0_0_0_0_0_0_0_0_0_0_0_0_0_0_0_0_0" vbProcedure="false">orçamento!#REF!</definedName>
    <definedName function="false" hidden="false" localSheetId="2" name="_xlnm.Print_Titles_0_0_0_0_0_0_0_0_0_0_0_0_0_0_0_0_0_0_0" vbProcedure="false">orçamento!#REF!</definedName>
    <definedName function="false" hidden="false" localSheetId="2" name="_xlnm.Print_Titles_0_0_0_0_0_0_0_0_0_0_0_0_0_0_0_0_0_0_0_0" vbProcedure="false">orçamento!#REF!</definedName>
    <definedName function="false" hidden="false" localSheetId="2" name="_xlnm.Print_Titles_0_0_0_0_0_0_0_0_0_0_0_0_0_0_0_0_0_0_0_0_0" vbProcedure="false">orçamento!#REF!</definedName>
    <definedName function="false" hidden="false" localSheetId="2" name="_xlnm.Print_Titles_0_0_0_0_0_0_0_0_0_0_0_0_0_0_0_0_0_0_0_0_0_0" vbProcedure="false">orçamento!#REF!</definedName>
    <definedName function="false" hidden="false" localSheetId="2" name="_xlnm.Print_Titles_0_0_0_0_0_0_0_0_0_0_0_0_0_0_0_0_0_0_0_0_0_0_0" vbProcedure="false">orçamento!#REF!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<sst xmlns="http://schemas.openxmlformats.org/spreadsheetml/2006/main" count="202" uniqueCount="160">
  <si>
    <t xml:space="preserve">ANEXO VI – PLANILHA ORÇAMENTÁRIA</t>
  </si>
  <si>
    <t xml:space="preserve">BANCO DE INSUMOS</t>
  </si>
  <si>
    <t xml:space="preserve">Recursos Humanos</t>
  </si>
  <si>
    <t xml:space="preserve">Fonte</t>
  </si>
  <si>
    <t xml:space="preserve">Código</t>
  </si>
  <si>
    <t xml:space="preserve">Unid.</t>
  </si>
  <si>
    <t xml:space="preserve">Preço unitário</t>
  </si>
  <si>
    <t xml:space="preserve">Encargos Sociais</t>
  </si>
  <si>
    <t xml:space="preserve">Custo Direto (h)</t>
  </si>
  <si>
    <t xml:space="preserve">Fator K</t>
  </si>
  <si>
    <t xml:space="preserve">Preço de venda</t>
  </si>
  <si>
    <t xml:space="preserve">Arquiteto Sênior</t>
  </si>
  <si>
    <t xml:space="preserve">33953</t>
  </si>
  <si>
    <t xml:space="preserve">hora</t>
  </si>
  <si>
    <t xml:space="preserve">Desenhista Projetista</t>
  </si>
  <si>
    <t xml:space="preserve">02358</t>
  </si>
  <si>
    <t xml:space="preserve">Advogado Sênior</t>
  </si>
  <si>
    <t xml:space="preserve">03-54-03</t>
  </si>
  <si>
    <t xml:space="preserve">Auxiliar de Serviços Gerais</t>
  </si>
  <si>
    <t xml:space="preserve">06121</t>
  </si>
  <si>
    <t xml:space="preserve">Assistente Social Pleno</t>
  </si>
  <si>
    <t xml:space="preserve">03-54-11</t>
  </si>
  <si>
    <t xml:space="preserve">Digitador</t>
  </si>
  <si>
    <t xml:space="preserve">03-43-00</t>
  </si>
  <si>
    <t xml:space="preserve">Demais insumos</t>
  </si>
  <si>
    <t xml:space="preserve">Custo Direto</t>
  </si>
  <si>
    <t xml:space="preserve">TRDE</t>
  </si>
  <si>
    <t xml:space="preserve">Preço de venda*</t>
  </si>
  <si>
    <t xml:space="preserve">Levantamento planimétrico cadastral</t>
  </si>
  <si>
    <t xml:space="preserve">01-09-00</t>
  </si>
  <si>
    <t xml:space="preserve">m²</t>
  </si>
  <si>
    <t xml:space="preserve">---</t>
  </si>
  <si>
    <t xml:space="preserve">Folder 2 dobras 3 faces tamanho 21,6 x 10cm, gramatura 90 a 115gr com arte colorida</t>
  </si>
  <si>
    <t xml:space="preserve">Cotação
Março/2022</t>
  </si>
  <si>
    <t xml:space="preserve">unid.</t>
  </si>
  <si>
    <t xml:space="preserve">Banner 2m x 1m de lona fosca vinil, gramatura 440gr com arte colorida</t>
  </si>
  <si>
    <t xml:space="preserve">Panfleto 15 x 21cm em papel couche fosco 90gr com arte colorida</t>
  </si>
  <si>
    <t xml:space="preserve">REFERÊNCIAS</t>
  </si>
  <si>
    <t xml:space="preserve">SINAPI – SIST. NAC. DE PESQUISA DE CUSTOS E ÍNDICES DA CONSTRUÇÃO CIVIL – SP – MÊS DE COLETA: 07/2021 – NÃO DESONERADO</t>
  </si>
  <si>
    <t xml:space="preserve">SIURB - TABELA DE CUSTOS UNITÁRIOS DE INFRAESTRUTURA URBANA DATA-BASE JANEIRO DE 2021 – SEM DESONERAÇÃO</t>
  </si>
  <si>
    <t xml:space="preserve">MAPA DE COTAÇÃO – MATERIAIS GRÁFICOS – MARÇO DE 2022</t>
  </si>
  <si>
    <t xml:space="preserve">* Preço de venda com aplicação do BDI de acordo com metodologia recomendada pelo Tribunal de Contas da União para serviços de engenharia e consultoria no item 4.4.6 do Manual de Instruções para Contratação e Execução dos Programas e Ações do Ministério de Desenvolvimento Regional.
Manual aprovado pela Portaria nº 646, de 18 de março de 2020, publicada no DOU nº 55, de 20 de março de 2020, Seção 1, pág. 15.
Alteração vigente aprovada pela Portaria nº 1049, de 28 de maio de 2021, publicada no DOU nº 101, de 31 de maio de 2021, Seção 1, pág. 68.</t>
  </si>
  <si>
    <t xml:space="preserve">MEMÓRIA DE CÁLCULO</t>
  </si>
  <si>
    <t xml:space="preserve">FATOR K E TRDE</t>
  </si>
  <si>
    <t xml:space="preserve">SINAPI Janeiro/2022</t>
  </si>
  <si>
    <t xml:space="preserve">K1=</t>
  </si>
  <si>
    <t xml:space="preserve">(Encargos sociais SEM desoneração: 114,15%)</t>
  </si>
  <si>
    <t xml:space="preserve">K2=</t>
  </si>
  <si>
    <t xml:space="preserve">(20%)</t>
  </si>
  <si>
    <t xml:space="preserve">K3=</t>
  </si>
  <si>
    <t xml:space="preserve">(Margem de lucro: 12%)</t>
  </si>
  <si>
    <t xml:space="preserve">K4=</t>
  </si>
  <si>
    <t xml:space="preserve">(Impostos: PIS=0,65%, COFINS: 3,00%, ISS: 3,00%)</t>
  </si>
  <si>
    <t xml:space="preserve">FATOR K=</t>
  </si>
  <si>
    <t xml:space="preserve">K= (1+K1+K2)*(1+K3)*(1+K4)</t>
  </si>
  <si>
    <t xml:space="preserve">SIURB Julho/2021</t>
  </si>
  <si>
    <t xml:space="preserve">(Encargos sociais SEM desoneração: 157,80%)</t>
  </si>
  <si>
    <t xml:space="preserve">TRDE=</t>
  </si>
  <si>
    <t xml:space="preserve">TRDE= (1+K3)*(1+K4)</t>
  </si>
  <si>
    <t xml:space="preserve">PLANO DE REGULARIZAÇÃO FUNDIÁRIA – NÚCLEO CERQUEIRA LEITE</t>
  </si>
  <si>
    <t xml:space="preserve">ANEXO XI – PLANILHA EMPRESA</t>
  </si>
  <si>
    <t xml:space="preserve">Secretaria de Habitação / Prefeitura Municipal de Mauá</t>
  </si>
  <si>
    <t xml:space="preserve">Macro-atividade</t>
  </si>
  <si>
    <t xml:space="preserve">Atividade</t>
  </si>
  <si>
    <t xml:space="preserve">Produto</t>
  </si>
  <si>
    <t xml:space="preserve">Insumos</t>
  </si>
  <si>
    <t xml:space="preserve">Quantidade</t>
  </si>
  <si>
    <t xml:space="preserve">Valor parcial</t>
  </si>
  <si>
    <t xml:space="preserve">Subtotal por produto</t>
  </si>
  <si>
    <t xml:space="preserve">1. MOBILIZAÇÃO COMUNITÁRIA</t>
  </si>
  <si>
    <t xml:space="preserve">1.1. Palestra sobre as ações de regularização fundiária</t>
  </si>
  <si>
    <t xml:space="preserve">P1</t>
  </si>
  <si>
    <t xml:space="preserve">Relatório descritivo</t>
  </si>
  <si>
    <t xml:space="preserve">1.2 Elaboração de Material Gráfico</t>
  </si>
  <si>
    <t xml:space="preserve">P2</t>
  </si>
  <si>
    <t xml:space="preserve">P3</t>
  </si>
  <si>
    <t xml:space="preserve">P4</t>
  </si>
  <si>
    <t xml:space="preserve">Subtotal 1</t>
  </si>
  <si>
    <t xml:space="preserve">2. LEVANTAMENTOS BÁSICOS</t>
  </si>
  <si>
    <t xml:space="preserve">2.1. Pesquisa 
Fundiária</t>
  </si>
  <si>
    <t xml:space="preserve">P5</t>
  </si>
  <si>
    <t xml:space="preserve">Planta de diagnóstico fundiário</t>
  </si>
  <si>
    <t xml:space="preserve">P6</t>
  </si>
  <si>
    <t xml:space="preserve">Relatório diagnóstico</t>
  </si>
  <si>
    <t xml:space="preserve">2.2. Levantamento Planialtimétrico Cadastral</t>
  </si>
  <si>
    <t xml:space="preserve">P7</t>
  </si>
  <si>
    <t xml:space="preserve">2.3. Cadastro Social e Coleta de Documentos</t>
  </si>
  <si>
    <t xml:space="preserve">P8</t>
  </si>
  <si>
    <t xml:space="preserve">Fichas Cadastrais</t>
  </si>
  <si>
    <t xml:space="preserve">P9</t>
  </si>
  <si>
    <t xml:space="preserve">Planilha de beneficiários</t>
  </si>
  <si>
    <t xml:space="preserve">Subtotal 2</t>
  </si>
  <si>
    <t xml:space="preserve">3. ELABORAÇÃO DO PROJETO DE REGULARIZAÇÃO FUNDIÁRIA</t>
  </si>
  <si>
    <t xml:space="preserve">3.1. Estudo Preliminar</t>
  </si>
  <si>
    <t xml:space="preserve">P10</t>
  </si>
  <si>
    <t xml:space="preserve">Proposta inicial de projeto de regularização fundiária</t>
  </si>
  <si>
    <t xml:space="preserve">3.2. Validação do estudo preliminar pela comunidade</t>
  </si>
  <si>
    <t xml:space="preserve">P11</t>
  </si>
  <si>
    <t xml:space="preserve">3.3. Projeto de regularização fundiária</t>
  </si>
  <si>
    <t xml:space="preserve">P12</t>
  </si>
  <si>
    <t xml:space="preserve">Planta do perímetro a ser regularizado</t>
  </si>
  <si>
    <t xml:space="preserve">P13</t>
  </si>
  <si>
    <t xml:space="preserve">Memorial descritivo da poligonal do assentamento</t>
  </si>
  <si>
    <t xml:space="preserve">P14</t>
  </si>
  <si>
    <t xml:space="preserve">Planta de parcelamento</t>
  </si>
  <si>
    <t xml:space="preserve">P15</t>
  </si>
  <si>
    <t xml:space="preserve">Memoriais descritivos dos lotes</t>
  </si>
  <si>
    <t xml:space="preserve">P16</t>
  </si>
  <si>
    <t xml:space="preserve">Certidões das concessionárias locais de infraestrutura</t>
  </si>
  <si>
    <t xml:space="preserve">Subtotal 3</t>
  </si>
  <si>
    <t xml:space="preserve">4. LICENCIAMENTO E APROVAÇÃO DO PROJETO</t>
  </si>
  <si>
    <t xml:space="preserve">4.1. Licenciamento Ambiental</t>
  </si>
  <si>
    <t xml:space="preserve">P17</t>
  </si>
  <si>
    <t xml:space="preserve">Licença ambiental ou certificado de dispensa de licença</t>
  </si>
  <si>
    <t xml:space="preserve">4.2 Licenciamento Urbanístico</t>
  </si>
  <si>
    <t xml:space="preserve">P18</t>
  </si>
  <si>
    <t xml:space="preserve">Planta de parcelamento aprovada</t>
  </si>
  <si>
    <t xml:space="preserve">4.3 Certidão de Regularização Fundiária</t>
  </si>
  <si>
    <t xml:space="preserve">P19</t>
  </si>
  <si>
    <t xml:space="preserve">Certidão de Regularização Fundiária</t>
  </si>
  <si>
    <t xml:space="preserve">Subtotal 4</t>
  </si>
  <si>
    <t xml:space="preserve">5. INSTRUMENTOS DE REGULARIZAÇÃO FUNDIÁRIA</t>
  </si>
  <si>
    <t xml:space="preserve">5.1. Definição dos Instrumentos de regularização fundiária</t>
  </si>
  <si>
    <t xml:space="preserve">P20</t>
  </si>
  <si>
    <t xml:space="preserve">5.2. Apresentação dos instrumentos à comunidade</t>
  </si>
  <si>
    <t xml:space="preserve">P21</t>
  </si>
  <si>
    <t xml:space="preserve">Subtotal 5</t>
  </si>
  <si>
    <t xml:space="preserve">6. TITULAÇÃO E REGISTRO</t>
  </si>
  <si>
    <t xml:space="preserve">6.1. Providências de Cartório</t>
  </si>
  <si>
    <t xml:space="preserve">P22</t>
  </si>
  <si>
    <t xml:space="preserve">Protocolo de requerimento de registro de parcelamento e cópia do dossiê</t>
  </si>
  <si>
    <t xml:space="preserve">P23</t>
  </si>
  <si>
    <t xml:space="preserve">Registro do parcelamento com a respectiva individualização das matrículas</t>
  </si>
  <si>
    <t xml:space="preserve">6.2. Formalização de termos/contratos</t>
  </si>
  <si>
    <t xml:space="preserve">P24</t>
  </si>
  <si>
    <t xml:space="preserve">Termos/contratos individualizados em nome dos beneficiários</t>
  </si>
  <si>
    <t xml:space="preserve">6.3 Entrega dos títulos aos beneficiários</t>
  </si>
  <si>
    <t xml:space="preserve">P25</t>
  </si>
  <si>
    <t xml:space="preserve">Relatório descritivo com protocolos de recebimento dos títulos</t>
  </si>
  <si>
    <t xml:space="preserve">Subtotal 6</t>
  </si>
  <si>
    <t xml:space="preserve">VALOR TOTAL</t>
  </si>
  <si>
    <t xml:space="preserve">ANEXO VII – CRONOGRAMA FÍSICO – FINANCEIRO</t>
  </si>
  <si>
    <t xml:space="preserve">SECRETARIA DE HABITAÇÃO / PREFEITURA MUNICIPAL DE MAUÁ</t>
  </si>
  <si>
    <t xml:space="preserve">MACRO- ATIVIDADE</t>
  </si>
  <si>
    <t xml:space="preserve">ATIVIDADE</t>
  </si>
  <si>
    <t xml:space="preserve">PRODUTO</t>
  </si>
  <si>
    <t xml:space="preserve">MÊS 1</t>
  </si>
  <si>
    <t xml:space="preserve">MÊS 2</t>
  </si>
  <si>
    <t xml:space="preserve">MÊS 3</t>
  </si>
  <si>
    <t xml:space="preserve">MÊS 4</t>
  </si>
  <si>
    <t xml:space="preserve">MÊS 5</t>
  </si>
  <si>
    <t xml:space="preserve">MÊS 6</t>
  </si>
  <si>
    <t xml:space="preserve">MÊS 7</t>
  </si>
  <si>
    <t xml:space="preserve">MÊS 8</t>
  </si>
  <si>
    <t xml:space="preserve">MÊS 9</t>
  </si>
  <si>
    <t xml:space="preserve">MÊS 10</t>
  </si>
  <si>
    <t xml:space="preserve">MÊS 11</t>
  </si>
  <si>
    <t xml:space="preserve">MÊS 12</t>
  </si>
  <si>
    <t xml:space="preserve">DESEMBOLSO MENSAL</t>
  </si>
  <si>
    <t xml:space="preserve">DESEMBOLSO ACUMULADO</t>
  </si>
</sst>
</file>

<file path=xl/styles.xml><?xml version="1.0" encoding="utf-8"?>
<styleSheet xmlns="http://schemas.openxmlformats.org/spreadsheetml/2006/main">
  <numFmts count="7">
    <numFmt numFmtId="164" formatCode="General"/>
    <numFmt numFmtId="165" formatCode="@"/>
    <numFmt numFmtId="166" formatCode="&quot;R$ &quot;#,##0.00"/>
    <numFmt numFmtId="167" formatCode="0.00%"/>
    <numFmt numFmtId="168" formatCode="0.0000"/>
    <numFmt numFmtId="169" formatCode="General"/>
    <numFmt numFmtId="170" formatCode="[$R$-416]\ #,##0.00;[RED]\-[$R$-416]\ #,##0.00"/>
  </numFmts>
  <fonts count="15">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0.5"/>
      <color rgb="FF000000"/>
      <name val="Calibri"/>
      <family val="2"/>
      <charset val="1"/>
    </font>
    <font>
      <sz val="10.5"/>
      <color rgb="FF000000"/>
      <name val="Calibri"/>
      <family val="2"/>
      <charset val="1"/>
    </font>
    <font>
      <sz val="10"/>
      <color rgb="FF00000A"/>
      <name val="Calibri"/>
      <family val="1"/>
      <charset val="1"/>
    </font>
    <font>
      <b val="true"/>
      <sz val="11"/>
      <name val="Calibri"/>
      <family val="2"/>
      <charset val="1"/>
    </font>
    <font>
      <sz val="11"/>
      <name val="Calibri"/>
      <family val="2"/>
      <charset val="1"/>
    </font>
    <font>
      <sz val="12"/>
      <color rgb="FF000000"/>
      <name val="Calibri"/>
      <family val="2"/>
      <charset val="1"/>
    </font>
    <font>
      <b val="true"/>
      <sz val="12"/>
      <color rgb="FF000000"/>
      <name val="Calibri"/>
      <family val="2"/>
      <charset val="1"/>
    </font>
    <font>
      <b val="true"/>
      <sz val="14"/>
      <name val="Calibri"/>
      <family val="2"/>
      <charset val="1"/>
    </font>
    <font>
      <sz val="14"/>
      <name val="Calibri"/>
      <family val="2"/>
      <charset val="1"/>
    </font>
    <font>
      <sz val="14"/>
      <color rgb="FF000000"/>
      <name val="Calibri"/>
      <family val="2"/>
      <charset val="1"/>
    </font>
  </fonts>
  <fills count="5">
    <fill>
      <patternFill patternType="none"/>
    </fill>
    <fill>
      <patternFill patternType="gray125"/>
    </fill>
    <fill>
      <patternFill patternType="solid">
        <fgColor rgb="FFFFFF00"/>
        <bgColor rgb="FFFFFF00"/>
      </patternFill>
    </fill>
    <fill>
      <patternFill patternType="solid">
        <fgColor rgb="FFE6E6FF"/>
        <bgColor rgb="FFCFE7F5"/>
      </patternFill>
    </fill>
    <fill>
      <patternFill patternType="solid">
        <fgColor rgb="FFCFE7F5"/>
        <bgColor rgb="FFE6E6FF"/>
      </patternFill>
    </fill>
  </fills>
  <borders count="58">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hair"/>
      <right/>
      <top style="thin"/>
      <bottom style="thin"/>
      <diagonal/>
    </border>
    <border diagonalUp="false" diagonalDown="false">
      <left style="hair"/>
      <right style="hair"/>
      <top style="thin"/>
      <bottom style="thin"/>
      <diagonal/>
    </border>
    <border diagonalUp="false" diagonalDown="false">
      <left/>
      <right/>
      <top style="hair"/>
      <bottom style="hair"/>
      <diagonal/>
    </border>
    <border diagonalUp="false" diagonalDown="false">
      <left style="hair"/>
      <right/>
      <top/>
      <bottom/>
      <diagonal/>
    </border>
    <border diagonalUp="false" diagonalDown="false">
      <left/>
      <right style="hair"/>
      <top/>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style="thin"/>
      <top style="medium"/>
      <bottom style="medium"/>
      <diagonal/>
    </border>
    <border diagonalUp="false" diagonalDown="false">
      <left style="hair"/>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thick"/>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style="thin"/>
      <right style="medium"/>
      <top style="medium"/>
      <bottom style="thin"/>
      <diagonal/>
    </border>
    <border diagonalUp="false" diagonalDown="false">
      <left style="hair"/>
      <right style="thin"/>
      <top style="thin"/>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style="thin"/>
      <top style="thick"/>
      <bottom style="thick"/>
      <diagonal/>
    </border>
    <border diagonalUp="false" diagonalDown="false">
      <left style="hair"/>
      <right style="thin"/>
      <top style="thick"/>
      <bottom style="thin"/>
      <diagonal/>
    </border>
    <border diagonalUp="false" diagonalDown="false">
      <left style="thin"/>
      <right style="thin"/>
      <top style="thick"/>
      <bottom style="thin"/>
      <diagonal/>
    </border>
    <border diagonalUp="false" diagonalDown="false">
      <left/>
      <right style="thin"/>
      <top style="thick"/>
      <bottom style="thin"/>
      <diagonal/>
    </border>
    <border diagonalUp="false" diagonalDown="false">
      <left style="thin"/>
      <right style="medium"/>
      <top style="thick"/>
      <bottom style="thin"/>
      <diagonal/>
    </border>
    <border diagonalUp="false" diagonalDown="false">
      <left style="hair"/>
      <right style="medium"/>
      <top style="hair"/>
      <bottom style="hair"/>
      <diagonal/>
    </border>
    <border diagonalUp="false" diagonalDown="false">
      <left style="hair"/>
      <right style="thin"/>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medium"/>
      <top/>
      <bottom style="thin"/>
      <diagonal/>
    </border>
    <border diagonalUp="false" diagonalDown="false">
      <left style="hair"/>
      <right/>
      <top/>
      <bottom style="thick"/>
      <diagonal/>
    </border>
    <border diagonalUp="false" diagonalDown="false">
      <left style="thin"/>
      <right style="thin"/>
      <top style="thin"/>
      <bottom style="thick"/>
      <diagonal/>
    </border>
    <border diagonalUp="false" diagonalDown="false">
      <left/>
      <right style="thin"/>
      <top style="thin"/>
      <bottom style="thick"/>
      <diagonal/>
    </border>
    <border diagonalUp="false" diagonalDown="false">
      <left style="thin"/>
      <right style="medium"/>
      <top style="thin"/>
      <bottom style="thick"/>
      <diagonal/>
    </border>
    <border diagonalUp="false" diagonalDown="false">
      <left style="medium"/>
      <right style="thin"/>
      <top/>
      <bottom/>
      <diagonal/>
    </border>
    <border diagonalUp="false" diagonalDown="false">
      <left/>
      <right/>
      <top/>
      <bottom style="thick"/>
      <diagonal/>
    </border>
    <border diagonalUp="false" diagonalDown="false">
      <left/>
      <right/>
      <top style="medium"/>
      <bottom/>
      <diagonal/>
    </border>
    <border diagonalUp="false" diagonalDown="false">
      <left style="hair"/>
      <right style="thin"/>
      <top style="thin"/>
      <bottom style="thick"/>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thick"/>
      <right style="thin"/>
      <top/>
      <bottom style="thick"/>
      <diagonal/>
    </border>
    <border diagonalUp="false" diagonalDown="false">
      <left style="thin"/>
      <right style="thin"/>
      <top/>
      <bottom style="thick"/>
      <diagonal/>
    </border>
    <border diagonalUp="false" diagonalDown="false">
      <left style="thin"/>
      <right style="medium"/>
      <top/>
      <bottom style="thick"/>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8"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8"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9" fontId="0" fillId="0" borderId="1" xfId="0" applyFont="true" applyBorder="true" applyAlignment="true" applyProtection="false">
      <alignment horizontal="center" vertical="center" textRotation="0" wrapText="true" indent="0" shrinkToFit="false"/>
      <protection locked="true" hidden="false"/>
    </xf>
    <xf numFmtId="165" fontId="0" fillId="0" borderId="1" xfId="0" applyFont="true" applyBorder="true" applyAlignment="true" applyProtection="false">
      <alignment horizontal="center" vertical="center" textRotation="0" wrapText="true" indent="0" shrinkToFit="false"/>
      <protection locked="true" hidden="false"/>
    </xf>
    <xf numFmtId="170" fontId="0" fillId="0" borderId="1" xfId="0" applyFont="true" applyBorder="true" applyAlignment="true" applyProtection="false">
      <alignment horizontal="right" vertical="center" textRotation="0" wrapText="true" indent="0" shrinkToFit="false"/>
      <protection locked="true" hidden="false"/>
    </xf>
    <xf numFmtId="167" fontId="0" fillId="0" borderId="1" xfId="0" applyFont="true" applyBorder="true" applyAlignment="true" applyProtection="false">
      <alignment horizontal="center" vertical="center" textRotation="0" wrapText="true" indent="0" shrinkToFit="false"/>
      <protection locked="true" hidden="false"/>
    </xf>
    <xf numFmtId="166" fontId="0" fillId="0" borderId="1" xfId="0" applyFont="true" applyBorder="true" applyAlignment="true" applyProtection="false">
      <alignment horizontal="right" vertical="center" textRotation="0" wrapText="true" indent="0" shrinkToFit="false"/>
      <protection locked="true" hidden="false"/>
    </xf>
    <xf numFmtId="168" fontId="0" fillId="0" borderId="1" xfId="0" applyFont="true" applyBorder="true" applyAlignment="true" applyProtection="false">
      <alignment horizontal="center" vertical="center" textRotation="0" wrapText="true" indent="0" shrinkToFit="false"/>
      <protection locked="true" hidden="false"/>
    </xf>
    <xf numFmtId="168" fontId="0" fillId="0" borderId="0" xfId="0" applyFont="false" applyBorder="false" applyAlignment="true" applyProtection="false">
      <alignment horizontal="center" vertical="center" textRotation="0" wrapText="false" indent="0" shrinkToFit="false"/>
      <protection locked="true" hidden="false"/>
    </xf>
    <xf numFmtId="169" fontId="0" fillId="0" borderId="1" xfId="0" applyFont="false" applyBorder="true" applyAlignment="true" applyProtection="false">
      <alignment horizontal="center" vertical="center" textRotation="0" wrapText="true" indent="0" shrinkToFit="false"/>
      <protection locked="true" hidden="false"/>
    </xf>
    <xf numFmtId="170" fontId="0" fillId="0" borderId="1" xfId="0" applyFont="false" applyBorder="true" applyAlignment="true" applyProtection="false">
      <alignment horizontal="right" vertical="center" textRotation="0" wrapText="true" indent="0" shrinkToFit="false"/>
      <protection locked="true" hidden="false"/>
    </xf>
    <xf numFmtId="167" fontId="0" fillId="0" borderId="1" xfId="0" applyFont="false" applyBorder="true" applyAlignment="true" applyProtection="false">
      <alignment horizontal="center" vertical="center" textRotation="0" wrapText="true" indent="0" shrinkToFit="false"/>
      <protection locked="true" hidden="false"/>
    </xf>
    <xf numFmtId="168" fontId="0" fillId="0" borderId="1"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8" fontId="0" fillId="2" borderId="0" xfId="0" applyFont="fals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8" fontId="0" fillId="2" borderId="0" xfId="0" applyFont="false" applyBorder="fals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true" indent="0" shrinkToFit="false"/>
      <protection locked="true" hidden="false"/>
    </xf>
    <xf numFmtId="164" fontId="6" fillId="0" borderId="5" xfId="0" applyFont="true" applyBorder="true" applyAlignment="true" applyProtection="false">
      <alignment horizontal="left" vertical="center" textRotation="0" wrapText="true" indent="0" shrinkToFit="false"/>
      <protection locked="true" hidden="false"/>
    </xf>
    <xf numFmtId="164" fontId="6" fillId="0" borderId="1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8" fontId="0" fillId="0" borderId="1" xfId="0" applyFont="false" applyBorder="true" applyAlignment="true" applyProtection="false">
      <alignment horizontal="center" vertical="bottom" textRotation="0" wrapText="false" indent="0" shrinkToFit="false"/>
      <protection locked="true" hidden="false"/>
    </xf>
    <xf numFmtId="168" fontId="4"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left"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70" fontId="4" fillId="0" borderId="12" xfId="0" applyFont="true" applyBorder="true" applyAlignment="true" applyProtection="false">
      <alignment horizontal="center" vertical="center"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4" fillId="3" borderId="11" xfId="0" applyFont="true" applyBorder="true" applyAlignment="true" applyProtection="false">
      <alignment horizontal="center" vertical="center" textRotation="0" wrapText="true" indent="0" shrinkToFit="false"/>
      <protection locked="true" hidden="false"/>
    </xf>
    <xf numFmtId="164" fontId="4" fillId="3" borderId="12"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true" applyAlignment="true" applyProtection="false">
      <alignment horizontal="left" vertical="center" textRotation="0" wrapText="false" indent="0" shrinkToFit="false"/>
      <protection locked="true" hidden="false"/>
    </xf>
    <xf numFmtId="170" fontId="9" fillId="3" borderId="12" xfId="0" applyFont="true" applyBorder="true" applyAlignment="true" applyProtection="false">
      <alignment horizontal="right" vertical="center" textRotation="0" wrapText="true" indent="0" shrinkToFit="false"/>
      <protection locked="true" hidden="false"/>
    </xf>
    <xf numFmtId="169" fontId="0" fillId="3" borderId="0" xfId="0" applyFont="true" applyBorder="true" applyAlignment="true" applyProtection="false">
      <alignment horizontal="general" vertical="center" textRotation="0" wrapText="false" indent="0" shrinkToFit="false"/>
      <protection locked="true" hidden="false"/>
    </xf>
    <xf numFmtId="169" fontId="0" fillId="3" borderId="0" xfId="0" applyFont="true" applyBorder="true" applyAlignment="true" applyProtection="false">
      <alignment horizontal="center" vertical="center" textRotation="0" wrapText="false" indent="0" shrinkToFit="false"/>
      <protection locked="true" hidden="false"/>
    </xf>
    <xf numFmtId="166" fontId="0" fillId="3" borderId="0" xfId="0" applyFont="true" applyBorder="true" applyAlignment="true" applyProtection="false">
      <alignment horizontal="right" vertical="center" textRotation="0" wrapText="false" indent="0" shrinkToFit="false"/>
      <protection locked="true" hidden="false"/>
    </xf>
    <xf numFmtId="170" fontId="0" fillId="3" borderId="0" xfId="0" applyFont="true" applyBorder="true" applyAlignment="true" applyProtection="false">
      <alignment horizontal="right" vertical="center" textRotation="0" wrapText="false" indent="0" shrinkToFit="false"/>
      <protection locked="true" hidden="false"/>
    </xf>
    <xf numFmtId="169" fontId="0" fillId="3" borderId="7" xfId="0" applyFont="true" applyBorder="true" applyAlignment="true" applyProtection="false">
      <alignment horizontal="general" vertical="center" textRotation="0" wrapText="false" indent="0" shrinkToFit="false"/>
      <protection locked="true" hidden="false"/>
    </xf>
    <xf numFmtId="169" fontId="0" fillId="3" borderId="7" xfId="0" applyFont="true" applyBorder="true" applyAlignment="true" applyProtection="false">
      <alignment horizontal="center" vertical="center" textRotation="0" wrapText="false" indent="0" shrinkToFit="false"/>
      <protection locked="true" hidden="false"/>
    </xf>
    <xf numFmtId="166" fontId="0" fillId="3" borderId="7" xfId="0" applyFont="true" applyBorder="true" applyAlignment="true" applyProtection="false">
      <alignment horizontal="right" vertical="center" textRotation="0" wrapText="false" indent="0" shrinkToFit="false"/>
      <protection locked="true" hidden="false"/>
    </xf>
    <xf numFmtId="170" fontId="0" fillId="3" borderId="7" xfId="0" applyFont="true" applyBorder="true" applyAlignment="true" applyProtection="false">
      <alignment horizontal="right" vertical="center" textRotation="0" wrapText="false" indent="0" shrinkToFit="false"/>
      <protection locked="true" hidden="false"/>
    </xf>
    <xf numFmtId="169" fontId="0" fillId="0" borderId="3" xfId="0" applyFont="true" applyBorder="true" applyAlignment="true" applyProtection="false">
      <alignment horizontal="general" vertical="center" textRotation="0" wrapText="true" indent="0" shrinkToFit="false"/>
      <protection locked="true" hidden="false"/>
    </xf>
    <xf numFmtId="169" fontId="0" fillId="0" borderId="3" xfId="0" applyFont="false" applyBorder="true" applyAlignment="true" applyProtection="false">
      <alignment horizontal="center" vertical="center" textRotation="0" wrapText="false" indent="0" shrinkToFit="false"/>
      <protection locked="true" hidden="false"/>
    </xf>
    <xf numFmtId="166" fontId="0" fillId="0" borderId="3" xfId="0" applyFont="false" applyBorder="true" applyAlignment="true" applyProtection="false">
      <alignment horizontal="right" vertical="center" textRotation="0" wrapText="false" indent="0" shrinkToFit="false"/>
      <protection locked="true" hidden="false"/>
    </xf>
    <xf numFmtId="170" fontId="0" fillId="0" borderId="3" xfId="0" applyFont="true" applyBorder="true" applyAlignment="true" applyProtection="false">
      <alignment horizontal="right" vertical="center" textRotation="0" wrapText="false" indent="0" shrinkToFit="false"/>
      <protection locked="true" hidden="false"/>
    </xf>
    <xf numFmtId="170" fontId="9" fillId="0" borderId="10" xfId="0" applyFont="true" applyBorder="true" applyAlignment="true" applyProtection="false">
      <alignment horizontal="right"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9" fontId="0" fillId="0" borderId="13" xfId="0" applyFont="true" applyBorder="true" applyAlignment="true" applyProtection="false">
      <alignment horizontal="general" vertical="center" textRotation="0" wrapText="true" indent="0" shrinkToFit="false"/>
      <protection locked="true" hidden="false"/>
    </xf>
    <xf numFmtId="169" fontId="0" fillId="0" borderId="13" xfId="0" applyFont="true" applyBorder="true" applyAlignment="true" applyProtection="false">
      <alignment horizontal="center" vertical="center" textRotation="0" wrapText="false" indent="0" shrinkToFit="false"/>
      <protection locked="true" hidden="false"/>
    </xf>
    <xf numFmtId="166" fontId="0" fillId="0" borderId="13" xfId="0" applyFont="true" applyBorder="true" applyAlignment="true" applyProtection="false">
      <alignment horizontal="right" vertical="center" textRotation="0" wrapText="false" indent="0" shrinkToFit="false"/>
      <protection locked="true" hidden="false"/>
    </xf>
    <xf numFmtId="170" fontId="0" fillId="0" borderId="13" xfId="0" applyFont="true" applyBorder="true" applyAlignment="true" applyProtection="false">
      <alignment horizontal="right" vertical="center" textRotation="0" wrapText="false" indent="0" shrinkToFit="false"/>
      <protection locked="true" hidden="false"/>
    </xf>
    <xf numFmtId="170" fontId="9" fillId="0" borderId="1" xfId="0" applyFont="true" applyBorder="true" applyAlignment="true" applyProtection="false">
      <alignment horizontal="right" vertical="center" textRotation="0" wrapText="false" indent="0" shrinkToFit="false"/>
      <protection locked="true" hidden="false"/>
    </xf>
    <xf numFmtId="169" fontId="0" fillId="0" borderId="13" xfId="0" applyFont="true" applyBorder="true" applyAlignment="true" applyProtection="false">
      <alignment horizontal="left" vertical="center" textRotation="0" wrapText="true" indent="0" shrinkToFit="false"/>
      <protection locked="true" hidden="false"/>
    </xf>
    <xf numFmtId="164" fontId="4" fillId="3" borderId="7" xfId="0" applyFont="true" applyBorder="true" applyAlignment="true" applyProtection="false">
      <alignment horizontal="center" vertical="center" textRotation="0" wrapText="true" indent="0" shrinkToFit="false"/>
      <protection locked="true" hidden="false"/>
    </xf>
    <xf numFmtId="164" fontId="4" fillId="3" borderId="7" xfId="0" applyFont="true" applyBorder="true" applyAlignment="true" applyProtection="false">
      <alignment horizontal="center" vertical="center" textRotation="0" wrapText="false" indent="0" shrinkToFit="false"/>
      <protection locked="true" hidden="false"/>
    </xf>
    <xf numFmtId="164" fontId="0" fillId="3" borderId="7" xfId="0" applyFont="true" applyBorder="true" applyAlignment="true" applyProtection="false">
      <alignment horizontal="left" vertical="center" textRotation="0" wrapText="false" indent="0" shrinkToFit="false"/>
      <protection locked="true" hidden="false"/>
    </xf>
    <xf numFmtId="170" fontId="4" fillId="3" borderId="7" xfId="0" applyFont="true" applyBorder="true" applyAlignment="true" applyProtection="false">
      <alignment horizontal="right" vertical="center" textRotation="0" wrapText="false" indent="0" shrinkToFit="false"/>
      <protection locked="true" hidden="false"/>
    </xf>
    <xf numFmtId="170" fontId="8" fillId="3" borderId="8" xfId="0" applyFont="true" applyBorder="true" applyAlignment="true" applyProtection="false">
      <alignment horizontal="right" vertical="center" textRotation="0" wrapText="false" indent="0" shrinkToFit="false"/>
      <protection locked="true" hidden="false"/>
    </xf>
    <xf numFmtId="164" fontId="4" fillId="3" borderId="6"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9" fontId="0" fillId="0" borderId="14" xfId="0" applyFont="true" applyBorder="true" applyAlignment="true" applyProtection="false">
      <alignment horizontal="general" vertical="center" textRotation="0" wrapText="false" indent="0" shrinkToFit="false"/>
      <protection locked="true" hidden="false"/>
    </xf>
    <xf numFmtId="169" fontId="0" fillId="0" borderId="0" xfId="0" applyFont="true" applyBorder="true" applyAlignment="true" applyProtection="false">
      <alignment horizontal="center" vertical="center" textRotation="0" wrapText="false" indent="0" shrinkToFit="false"/>
      <protection locked="true" hidden="false"/>
    </xf>
    <xf numFmtId="166" fontId="0" fillId="0" borderId="0" xfId="0" applyFont="true" applyBorder="true" applyAlignment="true" applyProtection="false">
      <alignment horizontal="right" vertical="center" textRotation="0" wrapText="false" indent="0" shrinkToFit="false"/>
      <protection locked="true" hidden="false"/>
    </xf>
    <xf numFmtId="170" fontId="0" fillId="0" borderId="15" xfId="0" applyFont="true" applyBorder="true" applyAlignment="true" applyProtection="false">
      <alignment horizontal="right" vertical="center" textRotation="0" wrapText="false" indent="0" shrinkToFit="false"/>
      <protection locked="true" hidden="false"/>
    </xf>
    <xf numFmtId="169" fontId="0" fillId="0" borderId="6" xfId="0" applyFont="true" applyBorder="true" applyAlignment="true" applyProtection="false">
      <alignment horizontal="general" vertical="center" textRotation="0" wrapText="false" indent="0" shrinkToFit="false"/>
      <protection locked="true" hidden="false"/>
    </xf>
    <xf numFmtId="169" fontId="0" fillId="0" borderId="7" xfId="0" applyFont="true" applyBorder="true" applyAlignment="true" applyProtection="false">
      <alignment horizontal="center" vertical="center" textRotation="0" wrapText="false" indent="0" shrinkToFit="false"/>
      <protection locked="true" hidden="false"/>
    </xf>
    <xf numFmtId="166" fontId="0" fillId="0" borderId="7" xfId="0" applyFont="true" applyBorder="true" applyAlignment="true" applyProtection="false">
      <alignment horizontal="right" vertical="center" textRotation="0" wrapText="false" indent="0" shrinkToFit="false"/>
      <protection locked="true" hidden="false"/>
    </xf>
    <xf numFmtId="170" fontId="0" fillId="0" borderId="8" xfId="0" applyFont="true" applyBorder="true" applyAlignment="true" applyProtection="false">
      <alignment horizontal="right"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9" xfId="0" applyFont="true" applyBorder="true" applyAlignment="true" applyProtection="false">
      <alignment horizontal="left" vertical="center" textRotation="0" wrapText="false" indent="0" shrinkToFit="false"/>
      <protection locked="true" hidden="false"/>
    </xf>
    <xf numFmtId="170" fontId="9" fillId="3" borderId="1" xfId="0" applyFont="true" applyBorder="true" applyAlignment="true" applyProtection="false">
      <alignment horizontal="right" vertical="center" textRotation="0" wrapText="false" indent="0" shrinkToFit="false"/>
      <protection locked="true" hidden="false"/>
    </xf>
    <xf numFmtId="169" fontId="0" fillId="3" borderId="14" xfId="0" applyFont="true" applyBorder="true" applyAlignment="true" applyProtection="false">
      <alignment horizontal="general" vertical="center" textRotation="0" wrapText="false" indent="0" shrinkToFit="false"/>
      <protection locked="true" hidden="false"/>
    </xf>
    <xf numFmtId="170" fontId="0" fillId="3" borderId="15" xfId="0" applyFont="true" applyBorder="true" applyAlignment="true" applyProtection="false">
      <alignment horizontal="right" vertical="center" textRotation="0" wrapText="false" indent="0" shrinkToFit="false"/>
      <protection locked="true" hidden="false"/>
    </xf>
    <xf numFmtId="169" fontId="0" fillId="3" borderId="14" xfId="0" applyFont="true" applyBorder="true" applyAlignment="true" applyProtection="false">
      <alignment horizontal="left" vertical="center" textRotation="0" wrapText="true" indent="0" shrinkToFit="false"/>
      <protection locked="true" hidden="false"/>
    </xf>
    <xf numFmtId="169" fontId="0" fillId="3" borderId="6" xfId="0" applyFont="true" applyBorder="true" applyAlignment="true" applyProtection="false">
      <alignment horizontal="left" vertical="center" textRotation="0" wrapText="true" indent="0" shrinkToFit="false"/>
      <protection locked="true" hidden="false"/>
    </xf>
    <xf numFmtId="170" fontId="0" fillId="3" borderId="8" xfId="0" applyFont="true" applyBorder="true" applyAlignment="true" applyProtection="false">
      <alignment horizontal="right"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9" fontId="0" fillId="0" borderId="16" xfId="0" applyFont="true" applyBorder="true" applyAlignment="true" applyProtection="false">
      <alignment horizontal="general" vertical="center" textRotation="0" wrapText="true" indent="0" shrinkToFit="false"/>
      <protection locked="true" hidden="false"/>
    </xf>
    <xf numFmtId="170" fontId="0" fillId="0" borderId="17" xfId="0" applyFont="true" applyBorder="true" applyAlignment="true" applyProtection="false">
      <alignment horizontal="right" vertical="center" textRotation="0" wrapText="false" indent="0" shrinkToFit="false"/>
      <protection locked="true" hidden="false"/>
    </xf>
    <xf numFmtId="164" fontId="4" fillId="3" borderId="9" xfId="0" applyFont="true" applyBorder="true" applyAlignment="true" applyProtection="false">
      <alignment horizontal="left" vertical="center" textRotation="0" wrapText="true" indent="0" shrinkToFit="false"/>
      <protection locked="true" hidden="false"/>
    </xf>
    <xf numFmtId="169" fontId="0" fillId="3" borderId="6"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9" fontId="0" fillId="0" borderId="6" xfId="0" applyFont="true" applyBorder="true" applyAlignment="true" applyProtection="false">
      <alignment horizontal="left" vertical="center" textRotation="0" wrapText="false" indent="0" shrinkToFit="false"/>
      <protection locked="true" hidden="false"/>
    </xf>
    <xf numFmtId="164" fontId="4" fillId="3" borderId="16" xfId="0" applyFont="true" applyBorder="true" applyAlignment="true" applyProtection="false">
      <alignment horizontal="center" vertical="center" textRotation="0" wrapText="true" indent="0" shrinkToFit="false"/>
      <protection locked="true" hidden="false"/>
    </xf>
    <xf numFmtId="169" fontId="0" fillId="0" borderId="14" xfId="0" applyFont="true" applyBorder="true" applyAlignment="true" applyProtection="false">
      <alignment horizontal="left" vertical="center" textRotation="0" wrapText="true" indent="0" shrinkToFit="false"/>
      <protection locked="true" hidden="false"/>
    </xf>
    <xf numFmtId="169" fontId="0" fillId="0" borderId="0" xfId="0" applyFont="true" applyBorder="true" applyAlignment="true" applyProtection="false">
      <alignment horizontal="center" vertical="center" textRotation="0" wrapText="true" indent="0" shrinkToFit="false"/>
      <protection locked="true" hidden="false"/>
    </xf>
    <xf numFmtId="166" fontId="0" fillId="0" borderId="0" xfId="0" applyFont="true" applyBorder="true" applyAlignment="true" applyProtection="false">
      <alignment horizontal="right" vertical="center" textRotation="0" wrapText="true" indent="0" shrinkToFit="false"/>
      <protection locked="true" hidden="false"/>
    </xf>
    <xf numFmtId="169" fontId="0" fillId="0" borderId="6" xfId="0" applyFont="true" applyBorder="true" applyAlignment="true" applyProtection="false">
      <alignment horizontal="left" vertical="center" textRotation="0" wrapText="true" indent="0" shrinkToFit="false"/>
      <protection locked="true" hidden="false"/>
    </xf>
    <xf numFmtId="169" fontId="0" fillId="3" borderId="6" xfId="0" applyFont="true" applyBorder="true" applyAlignment="true" applyProtection="false">
      <alignment horizontal="general" vertical="center" textRotation="0" wrapText="false" indent="0" shrinkToFit="false"/>
      <protection locked="true" hidden="false"/>
    </xf>
    <xf numFmtId="169" fontId="0" fillId="0" borderId="6" xfId="0" applyFont="true" applyBorder="true" applyAlignment="true" applyProtection="false">
      <alignment horizontal="general" vertical="center" textRotation="0" wrapText="true" indent="0" shrinkToFit="false"/>
      <protection locked="true" hidden="false"/>
    </xf>
    <xf numFmtId="169" fontId="0" fillId="3" borderId="14" xfId="0" applyFont="true" applyBorder="true" applyAlignment="true" applyProtection="false">
      <alignment horizontal="left" vertical="center" textRotation="0" wrapText="false" indent="0" shrinkToFit="false"/>
      <protection locked="true" hidden="false"/>
    </xf>
    <xf numFmtId="170" fontId="0" fillId="3" borderId="8" xfId="0" applyFont="false" applyBorder="true" applyAlignment="true" applyProtection="false">
      <alignment horizontal="general" vertical="center" textRotation="0" wrapText="false" indent="0" shrinkToFit="false"/>
      <protection locked="true" hidden="false"/>
    </xf>
    <xf numFmtId="170" fontId="0" fillId="0" borderId="15" xfId="0" applyFont="fals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9" fontId="0" fillId="0" borderId="0" xfId="0" applyFont="true" applyBorder="true" applyAlignment="true" applyProtection="false">
      <alignment horizontal="general" vertical="center" textRotation="0" wrapText="false" indent="0" shrinkToFit="false"/>
      <protection locked="true" hidden="false"/>
    </xf>
    <xf numFmtId="164" fontId="4" fillId="3" borderId="4" xfId="0" applyFont="true" applyBorder="true" applyAlignment="true" applyProtection="false">
      <alignment horizontal="left" vertical="center" textRotation="0" wrapText="false" indent="0" shrinkToFit="false"/>
      <protection locked="true" hidden="false"/>
    </xf>
    <xf numFmtId="170" fontId="0" fillId="3" borderId="15" xfId="0" applyFont="false" applyBorder="true" applyAlignment="true" applyProtection="false">
      <alignment horizontal="general" vertical="center" textRotation="0" wrapText="false" indent="0" shrinkToFit="false"/>
      <protection locked="true" hidden="false"/>
    </xf>
    <xf numFmtId="170" fontId="0" fillId="0" borderId="8" xfId="0" applyFont="fals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9" fontId="0" fillId="0" borderId="14" xfId="0" applyFont="true" applyBorder="true" applyAlignment="true" applyProtection="false">
      <alignment horizontal="general" vertical="center" textRotation="0" wrapText="true" indent="0" shrinkToFit="false"/>
      <protection locked="true" hidden="false"/>
    </xf>
    <xf numFmtId="169" fontId="0" fillId="3" borderId="0" xfId="0" applyFont="true" applyBorder="false" applyAlignment="true" applyProtection="false">
      <alignment horizontal="center" vertical="center" textRotation="0" wrapText="false" indent="0" shrinkToFit="false"/>
      <protection locked="true" hidden="false"/>
    </xf>
    <xf numFmtId="166" fontId="0" fillId="3" borderId="0" xfId="0" applyFont="true" applyBorder="false" applyAlignment="true" applyProtection="false">
      <alignment horizontal="right" vertical="center" textRotation="0" wrapText="false" indent="0" shrinkToFit="false"/>
      <protection locked="true" hidden="false"/>
    </xf>
    <xf numFmtId="170" fontId="0" fillId="3" borderId="15" xfId="0" applyFont="false" applyBorder="true" applyAlignment="false" applyProtection="false">
      <alignment horizontal="general" vertical="bottom" textRotation="0" wrapText="false" indent="0" shrinkToFit="false"/>
      <protection locked="true" hidden="false"/>
    </xf>
    <xf numFmtId="164" fontId="4" fillId="3" borderId="13" xfId="0" applyFont="true" applyBorder="true" applyAlignment="true" applyProtection="false">
      <alignment horizontal="right" vertical="center" textRotation="0" wrapText="true" indent="0" shrinkToFit="false"/>
      <protection locked="true" hidden="false"/>
    </xf>
    <xf numFmtId="169" fontId="0" fillId="0" borderId="0" xfId="0" applyFont="true" applyBorder="false" applyAlignment="true" applyProtection="false">
      <alignment horizontal="center" vertical="center" textRotation="0" wrapText="false" indent="0" shrinkToFit="false"/>
      <protection locked="true" hidden="false"/>
    </xf>
    <xf numFmtId="166" fontId="0" fillId="0" borderId="0" xfId="0" applyFont="true" applyBorder="false" applyAlignment="true" applyProtection="false">
      <alignment horizontal="right" vertical="center" textRotation="0" wrapText="false" indent="0" shrinkToFit="false"/>
      <protection locked="true" hidden="false"/>
    </xf>
    <xf numFmtId="164" fontId="4" fillId="3" borderId="7" xfId="0" applyFont="true" applyBorder="true" applyAlignment="true" applyProtection="false">
      <alignment horizontal="right" vertical="center" textRotation="0" wrapText="true" indent="0" shrinkToFit="false"/>
      <protection locked="true" hidden="false"/>
    </xf>
    <xf numFmtId="170" fontId="8" fillId="3" borderId="15"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right" vertical="center" textRotation="0" wrapText="false" indent="0" shrinkToFit="false"/>
      <protection locked="true" hidden="false"/>
    </xf>
    <xf numFmtId="170" fontId="8" fillId="0" borderId="17"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2" fillId="0" borderId="18" xfId="0" applyFont="true" applyBorder="true" applyAlignment="true" applyProtection="false">
      <alignment horizontal="center" vertical="center" textRotation="0" wrapText="true" indent="0" shrinkToFit="false"/>
      <protection locked="true" hidden="false"/>
    </xf>
    <xf numFmtId="164" fontId="12" fillId="0" borderId="19" xfId="0" applyFont="true" applyBorder="true" applyAlignment="true" applyProtection="false">
      <alignment horizontal="center" vertical="center" textRotation="0" wrapText="true" indent="0" shrinkToFit="false"/>
      <protection locked="true" hidden="false"/>
    </xf>
    <xf numFmtId="164" fontId="12" fillId="0" borderId="20" xfId="0" applyFont="true" applyBorder="true" applyAlignment="true" applyProtection="false">
      <alignment horizontal="center" vertical="center" textRotation="0" wrapText="true" indent="0" shrinkToFit="false"/>
      <protection locked="true" hidden="false"/>
    </xf>
    <xf numFmtId="164" fontId="12" fillId="0" borderId="21" xfId="0" applyFont="true" applyBorder="true" applyAlignment="true" applyProtection="false">
      <alignment horizontal="center" vertical="center" textRotation="0" wrapText="true" indent="0" shrinkToFit="false"/>
      <protection locked="tru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9" fontId="12" fillId="3" borderId="23" xfId="0" applyFont="true" applyBorder="true" applyAlignment="true" applyProtection="false">
      <alignment horizontal="center" vertical="center" textRotation="0" wrapText="true" indent="0" shrinkToFit="false"/>
      <protection locked="true" hidden="false"/>
    </xf>
    <xf numFmtId="169" fontId="13" fillId="0" borderId="24" xfId="0" applyFont="true" applyBorder="true" applyAlignment="true" applyProtection="false">
      <alignment horizontal="center" vertical="center" textRotation="0" wrapText="true" indent="0" shrinkToFit="false"/>
      <protection locked="true" hidden="false"/>
    </xf>
    <xf numFmtId="169" fontId="13" fillId="0" borderId="25" xfId="0" applyFont="true" applyBorder="true" applyAlignment="true" applyProtection="false">
      <alignment horizontal="center" vertical="center" textRotation="0" wrapText="true" indent="0" shrinkToFit="false"/>
      <protection locked="true" hidden="false"/>
    </xf>
    <xf numFmtId="166" fontId="12" fillId="4" borderId="26" xfId="0" applyFont="true" applyBorder="true" applyAlignment="true" applyProtection="false">
      <alignment horizontal="right" vertical="center" textRotation="0" wrapText="true" indent="0" shrinkToFit="false"/>
      <protection locked="true" hidden="false"/>
    </xf>
    <xf numFmtId="164" fontId="12" fillId="0" borderId="25" xfId="0" applyFont="true" applyBorder="true" applyAlignment="true" applyProtection="false">
      <alignment horizontal="right" vertical="center" textRotation="0" wrapText="true" indent="0" shrinkToFit="false"/>
      <protection locked="true" hidden="false"/>
    </xf>
    <xf numFmtId="164" fontId="12" fillId="0" borderId="27" xfId="0" applyFont="true" applyBorder="true" applyAlignment="true" applyProtection="false">
      <alignment horizontal="right" vertical="center" textRotation="0" wrapText="true" indent="0" shrinkToFit="false"/>
      <protection locked="true" hidden="false"/>
    </xf>
    <xf numFmtId="169" fontId="13" fillId="0" borderId="28" xfId="0" applyFont="true" applyBorder="true" applyAlignment="true" applyProtection="false">
      <alignment horizontal="center" vertical="center" textRotation="0" wrapText="true" indent="0" shrinkToFit="false"/>
      <protection locked="true" hidden="false"/>
    </xf>
    <xf numFmtId="169" fontId="13" fillId="0" borderId="29" xfId="0" applyFont="true" applyBorder="true" applyAlignment="true" applyProtection="false">
      <alignment horizontal="center" vertical="center" textRotation="0" wrapText="true" indent="0" shrinkToFit="false"/>
      <protection locked="true" hidden="false"/>
    </xf>
    <xf numFmtId="170" fontId="12" fillId="4" borderId="30" xfId="0" applyFont="true" applyBorder="true" applyAlignment="true" applyProtection="false">
      <alignment horizontal="right" vertical="center" textRotation="0" wrapText="true" indent="0" shrinkToFit="false"/>
      <protection locked="true" hidden="false"/>
    </xf>
    <xf numFmtId="164" fontId="12" fillId="0" borderId="29" xfId="0" applyFont="true" applyBorder="true" applyAlignment="true" applyProtection="false">
      <alignment horizontal="right" vertical="center" textRotation="0" wrapText="true" indent="0" shrinkToFit="false"/>
      <protection locked="true" hidden="false"/>
    </xf>
    <xf numFmtId="164" fontId="12" fillId="0" borderId="31" xfId="0" applyFont="true" applyBorder="true" applyAlignment="true" applyProtection="false">
      <alignment horizontal="right" vertical="center" textRotation="0" wrapText="true" indent="0" shrinkToFit="false"/>
      <protection locked="true" hidden="false"/>
    </xf>
    <xf numFmtId="170" fontId="12" fillId="4" borderId="29" xfId="0" applyFont="true" applyBorder="true" applyAlignment="true" applyProtection="false">
      <alignment horizontal="right" vertical="center" textRotation="0" wrapText="true" indent="0" shrinkToFit="false"/>
      <protection locked="true" hidden="false"/>
    </xf>
    <xf numFmtId="170" fontId="12" fillId="4" borderId="31" xfId="0" applyFont="true" applyBorder="true" applyAlignment="true" applyProtection="false">
      <alignment horizontal="right" vertical="center" textRotation="0" wrapText="true" indent="0" shrinkToFit="false"/>
      <protection locked="true" hidden="false"/>
    </xf>
    <xf numFmtId="169" fontId="13" fillId="0" borderId="1" xfId="0" applyFont="true" applyBorder="true" applyAlignment="true" applyProtection="false">
      <alignment horizontal="center" vertical="center" textRotation="0" wrapText="true" indent="0" shrinkToFit="false"/>
      <protection locked="true" hidden="false"/>
    </xf>
    <xf numFmtId="170" fontId="12" fillId="4" borderId="32" xfId="0" applyFont="true" applyBorder="true" applyAlignment="true" applyProtection="false">
      <alignment horizontal="right" vertical="center" textRotation="0" wrapText="true" indent="0" shrinkToFit="false"/>
      <protection locked="true" hidden="false"/>
    </xf>
    <xf numFmtId="170" fontId="12" fillId="4" borderId="33" xfId="0" applyFont="true" applyBorder="true" applyAlignment="true" applyProtection="false">
      <alignment horizontal="right" vertical="center" textRotation="0" wrapText="true" indent="0" shrinkToFit="false"/>
      <protection locked="true" hidden="false"/>
    </xf>
    <xf numFmtId="164" fontId="12" fillId="0" borderId="33" xfId="0" applyFont="true" applyBorder="true" applyAlignment="true" applyProtection="false">
      <alignment horizontal="right" vertical="center" textRotation="0" wrapText="true" indent="0" shrinkToFit="false"/>
      <protection locked="true" hidden="false"/>
    </xf>
    <xf numFmtId="170" fontId="12" fillId="4" borderId="34" xfId="0" applyFont="true" applyBorder="true" applyAlignment="true" applyProtection="false">
      <alignment horizontal="right" vertical="center" textRotation="0" wrapText="true" indent="0" shrinkToFit="false"/>
      <protection locked="true" hidden="false"/>
    </xf>
    <xf numFmtId="169" fontId="12" fillId="3" borderId="35" xfId="0" applyFont="true" applyBorder="true" applyAlignment="true" applyProtection="false">
      <alignment horizontal="center" vertical="center" textRotation="0" wrapText="true" indent="0" shrinkToFit="false"/>
      <protection locked="true" hidden="false"/>
    </xf>
    <xf numFmtId="169" fontId="13" fillId="0" borderId="36" xfId="0" applyFont="true" applyBorder="true" applyAlignment="true" applyProtection="false">
      <alignment horizontal="center" vertical="center" textRotation="0" wrapText="true" indent="0" shrinkToFit="false"/>
      <protection locked="true" hidden="false"/>
    </xf>
    <xf numFmtId="169" fontId="13" fillId="0" borderId="37" xfId="0" applyFont="true" applyBorder="true" applyAlignment="true" applyProtection="false">
      <alignment horizontal="center" vertical="center" textRotation="0" wrapText="true" indent="0" shrinkToFit="false"/>
      <protection locked="true" hidden="false"/>
    </xf>
    <xf numFmtId="164" fontId="12" fillId="4" borderId="38" xfId="0" applyFont="true" applyBorder="true" applyAlignment="true" applyProtection="false">
      <alignment horizontal="right" vertical="center" textRotation="0" wrapText="true" indent="0" shrinkToFit="false"/>
      <protection locked="true" hidden="false"/>
    </xf>
    <xf numFmtId="170" fontId="12" fillId="4" borderId="37" xfId="0" applyFont="true" applyBorder="true" applyAlignment="true" applyProtection="false">
      <alignment horizontal="right" vertical="center" textRotation="0" wrapText="true" indent="0" shrinkToFit="false"/>
      <protection locked="true" hidden="false"/>
    </xf>
    <xf numFmtId="164" fontId="12" fillId="0" borderId="37" xfId="0" applyFont="true" applyBorder="true" applyAlignment="true" applyProtection="false">
      <alignment horizontal="right" vertical="center" textRotation="0" wrapText="true" indent="0" shrinkToFit="false"/>
      <protection locked="true" hidden="false"/>
    </xf>
    <xf numFmtId="164" fontId="12" fillId="0" borderId="39" xfId="0" applyFont="true" applyBorder="true" applyAlignment="true" applyProtection="false">
      <alignment horizontal="right" vertical="center" textRotation="0" wrapText="true" indent="0" shrinkToFit="false"/>
      <protection locked="true" hidden="false"/>
    </xf>
    <xf numFmtId="164" fontId="12" fillId="4" borderId="1" xfId="0" applyFont="true" applyBorder="true" applyAlignment="true" applyProtection="false">
      <alignment horizontal="right" vertical="center" textRotation="0" wrapText="true" indent="0" shrinkToFit="false"/>
      <protection locked="true" hidden="false"/>
    </xf>
    <xf numFmtId="170" fontId="12" fillId="4" borderId="1" xfId="0" applyFont="true" applyBorder="true" applyAlignment="true" applyProtection="false">
      <alignment horizontal="right" vertical="center" textRotation="0" wrapText="true" indent="0" shrinkToFit="false"/>
      <protection locked="true" hidden="false"/>
    </xf>
    <xf numFmtId="164" fontId="12" fillId="0" borderId="1" xfId="0" applyFont="true" applyBorder="true" applyAlignment="true" applyProtection="false">
      <alignment horizontal="right" vertical="center" textRotation="0" wrapText="true" indent="0" shrinkToFit="false"/>
      <protection locked="true" hidden="false"/>
    </xf>
    <xf numFmtId="164" fontId="12" fillId="0" borderId="40" xfId="0" applyFont="true" applyBorder="true" applyAlignment="true" applyProtection="false">
      <alignment horizontal="right" vertical="center" textRotation="0" wrapText="true" indent="0" shrinkToFit="false"/>
      <protection locked="true" hidden="false"/>
    </xf>
    <xf numFmtId="169" fontId="13" fillId="0" borderId="41" xfId="0" applyFont="true" applyBorder="true" applyAlignment="true" applyProtection="false">
      <alignment horizontal="center" vertical="center" textRotation="0" wrapText="true" indent="0" shrinkToFit="false"/>
      <protection locked="true" hidden="false"/>
    </xf>
    <xf numFmtId="169" fontId="13" fillId="0" borderId="42" xfId="0" applyFont="true" applyBorder="true" applyAlignment="true" applyProtection="false">
      <alignment horizontal="center" vertical="center" textRotation="0" wrapText="true" indent="0" shrinkToFit="false"/>
      <protection locked="true" hidden="false"/>
    </xf>
    <xf numFmtId="164" fontId="12" fillId="0" borderId="43" xfId="0" applyFont="true" applyBorder="true" applyAlignment="true" applyProtection="false">
      <alignment horizontal="right" vertical="center" textRotation="0" wrapText="true" indent="0" shrinkToFit="false"/>
      <protection locked="true" hidden="false"/>
    </xf>
    <xf numFmtId="164" fontId="12" fillId="4" borderId="42" xfId="0" applyFont="true" applyBorder="true" applyAlignment="true" applyProtection="false">
      <alignment horizontal="right" vertical="center" textRotation="0" wrapText="true" indent="0" shrinkToFit="false"/>
      <protection locked="true" hidden="false"/>
    </xf>
    <xf numFmtId="170" fontId="12" fillId="4" borderId="42" xfId="0" applyFont="true" applyBorder="true" applyAlignment="true" applyProtection="false">
      <alignment horizontal="right" vertical="center" textRotation="0" wrapText="true" indent="0" shrinkToFit="false"/>
      <protection locked="true" hidden="false"/>
    </xf>
    <xf numFmtId="164" fontId="12" fillId="0" borderId="42" xfId="0" applyFont="true" applyBorder="true" applyAlignment="true" applyProtection="false">
      <alignment horizontal="right" vertical="center" textRotation="0" wrapText="true" indent="0" shrinkToFit="false"/>
      <protection locked="true" hidden="false"/>
    </xf>
    <xf numFmtId="164" fontId="12" fillId="0" borderId="44" xfId="0" applyFont="true" applyBorder="true" applyAlignment="true" applyProtection="false">
      <alignment horizontal="right" vertical="center" textRotation="0" wrapText="true" indent="0" shrinkToFit="false"/>
      <protection locked="true" hidden="false"/>
    </xf>
    <xf numFmtId="164" fontId="12" fillId="0" borderId="38" xfId="0" applyFont="true" applyBorder="true" applyAlignment="true" applyProtection="false">
      <alignment horizontal="right" vertical="center" textRotation="0" wrapText="true" indent="0" shrinkToFit="false"/>
      <protection locked="true" hidden="false"/>
    </xf>
    <xf numFmtId="164" fontId="12" fillId="4" borderId="37" xfId="0" applyFont="true" applyBorder="true" applyAlignment="true" applyProtection="false">
      <alignment horizontal="right" vertical="center" textRotation="0" wrapText="true" indent="0" shrinkToFit="false"/>
      <protection locked="true" hidden="false"/>
    </xf>
    <xf numFmtId="169" fontId="13" fillId="0" borderId="45" xfId="0" applyFont="true" applyBorder="true" applyAlignment="true" applyProtection="false">
      <alignment horizontal="center" vertical="center" textRotation="0" wrapText="true" indent="0" shrinkToFit="false"/>
      <protection locked="true" hidden="false"/>
    </xf>
    <xf numFmtId="169" fontId="13" fillId="0" borderId="46" xfId="0" applyFont="true" applyBorder="true" applyAlignment="true" applyProtection="false">
      <alignment horizontal="center" vertical="center" textRotation="0" wrapText="true" indent="0" shrinkToFit="false"/>
      <protection locked="true" hidden="false"/>
    </xf>
    <xf numFmtId="164" fontId="12" fillId="0" borderId="47" xfId="0" applyFont="true" applyBorder="true" applyAlignment="true" applyProtection="false">
      <alignment horizontal="right" vertical="center" textRotation="0" wrapText="true" indent="0" shrinkToFit="false"/>
      <protection locked="true" hidden="false"/>
    </xf>
    <xf numFmtId="164" fontId="12" fillId="0" borderId="46" xfId="0" applyFont="true" applyBorder="true" applyAlignment="true" applyProtection="false">
      <alignment horizontal="right" vertical="center" textRotation="0" wrapText="true" indent="0" shrinkToFit="false"/>
      <protection locked="true" hidden="false"/>
    </xf>
    <xf numFmtId="164" fontId="12" fillId="4" borderId="46" xfId="0" applyFont="true" applyBorder="true" applyAlignment="true" applyProtection="false">
      <alignment horizontal="right" vertical="center" textRotation="0" wrapText="true" indent="0" shrinkToFit="false"/>
      <protection locked="true" hidden="false"/>
    </xf>
    <xf numFmtId="170" fontId="12" fillId="4" borderId="46" xfId="0" applyFont="true" applyBorder="true" applyAlignment="true" applyProtection="false">
      <alignment horizontal="right" vertical="center" textRotation="0" wrapText="true" indent="0" shrinkToFit="false"/>
      <protection locked="true" hidden="false"/>
    </xf>
    <xf numFmtId="164" fontId="12" fillId="0" borderId="48" xfId="0" applyFont="true" applyBorder="true" applyAlignment="true" applyProtection="false">
      <alignment horizontal="right" vertical="center" textRotation="0" wrapText="true" indent="0" shrinkToFit="false"/>
      <protection locked="true" hidden="false"/>
    </xf>
    <xf numFmtId="169" fontId="12" fillId="3" borderId="49" xfId="0" applyFont="true" applyBorder="true" applyAlignment="true" applyProtection="false">
      <alignment horizontal="center" vertical="center" textRotation="0" wrapText="true" indent="0" shrinkToFit="false"/>
      <protection locked="true" hidden="false"/>
    </xf>
    <xf numFmtId="164" fontId="13" fillId="0" borderId="42" xfId="0" applyFont="true" applyBorder="true" applyAlignment="true" applyProtection="false">
      <alignment horizontal="right"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6" fontId="12" fillId="4" borderId="1" xfId="0" applyFont="true" applyBorder="true" applyAlignment="true" applyProtection="false">
      <alignment horizontal="right" vertical="center" textRotation="0" wrapText="false" indent="0" shrinkToFit="false"/>
      <protection locked="true" hidden="false"/>
    </xf>
    <xf numFmtId="166" fontId="13" fillId="0" borderId="42" xfId="0" applyFont="true" applyBorder="true" applyAlignment="true" applyProtection="false">
      <alignment horizontal="right" vertical="center" textRotation="0" wrapText="false" indent="0" shrinkToFit="false"/>
      <protection locked="true" hidden="false"/>
    </xf>
    <xf numFmtId="164" fontId="13" fillId="0" borderId="44" xfId="0" applyFont="true" applyBorder="true" applyAlignment="true" applyProtection="false">
      <alignment horizontal="right" vertical="center" textRotation="0" wrapText="false" indent="0" shrinkToFit="false"/>
      <protection locked="true" hidden="false"/>
    </xf>
    <xf numFmtId="166" fontId="12" fillId="4" borderId="7" xfId="0" applyFont="true" applyBorder="true" applyAlignment="true" applyProtection="false">
      <alignment horizontal="right" vertical="center" textRotation="0" wrapText="false" indent="0" shrinkToFit="false"/>
      <protection locked="true" hidden="false"/>
    </xf>
    <xf numFmtId="166" fontId="12" fillId="4" borderId="50" xfId="0" applyFont="true" applyBorder="true" applyAlignment="true" applyProtection="false">
      <alignment horizontal="right" vertical="center" textRotation="0" wrapText="false" indent="0" shrinkToFit="false"/>
      <protection locked="true" hidden="false"/>
    </xf>
    <xf numFmtId="164" fontId="13" fillId="0" borderId="37" xfId="0" applyFont="true" applyBorder="true" applyAlignment="true" applyProtection="false">
      <alignment horizontal="right" vertical="center" textRotation="0" wrapText="false" indent="0" shrinkToFit="false"/>
      <protection locked="true" hidden="false"/>
    </xf>
    <xf numFmtId="164" fontId="13" fillId="4" borderId="51" xfId="0" applyFont="true" applyBorder="true" applyAlignment="true" applyProtection="false">
      <alignment horizontal="right" vertical="center" textRotation="0" wrapText="false" indent="0" shrinkToFit="false"/>
      <protection locked="true" hidden="false"/>
    </xf>
    <xf numFmtId="170" fontId="12" fillId="4" borderId="37" xfId="0" applyFont="true" applyBorder="true" applyAlignment="true" applyProtection="false">
      <alignment horizontal="right" vertical="center" textRotation="0" wrapText="false" indent="0" shrinkToFit="false"/>
      <protection locked="true" hidden="false"/>
    </xf>
    <xf numFmtId="166" fontId="13" fillId="0" borderId="37" xfId="0" applyFont="true" applyBorder="true" applyAlignment="true" applyProtection="false">
      <alignment horizontal="right" vertical="center" textRotation="0" wrapText="false" indent="0" shrinkToFit="false"/>
      <protection locked="true" hidden="false"/>
    </xf>
    <xf numFmtId="164" fontId="13" fillId="0" borderId="39" xfId="0" applyFont="true" applyBorder="true" applyAlignment="true" applyProtection="false">
      <alignment horizontal="right" vertical="center" textRotation="0" wrapText="false" indent="0" shrinkToFit="false"/>
      <protection locked="true" hidden="false"/>
    </xf>
    <xf numFmtId="169" fontId="13" fillId="0" borderId="52" xfId="0" applyFont="true" applyBorder="true" applyAlignment="true" applyProtection="false">
      <alignment horizontal="center" vertical="center" textRotation="0" wrapText="true" indent="0" shrinkToFit="false"/>
      <protection locked="true" hidden="false"/>
    </xf>
    <xf numFmtId="164" fontId="13" fillId="0" borderId="46" xfId="0" applyFont="true" applyBorder="true" applyAlignment="true" applyProtection="false">
      <alignment horizontal="right" vertical="center" textRotation="0" wrapText="false" indent="0" shrinkToFit="false"/>
      <protection locked="true" hidden="false"/>
    </xf>
    <xf numFmtId="170" fontId="12" fillId="4" borderId="46" xfId="0" applyFont="true" applyBorder="true" applyAlignment="true" applyProtection="false">
      <alignment horizontal="right" vertical="center" textRotation="0" wrapText="false" indent="0" shrinkToFit="false"/>
      <protection locked="true" hidden="false"/>
    </xf>
    <xf numFmtId="166" fontId="13" fillId="0" borderId="53" xfId="0" applyFont="true" applyBorder="true" applyAlignment="true" applyProtection="false">
      <alignment horizontal="right" vertical="center" textRotation="0" wrapText="false" indent="0" shrinkToFit="false"/>
      <protection locked="true" hidden="false"/>
    </xf>
    <xf numFmtId="164" fontId="13" fillId="0" borderId="54" xfId="0" applyFont="true" applyBorder="true" applyAlignment="true" applyProtection="false">
      <alignment horizontal="right" vertical="center" textRotation="0" wrapText="false" indent="0" shrinkToFit="false"/>
      <protection locked="true" hidden="false"/>
    </xf>
    <xf numFmtId="166" fontId="13" fillId="0" borderId="39" xfId="0" applyFont="true" applyBorder="true" applyAlignment="true" applyProtection="false">
      <alignment horizontal="right" vertical="center" textRotation="0" wrapText="false" indent="0" shrinkToFit="false"/>
      <protection locked="true" hidden="false"/>
    </xf>
    <xf numFmtId="164" fontId="13" fillId="0" borderId="1" xfId="0" applyFont="true" applyBorder="true" applyAlignment="true" applyProtection="false">
      <alignment horizontal="right" vertical="center" textRotation="0" wrapText="false" indent="0" shrinkToFit="false"/>
      <protection locked="true" hidden="false"/>
    </xf>
    <xf numFmtId="166" fontId="13" fillId="0" borderId="1" xfId="0" applyFont="true" applyBorder="true" applyAlignment="true" applyProtection="false">
      <alignment horizontal="right" vertical="center" textRotation="0" wrapText="false" indent="0" shrinkToFit="false"/>
      <protection locked="true" hidden="false"/>
    </xf>
    <xf numFmtId="166" fontId="13" fillId="0" borderId="40" xfId="0" applyFont="true" applyBorder="true" applyAlignment="true" applyProtection="false">
      <alignment horizontal="right" vertical="center" textRotation="0" wrapText="false" indent="0" shrinkToFit="false"/>
      <protection locked="true" hidden="false"/>
    </xf>
    <xf numFmtId="166" fontId="13" fillId="4" borderId="1" xfId="0" applyFont="true" applyBorder="true" applyAlignment="true" applyProtection="false">
      <alignment horizontal="right" vertical="center" textRotation="0" wrapText="false" indent="0" shrinkToFit="false"/>
      <protection locked="true" hidden="false"/>
    </xf>
    <xf numFmtId="166" fontId="13" fillId="0" borderId="46" xfId="0" applyFont="true" applyBorder="true" applyAlignment="true" applyProtection="false">
      <alignment horizontal="right" vertical="center" textRotation="0" wrapText="false" indent="0" shrinkToFit="false"/>
      <protection locked="true" hidden="false"/>
    </xf>
    <xf numFmtId="166" fontId="12" fillId="4" borderId="48" xfId="0" applyFont="true" applyBorder="true" applyAlignment="true" applyProtection="false">
      <alignment horizontal="right" vertical="center" textRotation="0" wrapText="false" indent="0" shrinkToFit="false"/>
      <protection locked="true" hidden="false"/>
    </xf>
    <xf numFmtId="170" fontId="12" fillId="0" borderId="0" xfId="0" applyFont="true" applyBorder="true" applyAlignment="true" applyProtection="false">
      <alignment horizontal="right" vertical="center" textRotation="0" wrapText="true" indent="0" shrinkToFit="false"/>
      <protection locked="true" hidden="false"/>
    </xf>
    <xf numFmtId="170" fontId="12" fillId="0" borderId="55" xfId="0" applyFont="true" applyBorder="true" applyAlignment="true" applyProtection="false">
      <alignment horizontal="right" vertical="center" textRotation="0" wrapText="true" indent="0" shrinkToFit="false"/>
      <protection locked="true" hidden="false"/>
    </xf>
    <xf numFmtId="170" fontId="12" fillId="0" borderId="56" xfId="0" applyFont="true" applyBorder="true" applyAlignment="true" applyProtection="false">
      <alignment horizontal="right" vertical="center" textRotation="0" wrapText="false" indent="0" shrinkToFit="false"/>
      <protection locked="true" hidden="false"/>
    </xf>
    <xf numFmtId="170" fontId="12" fillId="0" borderId="57" xfId="0" applyFont="true" applyBorder="true" applyAlignment="true" applyProtection="false">
      <alignment horizontal="right" vertical="center" textRotation="0" wrapText="false" indent="0" shrinkToFit="false"/>
      <protection locked="true" hidden="false"/>
    </xf>
    <xf numFmtId="170" fontId="13" fillId="0" borderId="0" xfId="0" applyFont="true" applyBorder="false" applyAlignment="true" applyProtection="false">
      <alignment horizontal="righ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6E6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FE7F5"/>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image" Target="../media/image2.wmf"/>
</Relationships>
</file>

<file path=xl/drawings/_rels/drawing3.xml.rels><?xml version="1.0" encoding="UTF-8"?>
<Relationships xmlns="http://schemas.openxmlformats.org/package/2006/relationships"><Relationship Id="rId1" Type="http://schemas.openxmlformats.org/officeDocument/2006/relationships/image" Target="../media/image3.wmf"/>
</Relationships>
</file>

<file path=xl/drawings/_rels/drawing4.xml.rels><?xml version="1.0" encoding="UTF-8"?>
<Relationships xmlns="http://schemas.openxmlformats.org/package/2006/relationships"><Relationship Id="rId1" Type="http://schemas.openxmlformats.org/officeDocument/2006/relationships/image" Target="../media/image4.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422280</xdr:colOff>
      <xdr:row>0</xdr:row>
      <xdr:rowOff>65160</xdr:rowOff>
    </xdr:from>
    <xdr:to>
      <xdr:col>0</xdr:col>
      <xdr:colOff>1131480</xdr:colOff>
      <xdr:row>3</xdr:row>
      <xdr:rowOff>101520</xdr:rowOff>
    </xdr:to>
    <xdr:pic>
      <xdr:nvPicPr>
        <xdr:cNvPr id="0" name="Imagem 10" descr=""/>
        <xdr:cNvPicPr/>
      </xdr:nvPicPr>
      <xdr:blipFill>
        <a:blip r:embed="rId1"/>
        <a:stretch/>
      </xdr:blipFill>
      <xdr:spPr>
        <a:xfrm>
          <a:off x="422280" y="65160"/>
          <a:ext cx="709200" cy="5220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207000</xdr:colOff>
      <xdr:row>0</xdr:row>
      <xdr:rowOff>67320</xdr:rowOff>
    </xdr:from>
    <xdr:to>
      <xdr:col>1</xdr:col>
      <xdr:colOff>54360</xdr:colOff>
      <xdr:row>3</xdr:row>
      <xdr:rowOff>27360</xdr:rowOff>
    </xdr:to>
    <xdr:pic>
      <xdr:nvPicPr>
        <xdr:cNvPr id="1" name="Imagem 10" descr=""/>
        <xdr:cNvPicPr/>
      </xdr:nvPicPr>
      <xdr:blipFill>
        <a:blip r:embed="rId1"/>
        <a:stretch/>
      </xdr:blipFill>
      <xdr:spPr>
        <a:xfrm>
          <a:off x="207000" y="67320"/>
          <a:ext cx="682920" cy="48564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290160</xdr:colOff>
      <xdr:row>0</xdr:row>
      <xdr:rowOff>24840</xdr:rowOff>
    </xdr:from>
    <xdr:to>
      <xdr:col>0</xdr:col>
      <xdr:colOff>1005840</xdr:colOff>
      <xdr:row>2</xdr:row>
      <xdr:rowOff>120240</xdr:rowOff>
    </xdr:to>
    <xdr:pic>
      <xdr:nvPicPr>
        <xdr:cNvPr id="2" name="Imagem 10" descr=""/>
        <xdr:cNvPicPr/>
      </xdr:nvPicPr>
      <xdr:blipFill>
        <a:blip r:embed="rId1"/>
        <a:stretch/>
      </xdr:blipFill>
      <xdr:spPr>
        <a:xfrm>
          <a:off x="290160" y="24840"/>
          <a:ext cx="715680" cy="52704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336960</xdr:colOff>
      <xdr:row>0</xdr:row>
      <xdr:rowOff>33480</xdr:rowOff>
    </xdr:from>
    <xdr:to>
      <xdr:col>0</xdr:col>
      <xdr:colOff>1350360</xdr:colOff>
      <xdr:row>2</xdr:row>
      <xdr:rowOff>158040</xdr:rowOff>
    </xdr:to>
    <xdr:pic>
      <xdr:nvPicPr>
        <xdr:cNvPr id="3" name="Imagem 10" descr=""/>
        <xdr:cNvPicPr/>
      </xdr:nvPicPr>
      <xdr:blipFill>
        <a:blip r:embed="rId1"/>
        <a:stretch/>
      </xdr:blipFill>
      <xdr:spPr>
        <a:xfrm>
          <a:off x="336960" y="33480"/>
          <a:ext cx="1013400" cy="700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9"/>
  <sheetViews>
    <sheetView showFormulas="false" showGridLines="true" showRowColHeaders="true" showZeros="true" rightToLeft="false" tabSelected="false" showOutlineSymbols="true" defaultGridColor="true" view="pageBreakPreview" topLeftCell="A1" colorId="64" zoomScale="95" zoomScaleNormal="95" zoomScalePageLayoutView="95" workbookViewId="0">
      <selection pane="topLeft" activeCell="K28" activeCellId="0" sqref="K28"/>
    </sheetView>
  </sheetViews>
  <sheetFormatPr defaultColWidth="8.9765625" defaultRowHeight="12.8" zeroHeight="false" outlineLevelRow="0" outlineLevelCol="0"/>
  <cols>
    <col collapsed="false" customWidth="true" hidden="false" outlineLevel="0" max="1" min="1" style="0" width="22.56"/>
    <col collapsed="false" customWidth="true" hidden="false" outlineLevel="0" max="2" min="2" style="1" width="13.89"/>
    <col collapsed="false" customWidth="true" hidden="false" outlineLevel="0" max="3" min="3" style="1" width="8.33"/>
    <col collapsed="false" customWidth="true" hidden="false" outlineLevel="0" max="4" min="4" style="1" width="6.95"/>
    <col collapsed="false" customWidth="true" hidden="false" outlineLevel="0" max="5" min="5" style="0" width="13.36"/>
    <col collapsed="false" customWidth="true" hidden="false" outlineLevel="0" max="7" min="7" style="0" width="12.13"/>
    <col collapsed="false" customWidth="true" hidden="false" outlineLevel="0" max="8" min="8" style="0" width="7.71"/>
    <col collapsed="false" customWidth="true" hidden="false" outlineLevel="0" max="9" min="9" style="0" width="12.43"/>
    <col collapsed="false" customWidth="true" hidden="false" outlineLevel="0" max="11" min="11" style="0" width="11.52"/>
    <col collapsed="false" customWidth="true" hidden="false" outlineLevel="0" max="12" min="12" style="0" width="16.33"/>
    <col collapsed="false" customWidth="true" hidden="false" outlineLevel="0" max="13" min="13" style="0" width="11.52"/>
    <col collapsed="false" customWidth="true" hidden="false" outlineLevel="0" max="14" min="14" style="0" width="46.03"/>
  </cols>
  <sheetData>
    <row r="1" customFormat="false" ht="12.75" hidden="false" customHeight="true" outlineLevel="0" collapsed="false">
      <c r="A1" s="2"/>
      <c r="B1" s="3"/>
      <c r="C1" s="4"/>
      <c r="D1" s="4"/>
      <c r="E1" s="4"/>
      <c r="F1" s="4"/>
      <c r="G1" s="4"/>
      <c r="H1" s="4"/>
      <c r="I1" s="5"/>
    </row>
    <row r="2" customFormat="false" ht="12.75" hidden="false" customHeight="true" outlineLevel="0" collapsed="false">
      <c r="A2" s="2"/>
      <c r="B2" s="6" t="s">
        <v>0</v>
      </c>
      <c r="C2" s="6"/>
      <c r="D2" s="6"/>
      <c r="E2" s="6"/>
      <c r="F2" s="6"/>
      <c r="G2" s="6"/>
      <c r="H2" s="6"/>
      <c r="I2" s="6"/>
    </row>
    <row r="3" customFormat="false" ht="12.75" hidden="false" customHeight="true" outlineLevel="0" collapsed="false">
      <c r="A3" s="2"/>
      <c r="B3" s="6" t="s">
        <v>1</v>
      </c>
      <c r="C3" s="6"/>
      <c r="D3" s="6"/>
      <c r="E3" s="6"/>
      <c r="F3" s="6"/>
      <c r="G3" s="6"/>
      <c r="H3" s="6"/>
      <c r="I3" s="6"/>
    </row>
    <row r="4" customFormat="false" ht="12.75" hidden="false" customHeight="true" outlineLevel="0" collapsed="false">
      <c r="A4" s="2"/>
      <c r="B4" s="7"/>
      <c r="C4" s="8"/>
      <c r="D4" s="8"/>
      <c r="E4" s="8"/>
      <c r="F4" s="8"/>
      <c r="G4" s="8"/>
      <c r="H4" s="8"/>
      <c r="I4" s="9"/>
    </row>
    <row r="5" s="15" customFormat="true" ht="23.85" hidden="false" customHeight="false" outlineLevel="0" collapsed="false">
      <c r="A5" s="10" t="s">
        <v>2</v>
      </c>
      <c r="B5" s="2" t="s">
        <v>3</v>
      </c>
      <c r="C5" s="11" t="s">
        <v>4</v>
      </c>
      <c r="D5" s="11" t="s">
        <v>5</v>
      </c>
      <c r="E5" s="12" t="s">
        <v>6</v>
      </c>
      <c r="F5" s="13" t="s">
        <v>7</v>
      </c>
      <c r="G5" s="12" t="s">
        <v>8</v>
      </c>
      <c r="H5" s="14" t="s">
        <v>9</v>
      </c>
      <c r="I5" s="12" t="s">
        <v>10</v>
      </c>
      <c r="L5" s="16"/>
      <c r="M5" s="17"/>
      <c r="N5" s="18"/>
      <c r="AMI5" s="0"/>
      <c r="AMJ5" s="0"/>
    </row>
    <row r="6" customFormat="false" ht="23.85" hidden="false" customHeight="false" outlineLevel="0" collapsed="false">
      <c r="A6" s="19" t="s">
        <v>11</v>
      </c>
      <c r="B6" s="20" t="str">
        <f aca="false">'Fator K e TRDE'!A6</f>
        <v>SINAPI Janeiro/2022</v>
      </c>
      <c r="C6" s="21" t="s">
        <v>12</v>
      </c>
      <c r="D6" s="21" t="s">
        <v>13</v>
      </c>
      <c r="E6" s="22" t="n">
        <v>133.37</v>
      </c>
      <c r="F6" s="23" t="n">
        <v>1.1415</v>
      </c>
      <c r="G6" s="24" t="n">
        <f aca="false">E6/(1+F6)</f>
        <v>62.2787765584871</v>
      </c>
      <c r="H6" s="25" t="n">
        <f aca="false">'Fator K e TRDE'!B11</f>
        <v>2.79687492</v>
      </c>
      <c r="I6" s="24" t="n">
        <f aca="false">G6*H6</f>
        <v>174.185948204716</v>
      </c>
      <c r="L6" s="18"/>
      <c r="M6" s="26"/>
      <c r="N6" s="18"/>
      <c r="O6" s="18"/>
      <c r="P6" s="18"/>
      <c r="Q6" s="18"/>
      <c r="R6" s="18"/>
    </row>
    <row r="7" customFormat="false" ht="23.85" hidden="false" customHeight="false" outlineLevel="0" collapsed="false">
      <c r="A7" s="19" t="s">
        <v>14</v>
      </c>
      <c r="B7" s="20" t="str">
        <f aca="false">B6</f>
        <v>SINAPI Janeiro/2022</v>
      </c>
      <c r="C7" s="21" t="s">
        <v>15</v>
      </c>
      <c r="D7" s="21" t="s">
        <v>13</v>
      </c>
      <c r="E7" s="22" t="n">
        <v>98.78</v>
      </c>
      <c r="F7" s="23" t="n">
        <f aca="false">F6</f>
        <v>1.1415</v>
      </c>
      <c r="G7" s="24" t="n">
        <f aca="false">E7/(1+F7)</f>
        <v>46.1265468129816</v>
      </c>
      <c r="H7" s="25" t="n">
        <f aca="false">'Fator K e TRDE'!B11</f>
        <v>2.79687492</v>
      </c>
      <c r="I7" s="24" t="n">
        <f aca="false">G7*H7</f>
        <v>129.010181927434</v>
      </c>
      <c r="N7" s="18"/>
      <c r="O7" s="18"/>
      <c r="P7" s="18"/>
      <c r="Q7" s="18"/>
      <c r="R7" s="18"/>
    </row>
    <row r="8" customFormat="false" ht="23.85" hidden="false" customHeight="false" outlineLevel="0" collapsed="false">
      <c r="A8" s="19" t="s">
        <v>16</v>
      </c>
      <c r="B8" s="20" t="str">
        <f aca="false">'Fator K e TRDE'!A14</f>
        <v>SIURB Julho/2021</v>
      </c>
      <c r="C8" s="21" t="s">
        <v>17</v>
      </c>
      <c r="D8" s="21" t="s">
        <v>13</v>
      </c>
      <c r="E8" s="22" t="n">
        <v>140.74</v>
      </c>
      <c r="F8" s="23" t="n">
        <v>1.578</v>
      </c>
      <c r="G8" s="24" t="n">
        <f aca="false">E8/(1+F8)</f>
        <v>54.5927075252133</v>
      </c>
      <c r="H8" s="25" t="n">
        <f aca="false">'Fator K e TRDE'!B19</f>
        <v>3.31826544</v>
      </c>
      <c r="I8" s="24" t="n">
        <f aca="false">G8*H8</f>
        <v>181.153094656943</v>
      </c>
      <c r="L8" s="18"/>
      <c r="M8" s="26"/>
      <c r="N8" s="18"/>
      <c r="O8" s="18"/>
      <c r="P8" s="18"/>
      <c r="Q8" s="18"/>
      <c r="R8" s="18"/>
    </row>
    <row r="9" customFormat="false" ht="23.85" hidden="false" customHeight="false" outlineLevel="0" collapsed="false">
      <c r="A9" s="19" t="s">
        <v>18</v>
      </c>
      <c r="B9" s="20" t="str">
        <f aca="false">B6</f>
        <v>SINAPI Janeiro/2022</v>
      </c>
      <c r="C9" s="21" t="s">
        <v>19</v>
      </c>
      <c r="D9" s="21" t="s">
        <v>13</v>
      </c>
      <c r="E9" s="22" t="n">
        <v>16.44</v>
      </c>
      <c r="F9" s="23" t="n">
        <f aca="false">F6</f>
        <v>1.1415</v>
      </c>
      <c r="G9" s="24" t="n">
        <f aca="false">E9/(1+F9)</f>
        <v>7.67686201260799</v>
      </c>
      <c r="H9" s="25" t="n">
        <f aca="false">'Fator K e TRDE'!B11</f>
        <v>2.79687492</v>
      </c>
      <c r="I9" s="24" t="n">
        <f aca="false">G9*H9</f>
        <v>21.471222827364</v>
      </c>
      <c r="L9" s="18"/>
      <c r="M9" s="26"/>
      <c r="N9" s="18"/>
      <c r="O9" s="18"/>
      <c r="P9" s="18"/>
      <c r="Q9" s="18"/>
      <c r="R9" s="18"/>
    </row>
    <row r="10" customFormat="false" ht="23.85" hidden="false" customHeight="false" outlineLevel="0" collapsed="false">
      <c r="A10" s="19" t="s">
        <v>20</v>
      </c>
      <c r="B10" s="20" t="str">
        <f aca="false">B8</f>
        <v>SIURB Julho/2021</v>
      </c>
      <c r="C10" s="21" t="s">
        <v>21</v>
      </c>
      <c r="D10" s="21" t="s">
        <v>13</v>
      </c>
      <c r="E10" s="22" t="n">
        <v>132.4</v>
      </c>
      <c r="F10" s="23" t="n">
        <f aca="false">F8</f>
        <v>1.578</v>
      </c>
      <c r="G10" s="24" t="n">
        <f aca="false">E10/(1+F10)</f>
        <v>51.3576415826222</v>
      </c>
      <c r="H10" s="25" t="n">
        <f aca="false">'Fator K e TRDE'!B19</f>
        <v>3.31826544</v>
      </c>
      <c r="I10" s="24" t="n">
        <f aca="false">G10*H10</f>
        <v>170.418287143522</v>
      </c>
      <c r="L10" s="18"/>
      <c r="M10" s="17"/>
      <c r="N10" s="18"/>
      <c r="O10" s="18"/>
      <c r="P10" s="18"/>
      <c r="Q10" s="18"/>
      <c r="R10" s="18"/>
    </row>
    <row r="11" s="31" customFormat="true" ht="23.85" hidden="false" customHeight="false" outlineLevel="0" collapsed="false">
      <c r="A11" s="19" t="s">
        <v>22</v>
      </c>
      <c r="B11" s="27" t="str">
        <f aca="false">B8</f>
        <v>SIURB Julho/2021</v>
      </c>
      <c r="C11" s="21" t="s">
        <v>23</v>
      </c>
      <c r="D11" s="21" t="s">
        <v>13</v>
      </c>
      <c r="E11" s="28" t="n">
        <v>24.3</v>
      </c>
      <c r="F11" s="29" t="n">
        <f aca="false">F8</f>
        <v>1.578</v>
      </c>
      <c r="G11" s="24" t="n">
        <f aca="false">E11/(1+F11)</f>
        <v>9.42591155934833</v>
      </c>
      <c r="H11" s="30" t="n">
        <f aca="false">'Fator K e TRDE'!B19</f>
        <v>3.31826544</v>
      </c>
      <c r="I11" s="24" t="n">
        <f aca="false">G11*H11</f>
        <v>31.2776765678821</v>
      </c>
      <c r="L11" s="16"/>
      <c r="M11" s="17"/>
      <c r="N11" s="18"/>
      <c r="O11" s="18"/>
      <c r="P11" s="18"/>
      <c r="Q11" s="18"/>
      <c r="AMI11" s="0"/>
      <c r="AMJ11" s="0"/>
    </row>
    <row r="12" s="32" customFormat="true" ht="21.95" hidden="false" customHeight="true" outlineLevel="0" collapsed="false">
      <c r="A12" s="19"/>
      <c r="B12" s="19"/>
      <c r="C12" s="19"/>
      <c r="D12" s="19"/>
      <c r="E12" s="19"/>
      <c r="F12" s="19"/>
      <c r="G12" s="19"/>
      <c r="H12" s="19"/>
      <c r="I12" s="19"/>
      <c r="L12" s="33"/>
      <c r="M12" s="34"/>
      <c r="N12" s="33"/>
      <c r="O12" s="33"/>
      <c r="P12" s="33"/>
      <c r="Q12" s="33"/>
      <c r="R12" s="33"/>
    </row>
    <row r="13" s="15" customFormat="true" ht="23.85" hidden="false" customHeight="false" outlineLevel="0" collapsed="false">
      <c r="A13" s="10" t="s">
        <v>24</v>
      </c>
      <c r="B13" s="2" t="s">
        <v>3</v>
      </c>
      <c r="C13" s="11" t="s">
        <v>4</v>
      </c>
      <c r="D13" s="11" t="s">
        <v>5</v>
      </c>
      <c r="E13" s="12" t="s">
        <v>6</v>
      </c>
      <c r="F13" s="13" t="s">
        <v>7</v>
      </c>
      <c r="G13" s="12" t="s">
        <v>25</v>
      </c>
      <c r="H13" s="14" t="s">
        <v>26</v>
      </c>
      <c r="I13" s="12" t="s">
        <v>27</v>
      </c>
      <c r="L13" s="18"/>
      <c r="M13" s="26"/>
      <c r="N13" s="18"/>
      <c r="O13" s="18"/>
      <c r="P13" s="18"/>
      <c r="Q13" s="18"/>
      <c r="R13" s="16"/>
      <c r="AMI13" s="0"/>
      <c r="AMJ13" s="0"/>
    </row>
    <row r="14" customFormat="false" ht="23.85" hidden="false" customHeight="false" outlineLevel="0" collapsed="false">
      <c r="A14" s="19" t="s">
        <v>28</v>
      </c>
      <c r="B14" s="20" t="str">
        <f aca="false">'Fator K e TRDE'!A14</f>
        <v>SIURB Julho/2021</v>
      </c>
      <c r="C14" s="21" t="s">
        <v>29</v>
      </c>
      <c r="D14" s="21" t="s">
        <v>30</v>
      </c>
      <c r="E14" s="24" t="n">
        <v>0.53</v>
      </c>
      <c r="F14" s="23" t="s">
        <v>31</v>
      </c>
      <c r="G14" s="24" t="n">
        <f aca="false">E14</f>
        <v>0.53</v>
      </c>
      <c r="H14" s="25" t="n">
        <f aca="false">'Fator K e TRDE'!B25</f>
        <v>1.19448</v>
      </c>
      <c r="I14" s="24" t="n">
        <f aca="false">G14*H14</f>
        <v>0.6330744</v>
      </c>
      <c r="L14" s="18"/>
      <c r="M14" s="26"/>
      <c r="N14" s="18"/>
      <c r="O14" s="18"/>
      <c r="P14" s="18"/>
      <c r="Q14" s="18"/>
      <c r="R14" s="18"/>
    </row>
    <row r="15" s="32" customFormat="true" ht="46.25" hidden="false" customHeight="false" outlineLevel="0" collapsed="false">
      <c r="A15" s="19" t="s">
        <v>32</v>
      </c>
      <c r="B15" s="35" t="s">
        <v>33</v>
      </c>
      <c r="C15" s="21" t="s">
        <v>31</v>
      </c>
      <c r="D15" s="21" t="s">
        <v>34</v>
      </c>
      <c r="E15" s="24" t="n">
        <v>0.44</v>
      </c>
      <c r="F15" s="23" t="s">
        <v>31</v>
      </c>
      <c r="G15" s="24" t="n">
        <v>0.44</v>
      </c>
      <c r="H15" s="25" t="s">
        <v>31</v>
      </c>
      <c r="I15" s="24" t="n">
        <f aca="false">G15</f>
        <v>0.44</v>
      </c>
      <c r="L15" s="33"/>
      <c r="M15" s="36"/>
      <c r="N15" s="33"/>
      <c r="O15" s="33"/>
      <c r="P15" s="33"/>
      <c r="Q15" s="33"/>
      <c r="R15" s="33"/>
    </row>
    <row r="16" s="32" customFormat="true" ht="35.05" hidden="false" customHeight="false" outlineLevel="0" collapsed="false">
      <c r="A16" s="19" t="s">
        <v>35</v>
      </c>
      <c r="B16" s="35" t="str">
        <f aca="false">B15</f>
        <v>Cotação
Março/2022</v>
      </c>
      <c r="C16" s="21" t="s">
        <v>31</v>
      </c>
      <c r="D16" s="21" t="s">
        <v>34</v>
      </c>
      <c r="E16" s="24" t="n">
        <v>140</v>
      </c>
      <c r="F16" s="23" t="s">
        <v>31</v>
      </c>
      <c r="G16" s="24" t="n">
        <v>140</v>
      </c>
      <c r="H16" s="25" t="s">
        <v>31</v>
      </c>
      <c r="I16" s="24" t="n">
        <f aca="false">G16</f>
        <v>140</v>
      </c>
      <c r="L16" s="33"/>
      <c r="M16" s="36"/>
      <c r="N16" s="33"/>
      <c r="O16" s="33"/>
      <c r="P16" s="33"/>
      <c r="Q16" s="33"/>
      <c r="R16" s="33"/>
    </row>
    <row r="17" s="32" customFormat="true" ht="35.05" hidden="false" customHeight="false" outlineLevel="0" collapsed="false">
      <c r="A17" s="19" t="s">
        <v>36</v>
      </c>
      <c r="B17" s="35" t="str">
        <f aca="false">B15</f>
        <v>Cotação
Março/2022</v>
      </c>
      <c r="C17" s="21" t="s">
        <v>31</v>
      </c>
      <c r="D17" s="21" t="s">
        <v>34</v>
      </c>
      <c r="E17" s="24" t="n">
        <v>0.14</v>
      </c>
      <c r="F17" s="23" t="s">
        <v>31</v>
      </c>
      <c r="G17" s="24" t="n">
        <v>0.14</v>
      </c>
      <c r="H17" s="25" t="s">
        <v>31</v>
      </c>
      <c r="I17" s="24" t="n">
        <f aca="false">G17</f>
        <v>0.14</v>
      </c>
      <c r="L17" s="33"/>
      <c r="M17" s="36"/>
      <c r="N17" s="33"/>
      <c r="O17" s="33"/>
      <c r="P17" s="33"/>
      <c r="Q17" s="33"/>
      <c r="R17" s="33"/>
    </row>
    <row r="18" customFormat="false" ht="21.95" hidden="false" customHeight="true" outlineLevel="0" collapsed="false">
      <c r="A18" s="35"/>
      <c r="B18" s="35"/>
      <c r="C18" s="35"/>
      <c r="D18" s="35"/>
      <c r="E18" s="35"/>
      <c r="F18" s="35"/>
      <c r="G18" s="35"/>
      <c r="H18" s="35"/>
      <c r="I18" s="35"/>
      <c r="L18" s="18"/>
      <c r="M18" s="17"/>
      <c r="N18" s="18"/>
      <c r="O18" s="18"/>
      <c r="P18" s="18"/>
      <c r="Q18" s="18"/>
      <c r="R18" s="18"/>
    </row>
    <row r="19" customFormat="false" ht="17" hidden="false" customHeight="true" outlineLevel="0" collapsed="false">
      <c r="A19" s="37" t="s">
        <v>37</v>
      </c>
      <c r="B19" s="37"/>
      <c r="C19" s="37"/>
      <c r="D19" s="37"/>
      <c r="E19" s="37"/>
      <c r="F19" s="37"/>
      <c r="G19" s="37"/>
      <c r="H19" s="37"/>
      <c r="I19" s="37"/>
      <c r="L19" s="18"/>
      <c r="M19" s="17"/>
      <c r="N19" s="18"/>
      <c r="O19" s="18"/>
      <c r="P19" s="18"/>
      <c r="Q19" s="18"/>
      <c r="R19" s="18"/>
    </row>
    <row r="20" customFormat="false" ht="17" hidden="false" customHeight="true" outlineLevel="0" collapsed="false">
      <c r="A20" s="38" t="s">
        <v>38</v>
      </c>
      <c r="B20" s="38"/>
      <c r="C20" s="38"/>
      <c r="D20" s="38"/>
      <c r="E20" s="38"/>
      <c r="F20" s="38"/>
      <c r="G20" s="38"/>
      <c r="H20" s="38"/>
      <c r="I20" s="38"/>
      <c r="L20" s="18"/>
      <c r="M20" s="17"/>
      <c r="N20" s="18"/>
      <c r="O20" s="18"/>
      <c r="P20" s="18"/>
      <c r="Q20" s="18"/>
      <c r="R20" s="18"/>
    </row>
    <row r="21" customFormat="false" ht="17" hidden="false" customHeight="true" outlineLevel="0" collapsed="false">
      <c r="A21" s="38" t="s">
        <v>39</v>
      </c>
      <c r="B21" s="38"/>
      <c r="C21" s="38"/>
      <c r="D21" s="38"/>
      <c r="E21" s="38"/>
      <c r="F21" s="38"/>
      <c r="G21" s="38"/>
      <c r="H21" s="38"/>
      <c r="I21" s="38"/>
      <c r="L21" s="18"/>
      <c r="M21" s="17"/>
      <c r="N21" s="18"/>
      <c r="O21" s="18"/>
      <c r="P21" s="18"/>
      <c r="Q21" s="18"/>
      <c r="R21" s="18"/>
    </row>
    <row r="22" s="32" customFormat="true" ht="17" hidden="false" customHeight="true" outlineLevel="0" collapsed="false">
      <c r="A22" s="38" t="s">
        <v>40</v>
      </c>
      <c r="B22" s="38"/>
      <c r="C22" s="38"/>
      <c r="D22" s="38"/>
      <c r="E22" s="38"/>
      <c r="F22" s="38"/>
      <c r="G22" s="38"/>
      <c r="H22" s="38"/>
      <c r="I22" s="38"/>
      <c r="L22" s="33"/>
      <c r="M22" s="36"/>
      <c r="N22" s="33"/>
      <c r="O22" s="33"/>
      <c r="P22" s="33"/>
      <c r="Q22" s="33"/>
      <c r="R22" s="33"/>
    </row>
    <row r="23" s="32" customFormat="true" ht="69.1" hidden="false" customHeight="true" outlineLevel="0" collapsed="false">
      <c r="A23" s="39" t="s">
        <v>41</v>
      </c>
      <c r="B23" s="39"/>
      <c r="C23" s="39"/>
      <c r="D23" s="39"/>
      <c r="E23" s="39"/>
      <c r="F23" s="39"/>
      <c r="G23" s="39"/>
      <c r="H23" s="39"/>
      <c r="I23" s="39"/>
      <c r="L23" s="33"/>
      <c r="M23" s="36"/>
      <c r="N23" s="33"/>
      <c r="O23" s="33"/>
      <c r="P23" s="33"/>
      <c r="Q23" s="33"/>
      <c r="R23" s="33"/>
    </row>
    <row r="24" customFormat="false" ht="13.8" hidden="false" customHeight="true" outlineLevel="0" collapsed="false">
      <c r="A24" s="40"/>
      <c r="B24" s="40"/>
      <c r="C24" s="40"/>
      <c r="D24" s="40"/>
      <c r="E24" s="40"/>
      <c r="F24" s="40"/>
      <c r="G24" s="40"/>
      <c r="H24" s="40"/>
      <c r="I24" s="40"/>
    </row>
    <row r="25" customFormat="false" ht="13.8" hidden="false" customHeight="false" outlineLevel="0" collapsed="false">
      <c r="A25" s="40"/>
      <c r="B25" s="40"/>
      <c r="C25" s="40"/>
      <c r="D25" s="40"/>
      <c r="E25" s="40"/>
      <c r="F25" s="40"/>
      <c r="G25" s="40"/>
      <c r="H25" s="40"/>
      <c r="I25" s="40"/>
    </row>
    <row r="26" customFormat="false" ht="13.8" hidden="false" customHeight="false" outlineLevel="0" collapsed="false">
      <c r="A26" s="40"/>
      <c r="B26" s="40"/>
      <c r="C26" s="40"/>
      <c r="D26" s="40"/>
      <c r="E26" s="40"/>
      <c r="F26" s="40"/>
      <c r="G26" s="40"/>
      <c r="H26" s="40"/>
      <c r="I26" s="40"/>
    </row>
    <row r="27" customFormat="false" ht="13.8" hidden="false" customHeight="false" outlineLevel="0" collapsed="false">
      <c r="A27" s="40"/>
      <c r="B27" s="40"/>
      <c r="C27" s="40"/>
      <c r="D27" s="40"/>
      <c r="E27" s="40"/>
      <c r="F27" s="40"/>
      <c r="G27" s="40"/>
      <c r="H27" s="40"/>
      <c r="I27" s="40"/>
    </row>
    <row r="28" customFormat="false" ht="13.8" hidden="false" customHeight="false" outlineLevel="0" collapsed="false">
      <c r="A28" s="40"/>
      <c r="B28" s="40"/>
      <c r="C28" s="40"/>
      <c r="D28" s="40"/>
      <c r="E28" s="40"/>
      <c r="F28" s="40"/>
      <c r="G28" s="40"/>
      <c r="H28" s="40"/>
      <c r="I28" s="40"/>
    </row>
    <row r="29" customFormat="false" ht="13.8" hidden="false" customHeight="false" outlineLevel="0" collapsed="false">
      <c r="A29" s="40"/>
      <c r="B29" s="40"/>
      <c r="C29" s="40"/>
      <c r="D29" s="40"/>
      <c r="E29" s="40"/>
      <c r="F29" s="40"/>
      <c r="G29" s="40"/>
      <c r="H29" s="40"/>
      <c r="I29" s="40"/>
    </row>
    <row r="30" customFormat="false" ht="13.8" hidden="false" customHeight="false" outlineLevel="0" collapsed="false">
      <c r="A30" s="40"/>
      <c r="B30" s="40"/>
      <c r="C30" s="40"/>
      <c r="D30" s="40"/>
      <c r="E30" s="40"/>
      <c r="F30" s="40"/>
      <c r="G30" s="40"/>
      <c r="H30" s="40"/>
      <c r="I30" s="40"/>
    </row>
    <row r="31" customFormat="false" ht="13.8" hidden="false" customHeight="false" outlineLevel="0" collapsed="false">
      <c r="A31" s="40"/>
      <c r="B31" s="40"/>
      <c r="C31" s="40"/>
      <c r="D31" s="40"/>
      <c r="E31" s="40"/>
      <c r="F31" s="40"/>
      <c r="G31" s="40"/>
      <c r="H31" s="40"/>
      <c r="I31" s="40"/>
    </row>
    <row r="32" customFormat="false" ht="13.8" hidden="false" customHeight="false" outlineLevel="0" collapsed="false">
      <c r="A32" s="40"/>
      <c r="B32" s="40"/>
      <c r="C32" s="40"/>
      <c r="D32" s="40"/>
      <c r="E32" s="40"/>
      <c r="F32" s="40"/>
      <c r="G32" s="40"/>
      <c r="H32" s="40"/>
      <c r="I32" s="40"/>
    </row>
    <row r="33" customFormat="false" ht="13.8" hidden="false" customHeight="false" outlineLevel="0" collapsed="false">
      <c r="A33" s="40"/>
      <c r="B33" s="40"/>
      <c r="C33" s="40"/>
      <c r="D33" s="40"/>
      <c r="E33" s="40"/>
      <c r="F33" s="40"/>
      <c r="G33" s="40"/>
      <c r="H33" s="40"/>
      <c r="I33" s="40"/>
    </row>
    <row r="34" customFormat="false" ht="13.8" hidden="false" customHeight="false" outlineLevel="0" collapsed="false">
      <c r="A34" s="40"/>
      <c r="B34" s="40"/>
      <c r="C34" s="40"/>
      <c r="D34" s="40"/>
      <c r="E34" s="40"/>
      <c r="F34" s="40"/>
      <c r="G34" s="40"/>
      <c r="H34" s="40"/>
      <c r="I34" s="40"/>
    </row>
    <row r="35" customFormat="false" ht="13.8" hidden="false" customHeight="false" outlineLevel="0" collapsed="false">
      <c r="A35" s="40"/>
      <c r="B35" s="40"/>
      <c r="C35" s="40"/>
      <c r="D35" s="40"/>
      <c r="E35" s="40"/>
      <c r="F35" s="40"/>
      <c r="G35" s="40"/>
      <c r="H35" s="40"/>
      <c r="I35" s="40"/>
    </row>
    <row r="36" customFormat="false" ht="13.8" hidden="false" customHeight="false" outlineLevel="0" collapsed="false">
      <c r="A36" s="40"/>
      <c r="B36" s="40"/>
      <c r="C36" s="40"/>
      <c r="D36" s="40"/>
      <c r="E36" s="40"/>
      <c r="F36" s="40"/>
      <c r="G36" s="40"/>
      <c r="H36" s="40"/>
      <c r="I36" s="40"/>
    </row>
    <row r="37" customFormat="false" ht="13.8" hidden="false" customHeight="false" outlineLevel="0" collapsed="false">
      <c r="A37" s="40"/>
      <c r="B37" s="40"/>
      <c r="C37" s="40"/>
      <c r="D37" s="40"/>
      <c r="E37" s="40"/>
      <c r="F37" s="40"/>
      <c r="G37" s="40"/>
      <c r="H37" s="40"/>
      <c r="I37" s="40"/>
    </row>
    <row r="39" customFormat="false" ht="13.8" hidden="false" customHeight="false" outlineLevel="0" collapsed="false"/>
  </sheetData>
  <mergeCells count="11">
    <mergeCell ref="A1:A4"/>
    <mergeCell ref="B2:I2"/>
    <mergeCell ref="B3:I3"/>
    <mergeCell ref="A12:I12"/>
    <mergeCell ref="A18:I18"/>
    <mergeCell ref="A19:I19"/>
    <mergeCell ref="A20:I20"/>
    <mergeCell ref="A21:I21"/>
    <mergeCell ref="A22:I22"/>
    <mergeCell ref="A23:I23"/>
    <mergeCell ref="A24:I37"/>
  </mergeCells>
  <printOptions headings="false" gridLines="false" gridLinesSet="true" horizontalCentered="true" verticalCentered="false"/>
  <pageMargins left="0.511805555555555" right="0.511805555555555" top="0.7875" bottom="0.78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25"/>
  <sheetViews>
    <sheetView showFormulas="false" showGridLines="true" showRowColHeaders="true" showZeros="true" rightToLeft="false" tabSelected="false" showOutlineSymbols="true" defaultGridColor="true" view="pageBreakPreview" topLeftCell="A1" colorId="64" zoomScale="95" zoomScaleNormal="95" zoomScalePageLayoutView="95" workbookViewId="0">
      <selection pane="topLeft" activeCell="A15" activeCellId="0" sqref="A15"/>
    </sheetView>
  </sheetViews>
  <sheetFormatPr defaultColWidth="11.859375" defaultRowHeight="13.8" zeroHeight="false" outlineLevelRow="0" outlineLevelCol="0"/>
  <cols>
    <col collapsed="false" customWidth="true" hidden="false" outlineLevel="0" max="3" min="3" style="0" width="43.18"/>
  </cols>
  <sheetData>
    <row r="1" customFormat="false" ht="13.8" hidden="false" customHeight="false" outlineLevel="0" collapsed="false">
      <c r="A1" s="41"/>
      <c r="B1" s="41"/>
      <c r="C1" s="41"/>
    </row>
    <row r="2" customFormat="false" ht="13.8" hidden="false" customHeight="false" outlineLevel="0" collapsed="false">
      <c r="A2" s="41"/>
      <c r="B2" s="42" t="s">
        <v>0</v>
      </c>
      <c r="C2" s="42"/>
    </row>
    <row r="3" customFormat="false" ht="13.8" hidden="false" customHeight="false" outlineLevel="0" collapsed="false">
      <c r="A3" s="41"/>
      <c r="B3" s="42" t="s">
        <v>42</v>
      </c>
      <c r="C3" s="42"/>
    </row>
    <row r="4" customFormat="false" ht="13.8" hidden="false" customHeight="false" outlineLevel="0" collapsed="false">
      <c r="A4" s="41"/>
      <c r="B4" s="42" t="s">
        <v>43</v>
      </c>
      <c r="C4" s="42"/>
    </row>
    <row r="5" customFormat="false" ht="13.8" hidden="false" customHeight="false" outlineLevel="0" collapsed="false">
      <c r="A5" s="42"/>
      <c r="B5" s="42"/>
      <c r="C5" s="42"/>
    </row>
    <row r="6" customFormat="false" ht="13.8" hidden="false" customHeight="false" outlineLevel="0" collapsed="false">
      <c r="A6" s="43" t="s">
        <v>44</v>
      </c>
      <c r="B6" s="43"/>
      <c r="C6" s="43"/>
    </row>
    <row r="7" customFormat="false" ht="13.8" hidden="false" customHeight="false" outlineLevel="0" collapsed="false">
      <c r="A7" s="44" t="s">
        <v>45</v>
      </c>
      <c r="B7" s="26" t="n">
        <v>1.1415</v>
      </c>
      <c r="C7" s="45" t="s">
        <v>46</v>
      </c>
    </row>
    <row r="8" customFormat="false" ht="13.8" hidden="false" customHeight="false" outlineLevel="0" collapsed="false">
      <c r="A8" s="44" t="s">
        <v>47</v>
      </c>
      <c r="B8" s="46" t="n">
        <v>0.2</v>
      </c>
      <c r="C8" s="45" t="s">
        <v>48</v>
      </c>
    </row>
    <row r="9" customFormat="false" ht="13.8" hidden="false" customHeight="false" outlineLevel="0" collapsed="false">
      <c r="A9" s="44" t="s">
        <v>49</v>
      </c>
      <c r="B9" s="46" t="n">
        <v>0.12</v>
      </c>
      <c r="C9" s="45" t="s">
        <v>50</v>
      </c>
    </row>
    <row r="10" customFormat="false" ht="13.8" hidden="false" customHeight="false" outlineLevel="0" collapsed="false">
      <c r="A10" s="44" t="s">
        <v>51</v>
      </c>
      <c r="B10" s="46" t="n">
        <v>0.0665</v>
      </c>
      <c r="C10" s="45" t="s">
        <v>52</v>
      </c>
    </row>
    <row r="11" customFormat="false" ht="13.8" hidden="false" customHeight="false" outlineLevel="0" collapsed="false">
      <c r="A11" s="44" t="s">
        <v>53</v>
      </c>
      <c r="B11" s="47" t="n">
        <f aca="false">(1+B7+B8)*(1+B9)*(1+B10)</f>
        <v>2.79687492</v>
      </c>
      <c r="C11" s="48" t="s">
        <v>54</v>
      </c>
    </row>
    <row r="12" customFormat="false" ht="13.8" hidden="false" customHeight="false" outlineLevel="0" collapsed="false">
      <c r="A12" s="49"/>
      <c r="B12" s="50"/>
    </row>
    <row r="13" customFormat="false" ht="13.8" hidden="false" customHeight="false" outlineLevel="0" collapsed="false">
      <c r="B13" s="50"/>
    </row>
    <row r="14" customFormat="false" ht="13.8" hidden="false" customHeight="false" outlineLevel="0" collapsed="false">
      <c r="A14" s="43" t="s">
        <v>55</v>
      </c>
      <c r="B14" s="43"/>
      <c r="C14" s="43"/>
    </row>
    <row r="15" customFormat="false" ht="13.8" hidden="false" customHeight="false" outlineLevel="0" collapsed="false">
      <c r="A15" s="44" t="s">
        <v>45</v>
      </c>
      <c r="B15" s="46" t="n">
        <v>1.578</v>
      </c>
      <c r="C15" s="45" t="s">
        <v>56</v>
      </c>
    </row>
    <row r="16" customFormat="false" ht="13.8" hidden="false" customHeight="false" outlineLevel="0" collapsed="false">
      <c r="A16" s="44" t="s">
        <v>47</v>
      </c>
      <c r="B16" s="46" t="n">
        <v>0.2</v>
      </c>
      <c r="C16" s="45" t="s">
        <v>48</v>
      </c>
    </row>
    <row r="17" customFormat="false" ht="13.8" hidden="false" customHeight="false" outlineLevel="0" collapsed="false">
      <c r="A17" s="44" t="s">
        <v>49</v>
      </c>
      <c r="B17" s="46" t="n">
        <v>0.12</v>
      </c>
      <c r="C17" s="45" t="s">
        <v>50</v>
      </c>
    </row>
    <row r="18" customFormat="false" ht="13.8" hidden="false" customHeight="false" outlineLevel="0" collapsed="false">
      <c r="A18" s="44" t="s">
        <v>51</v>
      </c>
      <c r="B18" s="46" t="n">
        <v>0.0665</v>
      </c>
      <c r="C18" s="45" t="s">
        <v>52</v>
      </c>
    </row>
    <row r="19" customFormat="false" ht="13.8" hidden="false" customHeight="false" outlineLevel="0" collapsed="false">
      <c r="A19" s="44" t="s">
        <v>53</v>
      </c>
      <c r="B19" s="47" t="n">
        <f aca="false">(1+B15+B16)*(1+B17)*(1+B18)</f>
        <v>3.31826544</v>
      </c>
      <c r="C19" s="48" t="s">
        <v>54</v>
      </c>
    </row>
    <row r="22" customFormat="false" ht="13.8" hidden="false" customHeight="false" outlineLevel="0" collapsed="false">
      <c r="A22" s="43" t="s">
        <v>26</v>
      </c>
      <c r="B22" s="43"/>
      <c r="C22" s="43"/>
    </row>
    <row r="23" customFormat="false" ht="13.8" hidden="false" customHeight="false" outlineLevel="0" collapsed="false">
      <c r="A23" s="44" t="s">
        <v>49</v>
      </c>
      <c r="B23" s="46" t="n">
        <v>0.12</v>
      </c>
      <c r="C23" s="45" t="s">
        <v>50</v>
      </c>
    </row>
    <row r="24" customFormat="false" ht="13.8" hidden="false" customHeight="false" outlineLevel="0" collapsed="false">
      <c r="A24" s="44" t="s">
        <v>51</v>
      </c>
      <c r="B24" s="46" t="n">
        <v>0.0665</v>
      </c>
      <c r="C24" s="45" t="s">
        <v>52</v>
      </c>
    </row>
    <row r="25" customFormat="false" ht="13.8" hidden="false" customHeight="false" outlineLevel="0" collapsed="false">
      <c r="A25" s="48" t="s">
        <v>57</v>
      </c>
      <c r="B25" s="47" t="n">
        <f aca="false">(1+B9)*(1+B10)</f>
        <v>1.19448</v>
      </c>
      <c r="C25" s="48" t="s">
        <v>58</v>
      </c>
    </row>
  </sheetData>
  <mergeCells count="9">
    <mergeCell ref="A1:A4"/>
    <mergeCell ref="B1:C1"/>
    <mergeCell ref="B2:C2"/>
    <mergeCell ref="B3:C3"/>
    <mergeCell ref="B4:C4"/>
    <mergeCell ref="A5:C5"/>
    <mergeCell ref="A6:C6"/>
    <mergeCell ref="A14:C14"/>
    <mergeCell ref="A22:C22"/>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1048576"/>
  <sheetViews>
    <sheetView showFormulas="false" showGridLines="true" showRowColHeaders="true" showZeros="true" rightToLeft="false" tabSelected="true" showOutlineSymbols="true" defaultGridColor="true" view="pageBreakPreview" topLeftCell="A1" colorId="64" zoomScale="95" zoomScaleNormal="95" zoomScalePageLayoutView="95" workbookViewId="0">
      <selection pane="topLeft" activeCell="B2" activeCellId="0" sqref="B2"/>
    </sheetView>
  </sheetViews>
  <sheetFormatPr defaultColWidth="8.7421875" defaultRowHeight="13.8" zeroHeight="false" outlineLevelRow="0" outlineLevelCol="0"/>
  <cols>
    <col collapsed="false" customWidth="true" hidden="false" outlineLevel="0" max="1" min="1" style="51" width="18.58"/>
    <col collapsed="false" customWidth="true" hidden="false" outlineLevel="0" max="2" min="2" style="52" width="17.34"/>
    <col collapsed="false" customWidth="true" hidden="false" outlineLevel="0" max="3" min="3" style="52" width="9.05"/>
    <col collapsed="false" customWidth="true" hidden="false" outlineLevel="0" max="4" min="4" style="18" width="24.26"/>
    <col collapsed="false" customWidth="true" hidden="false" outlineLevel="0" max="5" min="5" style="53" width="11.4"/>
    <col collapsed="false" customWidth="true" hidden="false" outlineLevel="0" max="6" min="6" style="54" width="11.84"/>
    <col collapsed="false" customWidth="true" hidden="false" outlineLevel="0" max="7" min="7" style="53" width="11.87"/>
    <col collapsed="false" customWidth="true" hidden="false" outlineLevel="0" max="8" min="8" style="55" width="12.42"/>
    <col collapsed="false" customWidth="true" hidden="false" outlineLevel="0" max="9" min="9" style="54" width="14.54"/>
    <col collapsed="false" customWidth="false" hidden="false" outlineLevel="0" max="13" min="10" style="18" width="8.73"/>
    <col collapsed="false" customWidth="true" hidden="false" outlineLevel="0" max="14" min="14" style="18" width="12.86"/>
    <col collapsed="false" customWidth="false" hidden="false" outlineLevel="0" max="1024" min="15" style="18" width="8.73"/>
  </cols>
  <sheetData>
    <row r="1" customFormat="false" ht="17" hidden="false" customHeight="true" outlineLevel="0" collapsed="false">
      <c r="A1" s="56"/>
      <c r="B1" s="57" t="s">
        <v>59</v>
      </c>
      <c r="C1" s="57"/>
      <c r="D1" s="57"/>
      <c r="E1" s="57"/>
      <c r="F1" s="57"/>
      <c r="G1" s="57"/>
      <c r="H1" s="57"/>
      <c r="I1" s="57"/>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7" hidden="false" customHeight="true" outlineLevel="0" collapsed="false">
      <c r="A2" s="56"/>
      <c r="B2" s="58" t="s">
        <v>60</v>
      </c>
      <c r="C2" s="58"/>
      <c r="D2" s="58"/>
      <c r="E2" s="58"/>
      <c r="F2" s="58"/>
      <c r="G2" s="58"/>
      <c r="H2" s="58"/>
      <c r="I2" s="58"/>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 hidden="false" customHeight="true" outlineLevel="0" collapsed="false">
      <c r="A3" s="56"/>
      <c r="B3" s="59" t="s">
        <v>61</v>
      </c>
      <c r="C3" s="59"/>
      <c r="D3" s="59"/>
      <c r="E3" s="59"/>
      <c r="F3" s="59"/>
      <c r="G3" s="59"/>
      <c r="H3" s="59"/>
      <c r="I3" s="59"/>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3" customFormat="true" ht="33.75" hidden="false" customHeight="true" outlineLevel="0" collapsed="false">
      <c r="A4" s="60" t="s">
        <v>62</v>
      </c>
      <c r="B4" s="61" t="s">
        <v>63</v>
      </c>
      <c r="C4" s="61" t="s">
        <v>64</v>
      </c>
      <c r="D4" s="62" t="s">
        <v>65</v>
      </c>
      <c r="E4" s="61" t="s">
        <v>5</v>
      </c>
      <c r="F4" s="63" t="s">
        <v>10</v>
      </c>
      <c r="G4" s="63" t="s">
        <v>66</v>
      </c>
      <c r="H4" s="64" t="s">
        <v>67</v>
      </c>
      <c r="I4" s="65" t="s">
        <v>68</v>
      </c>
      <c r="AMJ4" s="18"/>
    </row>
    <row r="5" s="53" customFormat="true" ht="13.8" hidden="false" customHeight="true" outlineLevel="0" collapsed="false">
      <c r="A5" s="66" t="s">
        <v>69</v>
      </c>
      <c r="B5" s="63" t="s">
        <v>70</v>
      </c>
      <c r="C5" s="67" t="s">
        <v>71</v>
      </c>
      <c r="D5" s="68" t="s">
        <v>72</v>
      </c>
      <c r="E5" s="68"/>
      <c r="F5" s="68"/>
      <c r="G5" s="68"/>
      <c r="H5" s="68"/>
      <c r="I5" s="69"/>
      <c r="AMJ5" s="18"/>
    </row>
    <row r="6" customFormat="false" ht="20.4" hidden="false" customHeight="true" outlineLevel="0" collapsed="false">
      <c r="A6" s="66"/>
      <c r="B6" s="63"/>
      <c r="C6" s="67"/>
      <c r="D6" s="70" t="str">
        <f aca="false">Insumos!A6</f>
        <v>Arquiteto Sênior</v>
      </c>
      <c r="E6" s="71" t="str">
        <f aca="false">Insumos!D6</f>
        <v>hora</v>
      </c>
      <c r="F6" s="72"/>
      <c r="G6" s="71" t="n">
        <v>80</v>
      </c>
      <c r="H6" s="73"/>
      <c r="I6" s="69"/>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2.75" hidden="false" customHeight="true" outlineLevel="0" collapsed="false">
      <c r="A7" s="66"/>
      <c r="B7" s="63"/>
      <c r="C7" s="67"/>
      <c r="D7" s="74" t="str">
        <f aca="false">Insumos!A10</f>
        <v>Assistente Social Pleno</v>
      </c>
      <c r="E7" s="75" t="str">
        <f aca="false">Insumos!D10</f>
        <v>hora</v>
      </c>
      <c r="F7" s="76"/>
      <c r="G7" s="75" t="n">
        <v>80</v>
      </c>
      <c r="H7" s="77"/>
      <c r="I7" s="69"/>
      <c r="J7" s="0"/>
      <c r="K7" s="53"/>
      <c r="L7" s="0"/>
      <c r="M7" s="0"/>
      <c r="N7" s="53"/>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51.05" hidden="false" customHeight="true" outlineLevel="0" collapsed="false">
      <c r="A8" s="66"/>
      <c r="B8" s="2" t="s">
        <v>73</v>
      </c>
      <c r="C8" s="56" t="s">
        <v>74</v>
      </c>
      <c r="D8" s="78" t="str">
        <f aca="false">Insumos!A15</f>
        <v>Folder 2 dobras 3 faces tamanho 21,6 x 10cm, gramatura 90 a 115gr com arte colorida</v>
      </c>
      <c r="E8" s="79" t="str">
        <f aca="false">Insumos!D15</f>
        <v>unid.</v>
      </c>
      <c r="F8" s="80"/>
      <c r="G8" s="79" t="n">
        <v>3000</v>
      </c>
      <c r="H8" s="81"/>
      <c r="I8" s="82"/>
      <c r="J8" s="53"/>
      <c r="K8" s="53"/>
      <c r="L8" s="0"/>
      <c r="M8" s="0"/>
      <c r="N8" s="53"/>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5.05" hidden="false" customHeight="false" outlineLevel="0" collapsed="false">
      <c r="A9" s="66"/>
      <c r="B9" s="2"/>
      <c r="C9" s="83" t="s">
        <v>75</v>
      </c>
      <c r="D9" s="84" t="str">
        <f aca="false">Insumos!A16</f>
        <v>Banner 2m x 1m de lona fosca vinil, gramatura 440gr com arte colorida</v>
      </c>
      <c r="E9" s="85" t="str">
        <f aca="false">Insumos!D16</f>
        <v>unid.</v>
      </c>
      <c r="F9" s="86"/>
      <c r="G9" s="85" t="n">
        <v>20</v>
      </c>
      <c r="H9" s="87"/>
      <c r="I9" s="88"/>
      <c r="J9" s="53"/>
      <c r="K9" s="53"/>
      <c r="L9" s="0"/>
      <c r="M9" s="0"/>
      <c r="N9" s="53"/>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5.05" hidden="false" customHeight="false" outlineLevel="0" collapsed="false">
      <c r="A10" s="66"/>
      <c r="B10" s="2"/>
      <c r="C10" s="56" t="s">
        <v>76</v>
      </c>
      <c r="D10" s="89" t="str">
        <f aca="false">Insumos!A17</f>
        <v>Panfleto 15 x 21cm em papel couche fosco 90gr com arte colorida</v>
      </c>
      <c r="E10" s="85" t="str">
        <f aca="false">Insumos!D17</f>
        <v>unid.</v>
      </c>
      <c r="F10" s="86"/>
      <c r="G10" s="85" t="n">
        <v>12000</v>
      </c>
      <c r="H10" s="87"/>
      <c r="I10" s="82"/>
      <c r="J10" s="0"/>
      <c r="K10" s="53"/>
      <c r="L10" s="0"/>
      <c r="M10" s="0"/>
      <c r="N10" s="53"/>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2.75" hidden="false" customHeight="true" outlineLevel="0" collapsed="false">
      <c r="A11" s="66"/>
      <c r="B11" s="90"/>
      <c r="C11" s="91"/>
      <c r="D11" s="92"/>
      <c r="E11" s="75"/>
      <c r="F11" s="76"/>
      <c r="G11" s="75"/>
      <c r="H11" s="93" t="s">
        <v>77</v>
      </c>
      <c r="I11" s="94"/>
      <c r="J11" s="0"/>
      <c r="K11" s="53"/>
      <c r="L11" s="0"/>
      <c r="M11" s="0"/>
      <c r="N11" s="53"/>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4" hidden="false" customHeight="true" outlineLevel="0" collapsed="false">
      <c r="A12" s="95" t="s">
        <v>78</v>
      </c>
      <c r="B12" s="2" t="s">
        <v>79</v>
      </c>
      <c r="C12" s="56" t="s">
        <v>80</v>
      </c>
      <c r="D12" s="96" t="s">
        <v>81</v>
      </c>
      <c r="E12" s="96"/>
      <c r="F12" s="96"/>
      <c r="G12" s="96"/>
      <c r="H12" s="96"/>
      <c r="I12" s="88"/>
      <c r="J12" s="0"/>
      <c r="K12" s="53"/>
      <c r="L12" s="0"/>
      <c r="M12" s="0"/>
      <c r="N12" s="53"/>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0.4" hidden="false" customHeight="true" outlineLevel="0" collapsed="false">
      <c r="A13" s="95"/>
      <c r="B13" s="2"/>
      <c r="C13" s="56"/>
      <c r="D13" s="97" t="str">
        <f aca="false">Insumos!A6</f>
        <v>Arquiteto Sênior</v>
      </c>
      <c r="E13" s="98" t="str">
        <f aca="false">Insumos!D6</f>
        <v>hora</v>
      </c>
      <c r="F13" s="99"/>
      <c r="G13" s="98" t="n">
        <v>60</v>
      </c>
      <c r="H13" s="100"/>
      <c r="I13" s="88"/>
      <c r="J13" s="0"/>
      <c r="K13" s="53"/>
      <c r="L13" s="0"/>
      <c r="M13" s="0"/>
      <c r="N13" s="53"/>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0.4" hidden="false" customHeight="true" outlineLevel="0" collapsed="false">
      <c r="A14" s="95"/>
      <c r="B14" s="2"/>
      <c r="C14" s="2"/>
      <c r="D14" s="101" t="str">
        <f aca="false">Insumos!A7</f>
        <v>Desenhista Projetista</v>
      </c>
      <c r="E14" s="102" t="str">
        <f aca="false">Insumos!D7</f>
        <v>hora</v>
      </c>
      <c r="F14" s="103"/>
      <c r="G14" s="102" t="n">
        <v>120</v>
      </c>
      <c r="H14" s="104"/>
      <c r="I14" s="88"/>
      <c r="J14" s="0"/>
      <c r="K14" s="53"/>
      <c r="L14" s="0"/>
      <c r="M14" s="0"/>
      <c r="N14" s="53"/>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4" hidden="false" customHeight="true" outlineLevel="0" collapsed="false">
      <c r="A15" s="95"/>
      <c r="B15" s="2"/>
      <c r="C15" s="105" t="s">
        <v>82</v>
      </c>
      <c r="D15" s="106" t="s">
        <v>83</v>
      </c>
      <c r="E15" s="106"/>
      <c r="F15" s="106"/>
      <c r="G15" s="106"/>
      <c r="H15" s="106"/>
      <c r="I15" s="107"/>
      <c r="J15" s="0"/>
      <c r="K15" s="53"/>
      <c r="L15" s="0"/>
      <c r="M15" s="0"/>
      <c r="N15" s="53"/>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4" hidden="false" customHeight="true" outlineLevel="0" collapsed="false">
      <c r="A16" s="95"/>
      <c r="B16" s="2"/>
      <c r="C16" s="105"/>
      <c r="D16" s="108" t="str">
        <f aca="false">Insumos!A8</f>
        <v>Advogado Sênior</v>
      </c>
      <c r="E16" s="71" t="str">
        <f aca="false">Insumos!D8</f>
        <v>hora</v>
      </c>
      <c r="F16" s="72"/>
      <c r="G16" s="71" t="n">
        <v>120</v>
      </c>
      <c r="H16" s="109"/>
      <c r="I16" s="107"/>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4" hidden="false" customHeight="true" outlineLevel="0" collapsed="false">
      <c r="A17" s="95"/>
      <c r="B17" s="2"/>
      <c r="C17" s="105"/>
      <c r="D17" s="110" t="str">
        <f aca="false">Insumos!A9</f>
        <v>Auxiliar de Serviços Gerais</v>
      </c>
      <c r="E17" s="71" t="str">
        <f aca="false">Insumos!D9</f>
        <v>hora</v>
      </c>
      <c r="F17" s="72"/>
      <c r="G17" s="71" t="n">
        <v>200</v>
      </c>
      <c r="H17" s="109"/>
      <c r="I17" s="107"/>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4" hidden="false" customHeight="true" outlineLevel="0" collapsed="false">
      <c r="A18" s="95"/>
      <c r="B18" s="2"/>
      <c r="C18" s="105"/>
      <c r="D18" s="111" t="str">
        <f aca="false">Insumos!A6</f>
        <v>Arquiteto Sênior</v>
      </c>
      <c r="E18" s="75" t="str">
        <f aca="false">Insumos!D6</f>
        <v>hora</v>
      </c>
      <c r="F18" s="76"/>
      <c r="G18" s="75" t="n">
        <v>120</v>
      </c>
      <c r="H18" s="112"/>
      <c r="I18" s="107"/>
    </row>
    <row r="19" customFormat="false" ht="35.05" hidden="false" customHeight="false" outlineLevel="0" collapsed="false">
      <c r="A19" s="95"/>
      <c r="B19" s="113" t="s">
        <v>84</v>
      </c>
      <c r="C19" s="56" t="s">
        <v>85</v>
      </c>
      <c r="D19" s="114" t="str">
        <f aca="false">Insumos!A14</f>
        <v>Levantamento planimétrico cadastral</v>
      </c>
      <c r="E19" s="85" t="str">
        <f aca="false">Insumos!D14</f>
        <v>m²</v>
      </c>
      <c r="F19" s="86"/>
      <c r="G19" s="85" t="n">
        <v>71560</v>
      </c>
      <c r="H19" s="115"/>
      <c r="I19" s="88"/>
    </row>
    <row r="20" customFormat="false" ht="20.4" hidden="false" customHeight="true" outlineLevel="0" collapsed="false">
      <c r="A20" s="95"/>
      <c r="B20" s="113" t="s">
        <v>86</v>
      </c>
      <c r="C20" s="83" t="s">
        <v>87</v>
      </c>
      <c r="D20" s="116" t="s">
        <v>88</v>
      </c>
      <c r="E20" s="116"/>
      <c r="F20" s="116"/>
      <c r="G20" s="116"/>
      <c r="H20" s="116"/>
      <c r="I20" s="107"/>
    </row>
    <row r="21" customFormat="false" ht="20.4" hidden="false" customHeight="true" outlineLevel="0" collapsed="false">
      <c r="A21" s="95"/>
      <c r="B21" s="113"/>
      <c r="C21" s="83"/>
      <c r="D21" s="108" t="str">
        <f aca="false">Insumos!A8</f>
        <v>Advogado Sênior</v>
      </c>
      <c r="E21" s="71" t="str">
        <f aca="false">Insumos!D8</f>
        <v>hora</v>
      </c>
      <c r="F21" s="72"/>
      <c r="G21" s="71" t="n">
        <v>241</v>
      </c>
      <c r="H21" s="109"/>
      <c r="I21" s="107"/>
    </row>
    <row r="22" customFormat="false" ht="20.4" hidden="false" customHeight="true" outlineLevel="0" collapsed="false">
      <c r="A22" s="95"/>
      <c r="B22" s="113"/>
      <c r="C22" s="83"/>
      <c r="D22" s="108" t="str">
        <f aca="false">Insumos!A10</f>
        <v>Assistente Social Pleno</v>
      </c>
      <c r="E22" s="71" t="str">
        <f aca="false">Insumos!D10</f>
        <v>hora</v>
      </c>
      <c r="F22" s="72"/>
      <c r="G22" s="71" t="n">
        <v>542</v>
      </c>
      <c r="H22" s="109"/>
      <c r="I22" s="107"/>
    </row>
    <row r="23" customFormat="false" ht="20.4" hidden="false" customHeight="true" outlineLevel="0" collapsed="false">
      <c r="A23" s="95"/>
      <c r="B23" s="113"/>
      <c r="C23" s="83"/>
      <c r="D23" s="117" t="str">
        <f aca="false">Insumos!A9</f>
        <v>Auxiliar de Serviços Gerais</v>
      </c>
      <c r="E23" s="75" t="str">
        <f aca="false">Insumos!D9</f>
        <v>hora</v>
      </c>
      <c r="F23" s="76"/>
      <c r="G23" s="75" t="n">
        <v>542</v>
      </c>
      <c r="H23" s="112"/>
      <c r="I23" s="107"/>
    </row>
    <row r="24" customFormat="false" ht="20.4" hidden="false" customHeight="true" outlineLevel="0" collapsed="false">
      <c r="A24" s="95"/>
      <c r="B24" s="113"/>
      <c r="C24" s="56" t="s">
        <v>89</v>
      </c>
      <c r="D24" s="118" t="s">
        <v>90</v>
      </c>
      <c r="E24" s="118"/>
      <c r="F24" s="118"/>
      <c r="G24" s="118"/>
      <c r="H24" s="118"/>
      <c r="I24" s="88"/>
    </row>
    <row r="25" customFormat="false" ht="20.4" hidden="false" customHeight="true" outlineLevel="0" collapsed="false">
      <c r="A25" s="95"/>
      <c r="B25" s="113"/>
      <c r="C25" s="56"/>
      <c r="D25" s="97" t="str">
        <f aca="false">Insumos!A10</f>
        <v>Assistente Social Pleno</v>
      </c>
      <c r="E25" s="98" t="str">
        <f aca="false">Insumos!D10</f>
        <v>hora</v>
      </c>
      <c r="F25" s="99"/>
      <c r="G25" s="98" t="n">
        <v>80</v>
      </c>
      <c r="H25" s="100"/>
      <c r="I25" s="88"/>
    </row>
    <row r="26" customFormat="false" ht="20.4" hidden="false" customHeight="true" outlineLevel="0" collapsed="false">
      <c r="A26" s="95"/>
      <c r="B26" s="113"/>
      <c r="C26" s="56"/>
      <c r="D26" s="119" t="str">
        <f aca="false">Insumos!A11</f>
        <v>Digitador</v>
      </c>
      <c r="E26" s="102" t="str">
        <f aca="false">Insumos!D11</f>
        <v>hora</v>
      </c>
      <c r="F26" s="103"/>
      <c r="G26" s="102" t="n">
        <v>200</v>
      </c>
      <c r="H26" s="104"/>
      <c r="I26" s="88"/>
    </row>
    <row r="27" customFormat="false" ht="22.7" hidden="false" customHeight="true" outlineLevel="0" collapsed="false">
      <c r="A27" s="95"/>
      <c r="B27" s="90"/>
      <c r="C27" s="90"/>
      <c r="D27" s="90"/>
      <c r="E27" s="90"/>
      <c r="F27" s="90"/>
      <c r="G27" s="90"/>
      <c r="H27" s="93" t="s">
        <v>91</v>
      </c>
      <c r="I27" s="94"/>
    </row>
    <row r="28" customFormat="false" ht="22.7" hidden="false" customHeight="true" outlineLevel="0" collapsed="false">
      <c r="A28" s="120" t="s">
        <v>92</v>
      </c>
      <c r="B28" s="2" t="s">
        <v>93</v>
      </c>
      <c r="C28" s="2" t="s">
        <v>94</v>
      </c>
      <c r="D28" s="118" t="s">
        <v>95</v>
      </c>
      <c r="E28" s="118"/>
      <c r="F28" s="118"/>
      <c r="G28" s="118"/>
      <c r="H28" s="118"/>
      <c r="I28" s="88"/>
    </row>
    <row r="29" customFormat="false" ht="22.7" hidden="false" customHeight="true" outlineLevel="0" collapsed="false">
      <c r="A29" s="120"/>
      <c r="B29" s="2"/>
      <c r="C29" s="2"/>
      <c r="D29" s="121" t="str">
        <f aca="false">Insumos!A6</f>
        <v>Arquiteto Sênior</v>
      </c>
      <c r="E29" s="122" t="str">
        <f aca="false">Insumos!D6</f>
        <v>hora</v>
      </c>
      <c r="F29" s="123"/>
      <c r="G29" s="122" t="n">
        <v>40</v>
      </c>
      <c r="H29" s="100"/>
      <c r="I29" s="88"/>
    </row>
    <row r="30" customFormat="false" ht="21.95" hidden="false" customHeight="true" outlineLevel="0" collapsed="false">
      <c r="A30" s="120"/>
      <c r="B30" s="2"/>
      <c r="C30" s="2"/>
      <c r="D30" s="124" t="str">
        <f aca="false">Insumos!A7</f>
        <v>Desenhista Projetista</v>
      </c>
      <c r="E30" s="102" t="str">
        <f aca="false">Insumos!D7</f>
        <v>hora</v>
      </c>
      <c r="F30" s="103"/>
      <c r="G30" s="102" t="n">
        <v>80</v>
      </c>
      <c r="H30" s="104"/>
      <c r="I30" s="88"/>
    </row>
    <row r="31" customFormat="false" ht="21.95" hidden="false" customHeight="true" outlineLevel="0" collapsed="false">
      <c r="A31" s="120"/>
      <c r="B31" s="2" t="s">
        <v>96</v>
      </c>
      <c r="C31" s="105" t="s">
        <v>97</v>
      </c>
      <c r="D31" s="116" t="s">
        <v>72</v>
      </c>
      <c r="E31" s="116"/>
      <c r="F31" s="116"/>
      <c r="G31" s="116"/>
      <c r="H31" s="116"/>
      <c r="I31" s="107"/>
    </row>
    <row r="32" customFormat="false" ht="20.4" hidden="false" customHeight="true" outlineLevel="0" collapsed="false">
      <c r="A32" s="120"/>
      <c r="B32" s="2"/>
      <c r="C32" s="105"/>
      <c r="D32" s="108" t="str">
        <f aca="false">Insumos!A6</f>
        <v>Arquiteto Sênior</v>
      </c>
      <c r="E32" s="71" t="str">
        <f aca="false">Insumos!D6</f>
        <v>hora</v>
      </c>
      <c r="F32" s="72"/>
      <c r="G32" s="71" t="n">
        <v>80</v>
      </c>
      <c r="H32" s="109"/>
      <c r="I32" s="107"/>
    </row>
    <row r="33" customFormat="false" ht="23.55" hidden="false" customHeight="true" outlineLevel="0" collapsed="false">
      <c r="A33" s="120"/>
      <c r="B33" s="2"/>
      <c r="C33" s="105"/>
      <c r="D33" s="125" t="str">
        <f aca="false">Insumos!A10</f>
        <v>Assistente Social Pleno</v>
      </c>
      <c r="E33" s="75" t="str">
        <f aca="false">Insumos!D10</f>
        <v>hora</v>
      </c>
      <c r="F33" s="76"/>
      <c r="G33" s="75" t="n">
        <v>80</v>
      </c>
      <c r="H33" s="112"/>
      <c r="I33" s="107"/>
    </row>
    <row r="34" customFormat="false" ht="23.55" hidden="false" customHeight="true" outlineLevel="0" collapsed="false">
      <c r="A34" s="120"/>
      <c r="B34" s="2" t="s">
        <v>98</v>
      </c>
      <c r="C34" s="56" t="s">
        <v>99</v>
      </c>
      <c r="D34" s="96" t="s">
        <v>100</v>
      </c>
      <c r="E34" s="96"/>
      <c r="F34" s="96"/>
      <c r="G34" s="96"/>
      <c r="H34" s="96"/>
      <c r="I34" s="88"/>
    </row>
    <row r="35" customFormat="false" ht="23.55" hidden="false" customHeight="true" outlineLevel="0" collapsed="false">
      <c r="A35" s="120"/>
      <c r="B35" s="2"/>
      <c r="C35" s="56"/>
      <c r="D35" s="97" t="str">
        <f aca="false">Insumos!A6</f>
        <v>Arquiteto Sênior</v>
      </c>
      <c r="E35" s="98" t="str">
        <f aca="false">Insumos!D6</f>
        <v>hora</v>
      </c>
      <c r="F35" s="99"/>
      <c r="G35" s="98" t="n">
        <v>40</v>
      </c>
      <c r="H35" s="100"/>
      <c r="I35" s="88"/>
    </row>
    <row r="36" customFormat="false" ht="21.95" hidden="false" customHeight="true" outlineLevel="0" collapsed="false">
      <c r="A36" s="120"/>
      <c r="B36" s="2"/>
      <c r="C36" s="56"/>
      <c r="D36" s="124" t="str">
        <f aca="false">Insumos!A7</f>
        <v>Desenhista Projetista</v>
      </c>
      <c r="E36" s="102" t="str">
        <f aca="false">Insumos!D7</f>
        <v>hora</v>
      </c>
      <c r="F36" s="103"/>
      <c r="G36" s="102" t="n">
        <v>80</v>
      </c>
      <c r="H36" s="104"/>
      <c r="I36" s="88"/>
    </row>
    <row r="37" customFormat="false" ht="21.95" hidden="false" customHeight="true" outlineLevel="0" collapsed="false">
      <c r="A37" s="120"/>
      <c r="B37" s="2"/>
      <c r="C37" s="83" t="s">
        <v>101</v>
      </c>
      <c r="D37" s="116" t="s">
        <v>102</v>
      </c>
      <c r="E37" s="116"/>
      <c r="F37" s="116"/>
      <c r="G37" s="116"/>
      <c r="H37" s="116"/>
      <c r="I37" s="107"/>
    </row>
    <row r="38" customFormat="false" ht="19.85" hidden="false" customHeight="true" outlineLevel="0" collapsed="false">
      <c r="A38" s="120"/>
      <c r="B38" s="2"/>
      <c r="C38" s="83"/>
      <c r="D38" s="108" t="str">
        <f aca="false">Insumos!A6</f>
        <v>Arquiteto Sênior</v>
      </c>
      <c r="E38" s="71" t="str">
        <f aca="false">Insumos!D6</f>
        <v>hora</v>
      </c>
      <c r="F38" s="72"/>
      <c r="G38" s="71" t="n">
        <v>10</v>
      </c>
      <c r="H38" s="109"/>
      <c r="I38" s="107"/>
    </row>
    <row r="39" customFormat="false" ht="19.85" hidden="false" customHeight="true" outlineLevel="0" collapsed="false">
      <c r="A39" s="120"/>
      <c r="B39" s="2"/>
      <c r="C39" s="83"/>
      <c r="D39" s="125" t="str">
        <f aca="false">Insumos!A7</f>
        <v>Desenhista Projetista</v>
      </c>
      <c r="E39" s="75" t="str">
        <f aca="false">Insumos!D7</f>
        <v>hora</v>
      </c>
      <c r="F39" s="76"/>
      <c r="G39" s="75" t="n">
        <v>20</v>
      </c>
      <c r="H39" s="112"/>
      <c r="I39" s="107"/>
    </row>
    <row r="40" customFormat="false" ht="19.85" hidden="false" customHeight="true" outlineLevel="0" collapsed="false">
      <c r="A40" s="120"/>
      <c r="B40" s="2"/>
      <c r="C40" s="56" t="s">
        <v>103</v>
      </c>
      <c r="D40" s="96" t="s">
        <v>104</v>
      </c>
      <c r="E40" s="96"/>
      <c r="F40" s="96"/>
      <c r="G40" s="96"/>
      <c r="H40" s="96"/>
      <c r="I40" s="88"/>
    </row>
    <row r="41" customFormat="false" ht="19.85" hidden="false" customHeight="true" outlineLevel="0" collapsed="false">
      <c r="A41" s="120"/>
      <c r="B41" s="2"/>
      <c r="C41" s="56"/>
      <c r="D41" s="97" t="str">
        <f aca="false">Insumos!A6</f>
        <v>Arquiteto Sênior</v>
      </c>
      <c r="E41" s="98" t="str">
        <f aca="false">Insumos!D6</f>
        <v>hora</v>
      </c>
      <c r="F41" s="99"/>
      <c r="G41" s="98" t="n">
        <v>80</v>
      </c>
      <c r="H41" s="100"/>
      <c r="I41" s="88"/>
    </row>
    <row r="42" customFormat="false" ht="21.95" hidden="false" customHeight="true" outlineLevel="0" collapsed="false">
      <c r="A42" s="120"/>
      <c r="B42" s="2"/>
      <c r="C42" s="56"/>
      <c r="D42" s="126" t="str">
        <f aca="false">Insumos!A7</f>
        <v>Desenhista Projetista</v>
      </c>
      <c r="E42" s="102" t="str">
        <f aca="false">Insumos!D7</f>
        <v>hora</v>
      </c>
      <c r="F42" s="103"/>
      <c r="G42" s="102" t="n">
        <v>160</v>
      </c>
      <c r="H42" s="104"/>
      <c r="I42" s="88"/>
    </row>
    <row r="43" customFormat="false" ht="21.95" hidden="false" customHeight="true" outlineLevel="0" collapsed="false">
      <c r="A43" s="120"/>
      <c r="B43" s="2"/>
      <c r="C43" s="83" t="s">
        <v>105</v>
      </c>
      <c r="D43" s="116" t="s">
        <v>106</v>
      </c>
      <c r="E43" s="116"/>
      <c r="F43" s="116"/>
      <c r="G43" s="116"/>
      <c r="H43" s="116"/>
      <c r="I43" s="107"/>
    </row>
    <row r="44" customFormat="false" ht="19.85" hidden="false" customHeight="true" outlineLevel="0" collapsed="false">
      <c r="A44" s="120"/>
      <c r="B44" s="2"/>
      <c r="C44" s="83"/>
      <c r="D44" s="127" t="str">
        <f aca="false">Insumos!A6</f>
        <v>Arquiteto Sênior</v>
      </c>
      <c r="E44" s="71" t="str">
        <f aca="false">Insumos!D6</f>
        <v>hora</v>
      </c>
      <c r="F44" s="72"/>
      <c r="G44" s="71" t="n">
        <v>542</v>
      </c>
      <c r="H44" s="109"/>
      <c r="I44" s="107"/>
    </row>
    <row r="45" customFormat="false" ht="19.85" hidden="false" customHeight="true" outlineLevel="0" collapsed="false">
      <c r="A45" s="120"/>
      <c r="B45" s="2"/>
      <c r="C45" s="83"/>
      <c r="D45" s="125" t="str">
        <f aca="false">Insumos!A7</f>
        <v>Desenhista Projetista</v>
      </c>
      <c r="E45" s="75" t="str">
        <f aca="false">Insumos!D7</f>
        <v>hora</v>
      </c>
      <c r="F45" s="76"/>
      <c r="G45" s="75" t="n">
        <v>542</v>
      </c>
      <c r="H45" s="128"/>
      <c r="I45" s="107"/>
    </row>
    <row r="46" customFormat="false" ht="19.85" hidden="false" customHeight="true" outlineLevel="0" collapsed="false">
      <c r="A46" s="120"/>
      <c r="B46" s="2"/>
      <c r="C46" s="56" t="s">
        <v>107</v>
      </c>
      <c r="D46" s="96" t="s">
        <v>108</v>
      </c>
      <c r="E46" s="96"/>
      <c r="F46" s="96"/>
      <c r="G46" s="96"/>
      <c r="H46" s="96"/>
      <c r="I46" s="88"/>
    </row>
    <row r="47" customFormat="false" ht="19.85" hidden="false" customHeight="true" outlineLevel="0" collapsed="false">
      <c r="A47" s="120"/>
      <c r="B47" s="2"/>
      <c r="C47" s="56"/>
      <c r="D47" s="97" t="str">
        <f aca="false">Insumos!A6</f>
        <v>Arquiteto Sênior</v>
      </c>
      <c r="E47" s="98" t="str">
        <f aca="false">Insumos!D6</f>
        <v>hora</v>
      </c>
      <c r="F47" s="99"/>
      <c r="G47" s="98" t="n">
        <v>40</v>
      </c>
      <c r="H47" s="129"/>
      <c r="I47" s="88"/>
    </row>
    <row r="48" customFormat="false" ht="13.8" hidden="false" customHeight="false" outlineLevel="0" collapsed="false">
      <c r="A48" s="120"/>
      <c r="B48" s="2"/>
      <c r="C48" s="56"/>
      <c r="D48" s="124" t="str">
        <f aca="false">Insumos!A9</f>
        <v>Auxiliar de Serviços Gerais</v>
      </c>
      <c r="E48" s="102" t="str">
        <f aca="false">Insumos!D9</f>
        <v>hora</v>
      </c>
      <c r="F48" s="103"/>
      <c r="G48" s="102" t="n">
        <v>80</v>
      </c>
      <c r="H48" s="104"/>
      <c r="I48" s="88"/>
    </row>
    <row r="49" customFormat="false" ht="22.7" hidden="false" customHeight="true" outlineLevel="0" collapsed="false">
      <c r="A49" s="120"/>
      <c r="B49" s="90"/>
      <c r="C49" s="90"/>
      <c r="D49" s="90"/>
      <c r="E49" s="90"/>
      <c r="F49" s="90"/>
      <c r="G49" s="90"/>
      <c r="H49" s="93" t="s">
        <v>109</v>
      </c>
      <c r="I49" s="94"/>
    </row>
    <row r="50" customFormat="false" ht="22.7" hidden="false" customHeight="true" outlineLevel="0" collapsed="false">
      <c r="A50" s="120" t="s">
        <v>110</v>
      </c>
      <c r="B50" s="2" t="s">
        <v>111</v>
      </c>
      <c r="C50" s="2" t="s">
        <v>112</v>
      </c>
      <c r="D50" s="130" t="s">
        <v>113</v>
      </c>
      <c r="E50" s="130"/>
      <c r="F50" s="130"/>
      <c r="G50" s="130"/>
      <c r="H50" s="130"/>
      <c r="I50" s="88"/>
    </row>
    <row r="51" customFormat="false" ht="19.85" hidden="false" customHeight="true" outlineLevel="0" collapsed="false">
      <c r="A51" s="120"/>
      <c r="B51" s="120"/>
      <c r="C51" s="2"/>
      <c r="D51" s="131" t="str">
        <f aca="false">Insumos!A6</f>
        <v>Arquiteto Sênior</v>
      </c>
      <c r="E51" s="98" t="str">
        <f aca="false">Insumos!D6</f>
        <v>hora</v>
      </c>
      <c r="F51" s="99"/>
      <c r="G51" s="98" t="n">
        <v>80</v>
      </c>
      <c r="H51" s="129"/>
      <c r="I51" s="88"/>
    </row>
    <row r="52" customFormat="false" ht="19.85" hidden="false" customHeight="true" outlineLevel="0" collapsed="false">
      <c r="A52" s="120"/>
      <c r="B52" s="2" t="s">
        <v>114</v>
      </c>
      <c r="C52" s="83" t="s">
        <v>115</v>
      </c>
      <c r="D52" s="132" t="s">
        <v>116</v>
      </c>
      <c r="E52" s="132"/>
      <c r="F52" s="132"/>
      <c r="G52" s="132"/>
      <c r="H52" s="132"/>
      <c r="I52" s="107"/>
    </row>
    <row r="53" customFormat="false" ht="19.85" hidden="false" customHeight="true" outlineLevel="0" collapsed="false">
      <c r="A53" s="120"/>
      <c r="B53" s="2"/>
      <c r="C53" s="83"/>
      <c r="D53" s="70" t="str">
        <f aca="false">Insumos!A6</f>
        <v>Arquiteto Sênior</v>
      </c>
      <c r="E53" s="71" t="str">
        <f aca="false">Insumos!D6</f>
        <v>hora</v>
      </c>
      <c r="F53" s="72"/>
      <c r="G53" s="71" t="n">
        <f aca="false">G51</f>
        <v>80</v>
      </c>
      <c r="H53" s="133"/>
      <c r="I53" s="107"/>
    </row>
    <row r="54" customFormat="false" ht="19.85" hidden="false" customHeight="true" outlineLevel="0" collapsed="false">
      <c r="A54" s="120"/>
      <c r="B54" s="2" t="s">
        <v>117</v>
      </c>
      <c r="C54" s="56" t="s">
        <v>118</v>
      </c>
      <c r="D54" s="96" t="s">
        <v>119</v>
      </c>
      <c r="E54" s="96"/>
      <c r="F54" s="96"/>
      <c r="G54" s="96"/>
      <c r="H54" s="96"/>
      <c r="I54" s="88"/>
    </row>
    <row r="55" customFormat="false" ht="21.95" hidden="false" customHeight="true" outlineLevel="0" collapsed="false">
      <c r="A55" s="120"/>
      <c r="B55" s="120"/>
      <c r="C55" s="56"/>
      <c r="D55" s="101" t="str">
        <f aca="false">D51</f>
        <v>Arquiteto Sênior</v>
      </c>
      <c r="E55" s="102" t="str">
        <f aca="false">Insumos!D6</f>
        <v>hora</v>
      </c>
      <c r="F55" s="103"/>
      <c r="G55" s="102" t="n">
        <f aca="false">G51</f>
        <v>80</v>
      </c>
      <c r="H55" s="134"/>
      <c r="I55" s="88"/>
    </row>
    <row r="56" customFormat="false" ht="19.85" hidden="false" customHeight="true" outlineLevel="0" collapsed="false">
      <c r="A56" s="120"/>
      <c r="B56" s="90"/>
      <c r="C56" s="90"/>
      <c r="D56" s="90"/>
      <c r="E56" s="90"/>
      <c r="F56" s="90"/>
      <c r="G56" s="90"/>
      <c r="H56" s="93" t="s">
        <v>120</v>
      </c>
      <c r="I56" s="94"/>
    </row>
    <row r="57" customFormat="false" ht="19.85" hidden="false" customHeight="true" outlineLevel="0" collapsed="false">
      <c r="A57" s="120" t="s">
        <v>121</v>
      </c>
      <c r="B57" s="2" t="s">
        <v>122</v>
      </c>
      <c r="C57" s="2" t="s">
        <v>123</v>
      </c>
      <c r="D57" s="118" t="s">
        <v>72</v>
      </c>
      <c r="E57" s="118"/>
      <c r="F57" s="118"/>
      <c r="G57" s="118"/>
      <c r="H57" s="118"/>
      <c r="I57" s="88"/>
    </row>
    <row r="58" customFormat="false" ht="19.85" hidden="false" customHeight="true" outlineLevel="0" collapsed="false">
      <c r="A58" s="120"/>
      <c r="B58" s="2"/>
      <c r="C58" s="2"/>
      <c r="D58" s="97" t="str">
        <f aca="false">Insumos!A8</f>
        <v>Advogado Sênior</v>
      </c>
      <c r="E58" s="98" t="str">
        <f aca="false">Insumos!D8</f>
        <v>hora</v>
      </c>
      <c r="F58" s="99"/>
      <c r="G58" s="135" t="n">
        <v>160</v>
      </c>
      <c r="H58" s="129"/>
      <c r="I58" s="88"/>
    </row>
    <row r="59" customFormat="false" ht="13.8" hidden="false" customHeight="false" outlineLevel="0" collapsed="false">
      <c r="A59" s="120"/>
      <c r="B59" s="2"/>
      <c r="C59" s="2"/>
      <c r="D59" s="136" t="str">
        <f aca="false">Insumos!A9</f>
        <v>Auxiliar de Serviços Gerais</v>
      </c>
      <c r="E59" s="98" t="str">
        <f aca="false">Insumos!D9</f>
        <v>hora</v>
      </c>
      <c r="F59" s="99"/>
      <c r="G59" s="98" t="n">
        <v>160</v>
      </c>
      <c r="H59" s="129"/>
      <c r="I59" s="88"/>
    </row>
    <row r="60" customFormat="false" ht="19.85" hidden="false" customHeight="true" outlineLevel="0" collapsed="false">
      <c r="A60" s="120"/>
      <c r="B60" s="2"/>
      <c r="C60" s="2"/>
      <c r="D60" s="126" t="str">
        <f aca="false">Insumos!A6</f>
        <v>Arquiteto Sênior</v>
      </c>
      <c r="E60" s="102" t="str">
        <f aca="false">Insumos!D6</f>
        <v>hora</v>
      </c>
      <c r="F60" s="103"/>
      <c r="G60" s="102" t="n">
        <v>160</v>
      </c>
      <c r="H60" s="134"/>
      <c r="I60" s="88"/>
    </row>
    <row r="61" customFormat="false" ht="19.85" hidden="false" customHeight="true" outlineLevel="0" collapsed="false">
      <c r="A61" s="120"/>
      <c r="B61" s="2" t="s">
        <v>124</v>
      </c>
      <c r="C61" s="83" t="s">
        <v>125</v>
      </c>
      <c r="D61" s="116" t="s">
        <v>72</v>
      </c>
      <c r="E61" s="116"/>
      <c r="F61" s="116"/>
      <c r="G61" s="116"/>
      <c r="H61" s="116"/>
      <c r="I61" s="107"/>
    </row>
    <row r="62" customFormat="false" ht="21.95" hidden="false" customHeight="true" outlineLevel="0" collapsed="false">
      <c r="A62" s="120"/>
      <c r="B62" s="2"/>
      <c r="C62" s="83"/>
      <c r="D62" s="108" t="str">
        <f aca="false">Insumos!A6</f>
        <v>Arquiteto Sênior</v>
      </c>
      <c r="E62" s="137" t="str">
        <f aca="false">Insumos!D6</f>
        <v>hora</v>
      </c>
      <c r="F62" s="138"/>
      <c r="G62" s="137" t="n">
        <v>80</v>
      </c>
      <c r="H62" s="139"/>
      <c r="I62" s="107"/>
    </row>
    <row r="63" customFormat="false" ht="20.4" hidden="false" customHeight="true" outlineLevel="0" collapsed="false">
      <c r="A63" s="120"/>
      <c r="B63" s="2"/>
      <c r="C63" s="83"/>
      <c r="D63" s="117" t="str">
        <f aca="false">Insumos!A10</f>
        <v>Assistente Social Pleno</v>
      </c>
      <c r="E63" s="75" t="str">
        <f aca="false">Insumos!D10</f>
        <v>hora</v>
      </c>
      <c r="F63" s="76"/>
      <c r="G63" s="75" t="n">
        <v>80</v>
      </c>
      <c r="H63" s="112"/>
      <c r="I63" s="107"/>
    </row>
    <row r="64" customFormat="false" ht="20.85" hidden="false" customHeight="true" outlineLevel="0" collapsed="false">
      <c r="A64" s="120"/>
      <c r="B64" s="140" t="s">
        <v>126</v>
      </c>
      <c r="C64" s="140"/>
      <c r="D64" s="140"/>
      <c r="E64" s="140"/>
      <c r="F64" s="140"/>
      <c r="G64" s="140"/>
      <c r="H64" s="140"/>
      <c r="I64" s="94"/>
    </row>
    <row r="65" customFormat="false" ht="20.85" hidden="false" customHeight="true" outlineLevel="0" collapsed="false">
      <c r="A65" s="120" t="s">
        <v>127</v>
      </c>
      <c r="B65" s="2" t="s">
        <v>128</v>
      </c>
      <c r="C65" s="56" t="s">
        <v>129</v>
      </c>
      <c r="D65" s="118" t="s">
        <v>130</v>
      </c>
      <c r="E65" s="118"/>
      <c r="F65" s="118"/>
      <c r="G65" s="118"/>
      <c r="H65" s="118"/>
      <c r="I65" s="88"/>
    </row>
    <row r="66" customFormat="false" ht="19.85" hidden="false" customHeight="true" outlineLevel="0" collapsed="false">
      <c r="A66" s="120"/>
      <c r="B66" s="2"/>
      <c r="C66" s="56"/>
      <c r="D66" s="97" t="str">
        <f aca="false">Insumos!A6</f>
        <v>Arquiteto Sênior</v>
      </c>
      <c r="E66" s="141" t="str">
        <f aca="false">Insumos!D6</f>
        <v>hora</v>
      </c>
      <c r="F66" s="142"/>
      <c r="G66" s="98" t="n">
        <v>80</v>
      </c>
      <c r="H66" s="129"/>
      <c r="I66" s="88"/>
    </row>
    <row r="67" customFormat="false" ht="19.85" hidden="false" customHeight="true" outlineLevel="0" collapsed="false">
      <c r="A67" s="120"/>
      <c r="B67" s="2"/>
      <c r="C67" s="83" t="s">
        <v>131</v>
      </c>
      <c r="D67" s="116" t="s">
        <v>132</v>
      </c>
      <c r="E67" s="116"/>
      <c r="F67" s="116"/>
      <c r="G67" s="116"/>
      <c r="H67" s="116"/>
      <c r="I67" s="107"/>
    </row>
    <row r="68" customFormat="false" ht="19.85" hidden="false" customHeight="true" outlineLevel="0" collapsed="false">
      <c r="A68" s="120"/>
      <c r="B68" s="2"/>
      <c r="C68" s="83"/>
      <c r="D68" s="108" t="str">
        <f aca="false">Insumos!A6</f>
        <v>Arquiteto Sênior</v>
      </c>
      <c r="E68" s="137" t="str">
        <f aca="false">Insumos!D6</f>
        <v>hora</v>
      </c>
      <c r="F68" s="138"/>
      <c r="G68" s="71" t="n">
        <v>80</v>
      </c>
      <c r="H68" s="133"/>
      <c r="I68" s="107"/>
    </row>
    <row r="69" customFormat="false" ht="19.85" hidden="false" customHeight="true" outlineLevel="0" collapsed="false">
      <c r="A69" s="120"/>
      <c r="B69" s="2" t="s">
        <v>133</v>
      </c>
      <c r="C69" s="56" t="s">
        <v>134</v>
      </c>
      <c r="D69" s="96" t="s">
        <v>135</v>
      </c>
      <c r="E69" s="96"/>
      <c r="F69" s="96"/>
      <c r="G69" s="96"/>
      <c r="H69" s="96"/>
      <c r="I69" s="88"/>
    </row>
    <row r="70" customFormat="false" ht="19.85" hidden="false" customHeight="true" outlineLevel="0" collapsed="false">
      <c r="A70" s="120"/>
      <c r="B70" s="2"/>
      <c r="C70" s="56"/>
      <c r="D70" s="97" t="str">
        <f aca="false">Insumos!A8</f>
        <v>Advogado Sênior</v>
      </c>
      <c r="E70" s="98" t="str">
        <f aca="false">Insumos!D8</f>
        <v>hora</v>
      </c>
      <c r="F70" s="99"/>
      <c r="G70" s="98" t="n">
        <v>542</v>
      </c>
      <c r="H70" s="129"/>
      <c r="I70" s="88"/>
    </row>
    <row r="71" customFormat="false" ht="13.8" hidden="false" customHeight="false" outlineLevel="0" collapsed="false">
      <c r="A71" s="120"/>
      <c r="B71" s="2"/>
      <c r="C71" s="56"/>
      <c r="D71" s="136" t="str">
        <f aca="false">Insumos!A10</f>
        <v>Assistente Social Pleno</v>
      </c>
      <c r="E71" s="141" t="str">
        <f aca="false">Insumos!D10</f>
        <v>hora</v>
      </c>
      <c r="F71" s="142"/>
      <c r="G71" s="98" t="n">
        <v>542</v>
      </c>
      <c r="H71" s="129"/>
      <c r="I71" s="88"/>
    </row>
    <row r="72" customFormat="false" ht="19.85" hidden="false" customHeight="true" outlineLevel="0" collapsed="false">
      <c r="A72" s="120"/>
      <c r="B72" s="2"/>
      <c r="C72" s="56"/>
      <c r="D72" s="101" t="str">
        <f aca="false">Insumos!A11</f>
        <v>Digitador</v>
      </c>
      <c r="E72" s="102" t="str">
        <f aca="false">Insumos!D11</f>
        <v>hora</v>
      </c>
      <c r="F72" s="103"/>
      <c r="G72" s="102" t="n">
        <v>542</v>
      </c>
      <c r="H72" s="104"/>
      <c r="I72" s="88"/>
    </row>
    <row r="73" customFormat="false" ht="19.85" hidden="false" customHeight="true" outlineLevel="0" collapsed="false">
      <c r="A73" s="120"/>
      <c r="B73" s="2" t="s">
        <v>136</v>
      </c>
      <c r="C73" s="83" t="s">
        <v>137</v>
      </c>
      <c r="D73" s="106" t="s">
        <v>138</v>
      </c>
      <c r="E73" s="106"/>
      <c r="F73" s="106"/>
      <c r="G73" s="106"/>
      <c r="H73" s="106"/>
      <c r="I73" s="107"/>
    </row>
    <row r="74" customFormat="false" ht="19.85" hidden="false" customHeight="true" outlineLevel="0" collapsed="false">
      <c r="A74" s="120"/>
      <c r="B74" s="2"/>
      <c r="C74" s="83"/>
      <c r="D74" s="108" t="str">
        <f aca="false">Insumos!A10</f>
        <v>Assistente Social Pleno</v>
      </c>
      <c r="E74" s="71" t="str">
        <f aca="false">Insumos!D10</f>
        <v>hora</v>
      </c>
      <c r="F74" s="72"/>
      <c r="G74" s="71" t="n">
        <v>80</v>
      </c>
      <c r="H74" s="109"/>
      <c r="I74" s="107"/>
    </row>
    <row r="75" customFormat="false" ht="13.8" hidden="false" customHeight="false" outlineLevel="0" collapsed="false">
      <c r="A75" s="120"/>
      <c r="B75" s="2"/>
      <c r="C75" s="83"/>
      <c r="D75" s="117" t="str">
        <f aca="false">Insumos!A9</f>
        <v>Auxiliar de Serviços Gerais</v>
      </c>
      <c r="E75" s="75" t="str">
        <f aca="false">Insumos!D9</f>
        <v>hora</v>
      </c>
      <c r="F75" s="76"/>
      <c r="G75" s="75" t="n">
        <v>200</v>
      </c>
      <c r="H75" s="112"/>
      <c r="I75" s="107"/>
    </row>
    <row r="76" customFormat="false" ht="19.85" hidden="false" customHeight="true" outlineLevel="0" collapsed="false">
      <c r="A76" s="120"/>
      <c r="B76" s="143" t="s">
        <v>139</v>
      </c>
      <c r="C76" s="143"/>
      <c r="D76" s="143"/>
      <c r="E76" s="143"/>
      <c r="F76" s="143"/>
      <c r="G76" s="143"/>
      <c r="H76" s="143"/>
      <c r="I76" s="144"/>
    </row>
    <row r="77" customFormat="false" ht="17" hidden="false" customHeight="true" outlineLevel="0" collapsed="false">
      <c r="A77" s="145"/>
      <c r="B77" s="42"/>
      <c r="C77" s="42"/>
      <c r="D77" s="146"/>
      <c r="E77" s="147"/>
      <c r="F77" s="148" t="s">
        <v>140</v>
      </c>
      <c r="G77" s="148"/>
      <c r="H77" s="148"/>
      <c r="I77" s="149"/>
    </row>
    <row r="78" customFormat="false" ht="13.8" hidden="false" customHeight="false" outlineLevel="0" collapsed="false">
      <c r="D78" s="0"/>
      <c r="E78" s="0"/>
      <c r="F78" s="0"/>
    </row>
    <row r="79" customFormat="false" ht="13.8" hidden="false" customHeight="false" outlineLevel="0" collapsed="false">
      <c r="D79" s="0"/>
      <c r="E79" s="0"/>
      <c r="F79" s="0"/>
    </row>
    <row r="80" customFormat="false" ht="13.8" hidden="false" customHeight="false" outlineLevel="0" collapsed="false">
      <c r="D80" s="0"/>
      <c r="E80" s="0"/>
      <c r="F80" s="0"/>
    </row>
    <row r="81" customFormat="false" ht="15" hidden="false" customHeight="false" outlineLevel="0" collapsed="false">
      <c r="D81" s="150"/>
      <c r="E81" s="150"/>
      <c r="F81" s="150"/>
    </row>
    <row r="82" customFormat="false" ht="13.8" hidden="false" customHeight="false" outlineLevel="0" collapsed="false">
      <c r="D82" s="0"/>
      <c r="E82" s="0"/>
      <c r="F82" s="0"/>
    </row>
    <row r="83" customFormat="false" ht="13.8" hidden="false" customHeight="false" outlineLevel="0" collapsed="false">
      <c r="D83" s="0"/>
      <c r="E83" s="0"/>
      <c r="F83" s="0"/>
    </row>
    <row r="84" customFormat="false" ht="13.8" hidden="false" customHeight="false" outlineLevel="0" collapsed="false">
      <c r="D84" s="0"/>
      <c r="E84" s="0"/>
      <c r="F84" s="0"/>
    </row>
    <row r="85" customFormat="false" ht="15" hidden="false" customHeight="false" outlineLevel="0" collapsed="false">
      <c r="D85" s="150"/>
      <c r="E85" s="150"/>
      <c r="F85" s="150"/>
    </row>
    <row r="86" customFormat="false" ht="15" hidden="false" customHeight="false" outlineLevel="0" collapsed="false">
      <c r="D86" s="151"/>
      <c r="E86" s="151"/>
      <c r="F86" s="151"/>
    </row>
    <row r="87" customFormat="false" ht="15" hidden="false" customHeight="false" outlineLevel="0" collapsed="false">
      <c r="D87" s="150"/>
      <c r="E87" s="150"/>
      <c r="F87" s="150"/>
    </row>
    <row r="88" customFormat="false" ht="15" hidden="false" customHeight="false" outlineLevel="0" collapsed="false">
      <c r="D88" s="150"/>
      <c r="E88" s="150"/>
      <c r="F88" s="150"/>
    </row>
    <row r="89" customFormat="false" ht="15" hidden="false" customHeight="false" outlineLevel="0" collapsed="false">
      <c r="D89" s="150"/>
      <c r="E89" s="150"/>
      <c r="F89" s="150"/>
    </row>
    <row r="102" customFormat="false" ht="15.75" hidden="false" customHeight="true" outlineLevel="0" collapsed="false"/>
    <row r="112" customFormat="false" ht="15.75" hidden="false" customHeight="true" outlineLevel="0" collapsed="false"/>
    <row r="132" customFormat="false" ht="15" hidden="false" customHeight="true" outlineLevel="0" collapsed="false"/>
    <row r="144" customFormat="false" ht="15" hidden="false" customHeight="true" outlineLevel="0" collapsed="false"/>
    <row r="1048575" customFormat="false" ht="12.8" hidden="false" customHeight="false" outlineLevel="0" collapsed="false"/>
    <row r="1048576" customFormat="false" ht="12.8" hidden="false" customHeight="false" outlineLevel="0" collapsed="false"/>
  </sheetData>
  <mergeCells count="99">
    <mergeCell ref="A1:A3"/>
    <mergeCell ref="B1:I1"/>
    <mergeCell ref="B2:I2"/>
    <mergeCell ref="B3:I3"/>
    <mergeCell ref="A5:A11"/>
    <mergeCell ref="B5:B7"/>
    <mergeCell ref="C5:C7"/>
    <mergeCell ref="D5:H5"/>
    <mergeCell ref="I5:I7"/>
    <mergeCell ref="B8:B10"/>
    <mergeCell ref="A12:A27"/>
    <mergeCell ref="B12:B18"/>
    <mergeCell ref="C12:C14"/>
    <mergeCell ref="D12:H12"/>
    <mergeCell ref="I12:I14"/>
    <mergeCell ref="C15:C18"/>
    <mergeCell ref="D15:H15"/>
    <mergeCell ref="I15:I18"/>
    <mergeCell ref="B20:B26"/>
    <mergeCell ref="C20:C23"/>
    <mergeCell ref="D20:H20"/>
    <mergeCell ref="I20:I23"/>
    <mergeCell ref="C24:C26"/>
    <mergeCell ref="D24:H24"/>
    <mergeCell ref="I24:I26"/>
    <mergeCell ref="B27:G27"/>
    <mergeCell ref="A28:A49"/>
    <mergeCell ref="B28:B30"/>
    <mergeCell ref="C28:C30"/>
    <mergeCell ref="D28:H28"/>
    <mergeCell ref="I28:I30"/>
    <mergeCell ref="B31:B33"/>
    <mergeCell ref="C31:C33"/>
    <mergeCell ref="D31:H31"/>
    <mergeCell ref="I31:I33"/>
    <mergeCell ref="B34:B48"/>
    <mergeCell ref="C34:C36"/>
    <mergeCell ref="D34:H34"/>
    <mergeCell ref="I34:I36"/>
    <mergeCell ref="C37:C39"/>
    <mergeCell ref="D37:H37"/>
    <mergeCell ref="I37:I39"/>
    <mergeCell ref="C40:C42"/>
    <mergeCell ref="D40:H40"/>
    <mergeCell ref="I40:I42"/>
    <mergeCell ref="C43:C45"/>
    <mergeCell ref="D43:H43"/>
    <mergeCell ref="I43:I45"/>
    <mergeCell ref="C46:C48"/>
    <mergeCell ref="D46:H46"/>
    <mergeCell ref="I46:I48"/>
    <mergeCell ref="A50:A56"/>
    <mergeCell ref="B50:B51"/>
    <mergeCell ref="C50:C51"/>
    <mergeCell ref="D50:H50"/>
    <mergeCell ref="I50:I51"/>
    <mergeCell ref="B52:B53"/>
    <mergeCell ref="C52:C53"/>
    <mergeCell ref="D52:H52"/>
    <mergeCell ref="I52:I53"/>
    <mergeCell ref="B54:B55"/>
    <mergeCell ref="C54:C55"/>
    <mergeCell ref="D54:H54"/>
    <mergeCell ref="I54:I55"/>
    <mergeCell ref="B56:G56"/>
    <mergeCell ref="A57:A64"/>
    <mergeCell ref="B57:B60"/>
    <mergeCell ref="C57:C60"/>
    <mergeCell ref="D57:H57"/>
    <mergeCell ref="I57:I60"/>
    <mergeCell ref="B61:B63"/>
    <mergeCell ref="C61:C63"/>
    <mergeCell ref="D61:H61"/>
    <mergeCell ref="I61:I63"/>
    <mergeCell ref="B64:H64"/>
    <mergeCell ref="A65:A76"/>
    <mergeCell ref="B65:B68"/>
    <mergeCell ref="C65:C66"/>
    <mergeCell ref="D65:H65"/>
    <mergeCell ref="I65:I66"/>
    <mergeCell ref="C67:C68"/>
    <mergeCell ref="D67:H67"/>
    <mergeCell ref="I67:I68"/>
    <mergeCell ref="B69:B72"/>
    <mergeCell ref="C69:C72"/>
    <mergeCell ref="D69:H69"/>
    <mergeCell ref="I69:I72"/>
    <mergeCell ref="B73:B75"/>
    <mergeCell ref="C73:C75"/>
    <mergeCell ref="D73:H73"/>
    <mergeCell ref="I73:I75"/>
    <mergeCell ref="B76:H76"/>
    <mergeCell ref="F77:H77"/>
    <mergeCell ref="D81:F81"/>
    <mergeCell ref="D85:F85"/>
    <mergeCell ref="D86:F86"/>
    <mergeCell ref="D87:F87"/>
    <mergeCell ref="D88:F88"/>
    <mergeCell ref="D89:F89"/>
  </mergeCells>
  <printOptions headings="false" gridLines="false" gridLinesSet="true" horizontalCentered="false" verticalCentered="false"/>
  <pageMargins left="0.511805555555555" right="0.511805555555555" top="0.472222222222222" bottom="0.472222222222222"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1048576"/>
  <sheetViews>
    <sheetView showFormulas="false" showGridLines="true" showRowColHeaders="true" showZeros="true" rightToLeft="false" tabSelected="false" showOutlineSymbols="true" defaultGridColor="true" view="pageBreakPreview" topLeftCell="A1" colorId="64" zoomScale="95" zoomScaleNormal="95" zoomScalePageLayoutView="95" workbookViewId="0">
      <selection pane="topLeft" activeCell="O21" activeCellId="0" sqref="O21"/>
    </sheetView>
  </sheetViews>
  <sheetFormatPr defaultColWidth="8.7421875" defaultRowHeight="17.35" zeroHeight="false" outlineLevelRow="0" outlineLevelCol="0"/>
  <cols>
    <col collapsed="false" customWidth="true" hidden="false" outlineLevel="0" max="1" min="1" style="152" width="24.2"/>
    <col collapsed="false" customWidth="true" hidden="false" outlineLevel="0" max="2" min="2" style="153" width="34.3"/>
    <col collapsed="false" customWidth="true" hidden="false" outlineLevel="0" max="3" min="3" style="153" width="13.82"/>
    <col collapsed="false" customWidth="true" hidden="false" outlineLevel="0" max="4" min="4" style="154" width="15.88"/>
    <col collapsed="false" customWidth="true" hidden="false" outlineLevel="0" max="15" min="5" style="154" width="17.2"/>
    <col collapsed="false" customWidth="false" hidden="false" outlineLevel="0" max="1018" min="16" style="155" width="8.73"/>
    <col collapsed="false" customWidth="false" hidden="false" outlineLevel="0" max="1024" min="1019" style="156" width="8.73"/>
  </cols>
  <sheetData>
    <row r="1" customFormat="false" ht="22.7" hidden="false" customHeight="true" outlineLevel="0" collapsed="false">
      <c r="A1" s="157"/>
      <c r="B1" s="158" t="s">
        <v>59</v>
      </c>
      <c r="C1" s="158"/>
      <c r="D1" s="158"/>
      <c r="E1" s="158"/>
      <c r="F1" s="158"/>
      <c r="G1" s="158"/>
      <c r="H1" s="158"/>
      <c r="I1" s="158"/>
      <c r="J1" s="158"/>
      <c r="K1" s="158"/>
      <c r="L1" s="158"/>
      <c r="M1" s="158"/>
      <c r="N1" s="158"/>
      <c r="O1" s="158"/>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7" hidden="false" customHeight="true" outlineLevel="0" collapsed="false">
      <c r="A2" s="157"/>
      <c r="B2" s="158" t="s">
        <v>141</v>
      </c>
      <c r="C2" s="158"/>
      <c r="D2" s="158"/>
      <c r="E2" s="158"/>
      <c r="F2" s="158"/>
      <c r="G2" s="158"/>
      <c r="H2" s="158"/>
      <c r="I2" s="158"/>
      <c r="J2" s="158"/>
      <c r="K2" s="158"/>
      <c r="L2" s="158"/>
      <c r="M2" s="158"/>
      <c r="N2" s="158"/>
      <c r="O2" s="158"/>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2.7" hidden="false" customHeight="true" outlineLevel="0" collapsed="false">
      <c r="A3" s="157"/>
      <c r="B3" s="159" t="s">
        <v>142</v>
      </c>
      <c r="C3" s="159"/>
      <c r="D3" s="159"/>
      <c r="E3" s="159"/>
      <c r="F3" s="159"/>
      <c r="G3" s="159"/>
      <c r="H3" s="159"/>
      <c r="I3" s="159"/>
      <c r="J3" s="159"/>
      <c r="K3" s="159"/>
      <c r="L3" s="159"/>
      <c r="M3" s="159"/>
      <c r="N3" s="159"/>
      <c r="O3" s="159"/>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65" customFormat="true" ht="34" hidden="false" customHeight="true" outlineLevel="0" collapsed="false">
      <c r="A4" s="160" t="s">
        <v>143</v>
      </c>
      <c r="B4" s="161" t="s">
        <v>144</v>
      </c>
      <c r="C4" s="162" t="s">
        <v>145</v>
      </c>
      <c r="D4" s="163" t="s">
        <v>146</v>
      </c>
      <c r="E4" s="162" t="s">
        <v>147</v>
      </c>
      <c r="F4" s="162" t="s">
        <v>148</v>
      </c>
      <c r="G4" s="162" t="s">
        <v>149</v>
      </c>
      <c r="H4" s="162" t="s">
        <v>150</v>
      </c>
      <c r="I4" s="162" t="s">
        <v>151</v>
      </c>
      <c r="J4" s="162" t="s">
        <v>152</v>
      </c>
      <c r="K4" s="162" t="s">
        <v>153</v>
      </c>
      <c r="L4" s="162" t="s">
        <v>154</v>
      </c>
      <c r="M4" s="162" t="s">
        <v>155</v>
      </c>
      <c r="N4" s="162" t="s">
        <v>156</v>
      </c>
      <c r="O4" s="164" t="s">
        <v>157</v>
      </c>
      <c r="AME4" s="156"/>
      <c r="AMF4" s="156"/>
      <c r="AMG4" s="156"/>
      <c r="AMH4" s="156"/>
      <c r="AMI4" s="156"/>
      <c r="AMJ4" s="156"/>
    </row>
    <row r="5" customFormat="false" ht="34" hidden="false" customHeight="true" outlineLevel="0" collapsed="false">
      <c r="A5" s="166" t="str">
        <f aca="false">Orçamento!A5</f>
        <v>1. MOBILIZAÇÃO COMUNITÁRIA</v>
      </c>
      <c r="B5" s="167" t="str">
        <f aca="false">Orçamento!B5</f>
        <v>1.1. Palestra sobre as ações de regularização fundiária</v>
      </c>
      <c r="C5" s="168" t="str">
        <f aca="false">Orçamento!C5</f>
        <v>P1</v>
      </c>
      <c r="D5" s="169"/>
      <c r="E5" s="170"/>
      <c r="F5" s="170"/>
      <c r="G5" s="170"/>
      <c r="H5" s="170"/>
      <c r="I5" s="170"/>
      <c r="J5" s="170"/>
      <c r="K5" s="170"/>
      <c r="L5" s="170"/>
      <c r="M5" s="170"/>
      <c r="N5" s="170"/>
      <c r="O5" s="171"/>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34" hidden="false" customHeight="true" outlineLevel="0" collapsed="false">
      <c r="A6" s="166"/>
      <c r="B6" s="172" t="str">
        <f aca="false">Orçamento!B8</f>
        <v>1.2 Elaboração de Material Gráfico</v>
      </c>
      <c r="C6" s="173" t="str">
        <f aca="false">Orçamento!C8</f>
        <v>P2</v>
      </c>
      <c r="D6" s="174"/>
      <c r="E6" s="175"/>
      <c r="F6" s="175"/>
      <c r="G6" s="175"/>
      <c r="H6" s="175"/>
      <c r="I6" s="175"/>
      <c r="J6" s="175"/>
      <c r="K6" s="175"/>
      <c r="L6" s="175"/>
      <c r="M6" s="175"/>
      <c r="N6" s="175"/>
      <c r="O6" s="176"/>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34" hidden="false" customHeight="true" outlineLevel="0" collapsed="false">
      <c r="A7" s="166"/>
      <c r="B7" s="172"/>
      <c r="C7" s="173" t="str">
        <f aca="false">Orçamento!C9</f>
        <v>P3</v>
      </c>
      <c r="D7" s="174"/>
      <c r="E7" s="175"/>
      <c r="F7" s="175"/>
      <c r="G7" s="174"/>
      <c r="H7" s="175"/>
      <c r="I7" s="175"/>
      <c r="J7" s="175"/>
      <c r="K7" s="175"/>
      <c r="L7" s="177"/>
      <c r="M7" s="175"/>
      <c r="N7" s="175"/>
      <c r="O7" s="178"/>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4" hidden="false" customHeight="true" outlineLevel="0" collapsed="false">
      <c r="A8" s="166"/>
      <c r="B8" s="172"/>
      <c r="C8" s="179" t="str">
        <f aca="false">Orçamento!C10</f>
        <v>P4</v>
      </c>
      <c r="D8" s="180"/>
      <c r="E8" s="181"/>
      <c r="F8" s="182"/>
      <c r="G8" s="181"/>
      <c r="H8" s="182"/>
      <c r="I8" s="182"/>
      <c r="J8" s="182"/>
      <c r="K8" s="182"/>
      <c r="L8" s="181"/>
      <c r="M8" s="181"/>
      <c r="N8" s="182"/>
      <c r="O8" s="183"/>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4" hidden="false" customHeight="true" outlineLevel="0" collapsed="false">
      <c r="A9" s="184" t="str">
        <f aca="false">Orçamento!A12</f>
        <v>2. LEVANTAMENTOS BÁSICOS</v>
      </c>
      <c r="B9" s="185" t="str">
        <f aca="false">Orçamento!B12</f>
        <v>2.1. Pesquisa 
Fundiária</v>
      </c>
      <c r="C9" s="186" t="str">
        <f aca="false">Orçamento!C12</f>
        <v>P5</v>
      </c>
      <c r="D9" s="187"/>
      <c r="E9" s="188"/>
      <c r="F9" s="189"/>
      <c r="G9" s="189"/>
      <c r="H9" s="189"/>
      <c r="I9" s="189"/>
      <c r="J9" s="189"/>
      <c r="K9" s="189"/>
      <c r="L9" s="189"/>
      <c r="M9" s="189"/>
      <c r="N9" s="189"/>
      <c r="O9" s="19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4" hidden="false" customHeight="true" outlineLevel="0" collapsed="false">
      <c r="A10" s="184"/>
      <c r="B10" s="185"/>
      <c r="C10" s="179" t="str">
        <f aca="false">Orçamento!C15</f>
        <v>P6</v>
      </c>
      <c r="D10" s="191"/>
      <c r="E10" s="192"/>
      <c r="F10" s="193"/>
      <c r="G10" s="193"/>
      <c r="H10" s="193"/>
      <c r="I10" s="193"/>
      <c r="J10" s="193"/>
      <c r="K10" s="193"/>
      <c r="L10" s="193"/>
      <c r="M10" s="193"/>
      <c r="N10" s="193"/>
      <c r="O10" s="194"/>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34" hidden="false" customHeight="true" outlineLevel="0" collapsed="false">
      <c r="A11" s="184"/>
      <c r="B11" s="195" t="str">
        <f aca="false">Orçamento!B19</f>
        <v>2.2. Levantamento Planialtimétrico Cadastral</v>
      </c>
      <c r="C11" s="196" t="str">
        <f aca="false">Orçamento!C19</f>
        <v>P7</v>
      </c>
      <c r="D11" s="197"/>
      <c r="E11" s="198"/>
      <c r="F11" s="199"/>
      <c r="G11" s="200"/>
      <c r="H11" s="200"/>
      <c r="I11" s="200"/>
      <c r="J11" s="200"/>
      <c r="K11" s="200"/>
      <c r="L11" s="200"/>
      <c r="M11" s="200"/>
      <c r="N11" s="200"/>
      <c r="O11" s="201"/>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34" hidden="false" customHeight="true" outlineLevel="0" collapsed="false">
      <c r="A12" s="184"/>
      <c r="B12" s="195" t="str">
        <f aca="false">Orçamento!B20</f>
        <v>2.3. Cadastro Social e Coleta de Documentos</v>
      </c>
      <c r="C12" s="196" t="str">
        <f aca="false">Orçamento!C20</f>
        <v>P8</v>
      </c>
      <c r="D12" s="197"/>
      <c r="E12" s="198"/>
      <c r="F12" s="199"/>
      <c r="G12" s="200"/>
      <c r="H12" s="200"/>
      <c r="I12" s="200"/>
      <c r="J12" s="200"/>
      <c r="K12" s="200"/>
      <c r="L12" s="200"/>
      <c r="M12" s="200"/>
      <c r="N12" s="200"/>
      <c r="O12" s="201"/>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34" hidden="false" customHeight="true" outlineLevel="0" collapsed="false">
      <c r="A13" s="184"/>
      <c r="B13" s="195"/>
      <c r="C13" s="196" t="str">
        <f aca="false">Orçamento!C24</f>
        <v>P9</v>
      </c>
      <c r="D13" s="197"/>
      <c r="E13" s="198"/>
      <c r="F13" s="199"/>
      <c r="G13" s="200"/>
      <c r="H13" s="200"/>
      <c r="I13" s="200"/>
      <c r="J13" s="200"/>
      <c r="K13" s="200"/>
      <c r="L13" s="200"/>
      <c r="M13" s="200"/>
      <c r="N13" s="200"/>
      <c r="O13" s="201"/>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34" hidden="false" customHeight="true" outlineLevel="0" collapsed="false">
      <c r="A14" s="184" t="str">
        <f aca="false">Orçamento!A28</f>
        <v>3. ELABORAÇÃO DO PROJETO DE REGULARIZAÇÃO FUNDIÁRIA</v>
      </c>
      <c r="B14" s="185" t="str">
        <f aca="false">Orçamento!B28</f>
        <v>3.1. Estudo Preliminar</v>
      </c>
      <c r="C14" s="186" t="str">
        <f aca="false">Orçamento!C28</f>
        <v>P10</v>
      </c>
      <c r="D14" s="202"/>
      <c r="E14" s="189"/>
      <c r="F14" s="203"/>
      <c r="G14" s="188"/>
      <c r="H14" s="189"/>
      <c r="I14" s="189"/>
      <c r="J14" s="189"/>
      <c r="K14" s="189"/>
      <c r="L14" s="189"/>
      <c r="M14" s="189"/>
      <c r="N14" s="189"/>
      <c r="O14" s="19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34" hidden="false" customHeight="true" outlineLevel="0" collapsed="false">
      <c r="A15" s="184"/>
      <c r="B15" s="179" t="str">
        <f aca="false">Orçamento!B31</f>
        <v>3.2. Validação do estudo preliminar pela comunidade</v>
      </c>
      <c r="C15" s="179" t="str">
        <f aca="false">Orçamento!C31</f>
        <v>P11</v>
      </c>
      <c r="D15" s="193"/>
      <c r="E15" s="193"/>
      <c r="F15" s="193"/>
      <c r="G15" s="192"/>
      <c r="H15" s="193"/>
      <c r="I15" s="193"/>
      <c r="J15" s="193"/>
      <c r="K15" s="193"/>
      <c r="L15" s="193"/>
      <c r="M15" s="193"/>
      <c r="N15" s="193"/>
      <c r="O15" s="194"/>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34" hidden="false" customHeight="true" outlineLevel="0" collapsed="false">
      <c r="A16" s="184"/>
      <c r="B16" s="204" t="str">
        <f aca="false">Orçamento!B34</f>
        <v>3.3. Projeto de regularização fundiária</v>
      </c>
      <c r="C16" s="179" t="str">
        <f aca="false">Orçamento!C34</f>
        <v>P12</v>
      </c>
      <c r="D16" s="193"/>
      <c r="E16" s="193"/>
      <c r="F16" s="193"/>
      <c r="G16" s="191"/>
      <c r="H16" s="192"/>
      <c r="I16" s="193"/>
      <c r="J16" s="193"/>
      <c r="K16" s="193"/>
      <c r="L16" s="193"/>
      <c r="M16" s="193"/>
      <c r="N16" s="193"/>
      <c r="O16" s="194"/>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34" hidden="false" customHeight="true" outlineLevel="0" collapsed="false">
      <c r="A17" s="184"/>
      <c r="B17" s="204"/>
      <c r="C17" s="179" t="str">
        <f aca="false">Orçamento!C37</f>
        <v>P13</v>
      </c>
      <c r="D17" s="193"/>
      <c r="E17" s="193"/>
      <c r="F17" s="193"/>
      <c r="G17" s="191"/>
      <c r="H17" s="192"/>
      <c r="I17" s="193"/>
      <c r="J17" s="193"/>
      <c r="K17" s="193"/>
      <c r="L17" s="193"/>
      <c r="M17" s="193"/>
      <c r="N17" s="193"/>
      <c r="O17" s="194"/>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34" hidden="false" customHeight="true" outlineLevel="0" collapsed="false">
      <c r="A18" s="184"/>
      <c r="B18" s="204"/>
      <c r="C18" s="179" t="str">
        <f aca="false">Orçamento!C40</f>
        <v>P14</v>
      </c>
      <c r="D18" s="193"/>
      <c r="E18" s="193"/>
      <c r="F18" s="193"/>
      <c r="G18" s="191"/>
      <c r="H18" s="192"/>
      <c r="I18" s="193"/>
      <c r="J18" s="193"/>
      <c r="K18" s="193"/>
      <c r="L18" s="193"/>
      <c r="M18" s="193"/>
      <c r="N18" s="193"/>
      <c r="O18" s="194"/>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34" hidden="false" customHeight="true" outlineLevel="0" collapsed="false">
      <c r="A19" s="184"/>
      <c r="B19" s="204"/>
      <c r="C19" s="179" t="str">
        <f aca="false">Orçamento!C43</f>
        <v>P15</v>
      </c>
      <c r="D19" s="193"/>
      <c r="E19" s="193"/>
      <c r="F19" s="193"/>
      <c r="G19" s="191"/>
      <c r="H19" s="191"/>
      <c r="I19" s="192"/>
      <c r="J19" s="193"/>
      <c r="K19" s="193"/>
      <c r="L19" s="193"/>
      <c r="M19" s="193"/>
      <c r="N19" s="193"/>
      <c r="O19" s="194"/>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34" hidden="false" customHeight="true" outlineLevel="0" collapsed="false">
      <c r="A20" s="184"/>
      <c r="B20" s="204"/>
      <c r="C20" s="205" t="str">
        <f aca="false">Orçamento!C46</f>
        <v>P16</v>
      </c>
      <c r="D20" s="206"/>
      <c r="E20" s="207"/>
      <c r="F20" s="207"/>
      <c r="G20" s="208"/>
      <c r="H20" s="209"/>
      <c r="I20" s="207"/>
      <c r="J20" s="207"/>
      <c r="K20" s="207"/>
      <c r="L20" s="207"/>
      <c r="M20" s="207"/>
      <c r="N20" s="207"/>
      <c r="O20" s="21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34" hidden="false" customHeight="true" outlineLevel="0" collapsed="false">
      <c r="A21" s="211" t="str">
        <f aca="false">Orçamento!A50</f>
        <v>4. LICENCIAMENTO E APROVAÇÃO DO PROJETO</v>
      </c>
      <c r="B21" s="195" t="str">
        <f aca="false">Orçamento!B50</f>
        <v>4.1. Licenciamento Ambiental</v>
      </c>
      <c r="C21" s="196" t="str">
        <f aca="false">Orçamento!C50</f>
        <v>P17</v>
      </c>
      <c r="D21" s="212"/>
      <c r="E21" s="212"/>
      <c r="F21" s="212"/>
      <c r="G21" s="212"/>
      <c r="H21" s="213"/>
      <c r="I21" s="0"/>
      <c r="J21" s="214"/>
      <c r="K21" s="215"/>
      <c r="L21" s="215"/>
      <c r="M21" s="212"/>
      <c r="N21" s="212"/>
      <c r="O21" s="216"/>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34" hidden="false" customHeight="true" outlineLevel="0" collapsed="false">
      <c r="A22" s="211"/>
      <c r="B22" s="195" t="str">
        <f aca="false">Orçamento!B52</f>
        <v>4.2 Licenciamento Urbanístico</v>
      </c>
      <c r="C22" s="196" t="str">
        <f aca="false">Orçamento!C52</f>
        <v>P18</v>
      </c>
      <c r="D22" s="212"/>
      <c r="E22" s="212"/>
      <c r="F22" s="212"/>
      <c r="G22" s="212"/>
      <c r="H22" s="212"/>
      <c r="I22" s="213"/>
      <c r="J22" s="217"/>
      <c r="K22" s="215"/>
      <c r="L22" s="215"/>
      <c r="M22" s="212"/>
      <c r="N22" s="212"/>
      <c r="O22" s="216"/>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4" hidden="false" customHeight="true" outlineLevel="0" collapsed="false">
      <c r="A23" s="211"/>
      <c r="B23" s="195" t="str">
        <f aca="false">Orçamento!B54</f>
        <v>4.3 Certidão de Regularização Fundiária</v>
      </c>
      <c r="C23" s="196" t="str">
        <f aca="false">Orçamento!C54</f>
        <v>P19</v>
      </c>
      <c r="D23" s="212"/>
      <c r="E23" s="212"/>
      <c r="F23" s="212"/>
      <c r="G23" s="212"/>
      <c r="H23" s="212"/>
      <c r="I23" s="212"/>
      <c r="J23" s="215"/>
      <c r="K23" s="218"/>
      <c r="L23" s="215"/>
      <c r="M23" s="212"/>
      <c r="N23" s="212"/>
      <c r="O23" s="216"/>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34" hidden="false" customHeight="true" outlineLevel="0" collapsed="false">
      <c r="A24" s="184" t="str">
        <f aca="false">Orçamento!A57</f>
        <v>5. INSTRUMENTOS DE REGULARIZAÇÃO FUNDIÁRIA</v>
      </c>
      <c r="B24" s="185" t="str">
        <f aca="false">Orçamento!B57</f>
        <v>5.1. Definição dos Instrumentos de regularização fundiária</v>
      </c>
      <c r="C24" s="186" t="str">
        <f aca="false">Orçamento!C57</f>
        <v>P20</v>
      </c>
      <c r="D24" s="219"/>
      <c r="E24" s="219"/>
      <c r="F24" s="219"/>
      <c r="G24" s="219"/>
      <c r="H24" s="219"/>
      <c r="I24" s="219"/>
      <c r="J24" s="219"/>
      <c r="K24" s="220"/>
      <c r="L24" s="221"/>
      <c r="M24" s="222"/>
      <c r="N24" s="222"/>
      <c r="O24" s="223"/>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34" hidden="false" customHeight="true" outlineLevel="0" collapsed="false">
      <c r="A25" s="184"/>
      <c r="B25" s="224" t="str">
        <f aca="false">Orçamento!B61</f>
        <v>5.2. Apresentação dos instrumentos à comunidade</v>
      </c>
      <c r="C25" s="205" t="str">
        <f aca="false">Orçamento!C61</f>
        <v>P21</v>
      </c>
      <c r="D25" s="225"/>
      <c r="E25" s="225"/>
      <c r="F25" s="225"/>
      <c r="G25" s="225"/>
      <c r="H25" s="225"/>
      <c r="I25" s="225"/>
      <c r="J25" s="225"/>
      <c r="K25" s="225"/>
      <c r="L25" s="226"/>
      <c r="M25" s="227"/>
      <c r="N25" s="227"/>
      <c r="O25" s="228"/>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34" hidden="false" customHeight="true" outlineLevel="0" collapsed="false">
      <c r="A26" s="184" t="str">
        <f aca="false">Orçamento!A65</f>
        <v>6. TITULAÇÃO E REGISTRO</v>
      </c>
      <c r="B26" s="185" t="str">
        <f aca="false">Orçamento!B65</f>
        <v>6.1. Providências de Cartório</v>
      </c>
      <c r="C26" s="186" t="str">
        <f aca="false">Orçamento!C65</f>
        <v>P22</v>
      </c>
      <c r="D26" s="219"/>
      <c r="E26" s="219"/>
      <c r="F26" s="219"/>
      <c r="G26" s="219"/>
      <c r="H26" s="219"/>
      <c r="I26" s="219"/>
      <c r="J26" s="219"/>
      <c r="K26" s="221"/>
      <c r="L26" s="219"/>
      <c r="M26" s="222"/>
      <c r="N26" s="222"/>
      <c r="O26" s="229"/>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34" hidden="false" customHeight="true" outlineLevel="0" collapsed="false">
      <c r="A27" s="184"/>
      <c r="B27" s="185"/>
      <c r="C27" s="179" t="str">
        <f aca="false">Orçamento!C67</f>
        <v>P23</v>
      </c>
      <c r="D27" s="230"/>
      <c r="E27" s="230"/>
      <c r="F27" s="230"/>
      <c r="G27" s="230"/>
      <c r="H27" s="230"/>
      <c r="I27" s="230"/>
      <c r="J27" s="230"/>
      <c r="K27" s="230"/>
      <c r="L27" s="230"/>
      <c r="M27" s="214"/>
      <c r="N27" s="231"/>
      <c r="O27" s="232"/>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34" hidden="false" customHeight="true" outlineLevel="0" collapsed="false">
      <c r="A28" s="184"/>
      <c r="B28" s="179" t="str">
        <f aca="false">Orçamento!B69</f>
        <v>6.2. Formalização de termos/contratos</v>
      </c>
      <c r="C28" s="179" t="str">
        <f aca="false">Orçamento!C69</f>
        <v>P24</v>
      </c>
      <c r="D28" s="230"/>
      <c r="E28" s="230"/>
      <c r="F28" s="230"/>
      <c r="G28" s="230"/>
      <c r="H28" s="230"/>
      <c r="I28" s="230"/>
      <c r="J28" s="230"/>
      <c r="K28" s="230"/>
      <c r="L28" s="230"/>
      <c r="M28" s="233"/>
      <c r="N28" s="214"/>
      <c r="O28" s="232"/>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34" hidden="false" customHeight="true" outlineLevel="0" collapsed="false">
      <c r="A29" s="184"/>
      <c r="B29" s="204" t="str">
        <f aca="false">Orçamento!B73</f>
        <v>6.3 Entrega dos títulos aos beneficiários</v>
      </c>
      <c r="C29" s="205" t="str">
        <f aca="false">Orçamento!C73</f>
        <v>P25</v>
      </c>
      <c r="D29" s="225"/>
      <c r="E29" s="225"/>
      <c r="F29" s="225"/>
      <c r="G29" s="225"/>
      <c r="H29" s="225"/>
      <c r="I29" s="225"/>
      <c r="J29" s="225"/>
      <c r="K29" s="225"/>
      <c r="L29" s="225"/>
      <c r="M29" s="234"/>
      <c r="N29" s="234"/>
      <c r="O29" s="235"/>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240" customFormat="true" ht="34" hidden="false" customHeight="true" outlineLevel="0" collapsed="false">
      <c r="A30" s="236"/>
      <c r="B30" s="237" t="s">
        <v>158</v>
      </c>
      <c r="C30" s="237"/>
      <c r="D30" s="238"/>
      <c r="E30" s="238"/>
      <c r="F30" s="238"/>
      <c r="G30" s="238"/>
      <c r="H30" s="238"/>
      <c r="I30" s="238"/>
      <c r="J30" s="238"/>
      <c r="K30" s="238"/>
      <c r="L30" s="238"/>
      <c r="M30" s="238"/>
      <c r="N30" s="238"/>
      <c r="O30" s="239"/>
      <c r="AME30" s="156"/>
      <c r="AMF30" s="156"/>
      <c r="AMG30" s="156"/>
      <c r="AMH30" s="156"/>
      <c r="AMI30" s="156"/>
      <c r="AMJ30" s="156"/>
    </row>
    <row r="31" customFormat="false" ht="34" hidden="false" customHeight="true" outlineLevel="0" collapsed="false">
      <c r="A31" s="236"/>
      <c r="B31" s="237" t="s">
        <v>159</v>
      </c>
      <c r="C31" s="237"/>
      <c r="D31" s="238"/>
      <c r="E31" s="238"/>
      <c r="F31" s="238"/>
      <c r="G31" s="238"/>
      <c r="H31" s="238"/>
      <c r="I31" s="238"/>
      <c r="J31" s="238"/>
      <c r="K31" s="238"/>
      <c r="L31" s="238"/>
      <c r="M31" s="238"/>
      <c r="N31" s="238"/>
      <c r="O31" s="239"/>
    </row>
    <row r="32" customFormat="false" ht="30" hidden="false" customHeight="true" outlineLevel="0" collapsed="false"/>
    <row r="33" customFormat="false" ht="33" hidden="false" customHeight="true" outlineLevel="0" collapsed="false"/>
    <row r="1048575" customFormat="false" ht="12.8" hidden="false" customHeight="false" outlineLevel="0" collapsed="false"/>
    <row r="1048576" customFormat="false" ht="12.8" hidden="false" customHeight="false" outlineLevel="0" collapsed="false"/>
  </sheetData>
  <mergeCells count="17">
    <mergeCell ref="A1:A3"/>
    <mergeCell ref="B1:O1"/>
    <mergeCell ref="B2:O2"/>
    <mergeCell ref="B3:O3"/>
    <mergeCell ref="A5:A8"/>
    <mergeCell ref="B6:B8"/>
    <mergeCell ref="A9:A13"/>
    <mergeCell ref="B9:B10"/>
    <mergeCell ref="B12:B13"/>
    <mergeCell ref="A14:A20"/>
    <mergeCell ref="B16:B20"/>
    <mergeCell ref="A21:A23"/>
    <mergeCell ref="A24:A25"/>
    <mergeCell ref="A26:A29"/>
    <mergeCell ref="B26:B27"/>
    <mergeCell ref="B30:C30"/>
    <mergeCell ref="B31:C31"/>
  </mergeCells>
  <printOptions headings="false" gridLines="false" gridLinesSet="true" horizontalCentered="true" verticalCentered="false"/>
  <pageMargins left="0.236111111111111" right="0.236111111111111"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142376</TotalTime>
  <Application>LibreOffice/7.0.6.2$Windows_X86_64 LibreOffice_project/144abb84a525d8e30c9dbbefa69cbbf2d8d4ae3b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2016-05-16T00:30:24Z</dcterms:created>
  <dc:creator>Silvia Zamai</dc:creator>
  <dc:description/>
  <dc:language>pt-BR</dc:language>
  <cp:lastModifiedBy/>
  <cp:lastPrinted>2021-09-27T09:12:15Z</cp:lastPrinted>
  <dcterms:modified xsi:type="dcterms:W3CDTF">2022-03-23T12:46:55Z</dcterms:modified>
  <cp:revision>308</cp:revision>
  <dc:subject/>
  <dc:title/>
</cp:coreProperties>
</file>

<file path=docProps/custom.xml><?xml version="1.0" encoding="utf-8"?>
<Properties xmlns="http://schemas.openxmlformats.org/officeDocument/2006/custom-properties" xmlns:vt="http://schemas.openxmlformats.org/officeDocument/2006/docPropsVTypes"/>
</file>