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'Plan1'!$A$3:$I$124</definedName>
    <definedName name="_xlnm.Print_Titles" localSheetId="0">'Plan1'!$3:$11</definedName>
    <definedName name="_xlnm.Print_Area" localSheetId="0">'Plan1'!$A$1:$I$1</definedName>
    <definedName name="_xlnm.Print_Titles" localSheetId="0">'Plan1'!$3:$11</definedName>
  </definedNames>
  <calcPr fullCalcOnLoad="1"/>
</workbook>
</file>

<file path=xl/sharedStrings.xml><?xml version="1.0" encoding="utf-8"?>
<sst xmlns="http://schemas.openxmlformats.org/spreadsheetml/2006/main" count="397" uniqueCount="247">
  <si>
    <t>PREFEITURA DO MUNICÍPIO DE MAUÁ - SECRETARIA DE OBRAS</t>
  </si>
  <si>
    <t>PLANILHA MODELO - PROPOSTA EMPRESA</t>
  </si>
  <si>
    <t>ANEXO IV</t>
  </si>
  <si>
    <t>PAPEL COM TIMBRE DA EMPRESA</t>
  </si>
  <si>
    <t>EMPRESA:</t>
  </si>
  <si>
    <t>CNPJ:</t>
  </si>
  <si>
    <t xml:space="preserve">OBJETO: </t>
  </si>
  <si>
    <t>CONTRATAÇÃO DE EMPRESA PARA EXECUÇÃO DE SERVIÇOS DE REFORMA DO CENTRO DE ECONOMIA SOLIDÁRIA</t>
  </si>
  <si>
    <t>LOCAL:</t>
  </si>
  <si>
    <t>R. Oscarito, 845 - Jardim Sonia Maria, Mauá - SP, 09380-370</t>
  </si>
  <si>
    <t>TP Nº</t>
  </si>
  <si>
    <t>_______/2023</t>
  </si>
  <si>
    <t>BDI:</t>
  </si>
  <si>
    <t>ITEM</t>
  </si>
  <si>
    <t>Referencia Composição - Fonte e código</t>
  </si>
  <si>
    <t>DESCRIÇÃO DOS SERVIÇOS</t>
  </si>
  <si>
    <t>UN.</t>
  </si>
  <si>
    <t>QUANT.</t>
  </si>
  <si>
    <t>CUSTO UNIT. S/ DESONERAÇÃO (R$)</t>
  </si>
  <si>
    <t>CUSTO UNIT. COM BDI (R$)</t>
  </si>
  <si>
    <t>PREÇO TOTAL 
(R$)</t>
  </si>
  <si>
    <t>REFORMA DO CENTRO DE ECONOMIA SOLIDÁRIA</t>
  </si>
  <si>
    <t>1.1.</t>
  </si>
  <si>
    <t>PROJETOS EXECUTIVOS</t>
  </si>
  <si>
    <t>1.1.1.</t>
  </si>
  <si>
    <t>SINAPI</t>
  </si>
  <si>
    <t>ARQUITETO DE OBRA PLENO COM ENCARGOS COMPLEMENTARES</t>
  </si>
  <si>
    <t>H</t>
  </si>
  <si>
    <t>1.1.2.</t>
  </si>
  <si>
    <t>AUXILIAR TÉCNICO DE ENGENHARIA COM ENCARGOS COMPLEMENTARES</t>
  </si>
  <si>
    <t>1.1.3.</t>
  </si>
  <si>
    <t>TOPOGRAFO COM ENCARGOS COMPLEMENTARES</t>
  </si>
  <si>
    <t>1.1.4.</t>
  </si>
  <si>
    <t>AUXILIAR DE TOPÓGRAFO COM ENCARGOS COMPLEMENTARES</t>
  </si>
  <si>
    <t>1.2.</t>
  </si>
  <si>
    <t>ADMINISTRAÇÃO LOCAL</t>
  </si>
  <si>
    <t>1.2.1.</t>
  </si>
  <si>
    <t>ENGENHEIRO CIVIL DE OBRA PLENO COM ENCARGOS COMPLEMENTARES</t>
  </si>
  <si>
    <t>1.2.2.</t>
  </si>
  <si>
    <t>ENCARREGADO GERAL COM ENCARGOS COMPLEMENTARES</t>
  </si>
  <si>
    <t>1.2.3.</t>
  </si>
  <si>
    <t>MESTRE DE OBRAS COM ENCARGOS COMPLEMENTARES</t>
  </si>
  <si>
    <t>1.3.</t>
  </si>
  <si>
    <t xml:space="preserve">CANTEIRO DE OBRAS </t>
  </si>
  <si>
    <t>1.3.1.</t>
  </si>
  <si>
    <t>EDIF</t>
  </si>
  <si>
    <t>PLACA DE OBRA EM CHAPA DE AÇO GALVANIZADO</t>
  </si>
  <si>
    <t>M2</t>
  </si>
  <si>
    <t>1.4.</t>
  </si>
  <si>
    <t>DEMOLIÇÕES, RETIRADAS E REMOÇÕES</t>
  </si>
  <si>
    <t>1.4.1.</t>
  </si>
  <si>
    <t>REMOÇÃO DE POSTE DE FERRO ENGASTADO NO SOLO</t>
  </si>
  <si>
    <t>UN</t>
  </si>
  <si>
    <t>1.4.2.</t>
  </si>
  <si>
    <t>DEMOLIÇÃO DE LAMBRI DE TÁBUAS OU CHAPAS DE MADEIRA, INCLUSIVE ENTARUGAMENTO</t>
  </si>
  <si>
    <t>1.4.3.</t>
  </si>
  <si>
    <t>RETIRADA DE APARELHOS SANITÁRIOS, INCLUSIVE ACESSÓRIOS</t>
  </si>
  <si>
    <t>1.4.4.</t>
  </si>
  <si>
    <t>RETIRADA DE LUMINÁRIA INTERNA PARA LÂMPADA FLUORESCENTE</t>
  </si>
  <si>
    <t>1.4.5.</t>
  </si>
  <si>
    <t>REMOÇÃO DE ENTULHO COM CAÇAMBA METÁLICA, INCLUSIVE CARGA MANUAL E DESCARGA EM BOTA-FORA</t>
  </si>
  <si>
    <t>M3</t>
  </si>
  <si>
    <t>1.4.6.</t>
  </si>
  <si>
    <t>RETIRADA DE BARRAMENTOS EM QUADROS ELÉTRICOS</t>
  </si>
  <si>
    <t>M</t>
  </si>
  <si>
    <t>1.4.7.</t>
  </si>
  <si>
    <t>RETIRADA DE DISJUNTOR AUTOMÁTICO BIPOLAR ATÉ 50A</t>
  </si>
  <si>
    <t>1.4.8.</t>
  </si>
  <si>
    <t>RETIRADA DE DISJUNTOR AUTOMÁTICO UNIPOLAR ATÉ 50A</t>
  </si>
  <si>
    <t>1.4.9.</t>
  </si>
  <si>
    <t>RETIRADA DE DISJUNTOR AUTOMÁTICO TRIPOLAR ATÉ 50A</t>
  </si>
  <si>
    <t>1.4.10.</t>
  </si>
  <si>
    <t>DEMOLIÇÃO DE REVESTIMENTO CERÂMICO OU SIMILAR</t>
  </si>
  <si>
    <t>1.4.11.</t>
  </si>
  <si>
    <t>DEMOLIÇÃO DE CONCRETO SIMPLES</t>
  </si>
  <si>
    <t>1.5.</t>
  </si>
  <si>
    <t>INSTALAÇÕES HIDRÁULICAS</t>
  </si>
  <si>
    <t>1.5.1.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</si>
  <si>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</si>
  <si>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1.5.2.</t>
  </si>
  <si>
    <t>REGISTRO DE GAVETA, METAL AMARELO - 1"</t>
  </si>
  <si>
    <t>1.6.</t>
  </si>
  <si>
    <t>AGUAS PLUVIAIS</t>
  </si>
  <si>
    <t>1.6.1.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</si>
  <si>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</si>
  <si>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1.6.2.</t>
  </si>
  <si>
    <t>GRELHA HEMISFÉRICA DE FERRO FUNDIDO - 100MM</t>
  </si>
  <si>
    <t>1.6.3.</t>
  </si>
  <si>
    <t>CALHA EM CHAPA DE AÇO GALVANIZADO N.24 - DESENVOLVIMENTO 33CM</t>
  </si>
  <si>
    <t>1.7.</t>
  </si>
  <si>
    <t>ESGOTO</t>
  </si>
  <si>
    <t>1.7.1.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</si>
  <si>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</si>
  <si>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1.7.2.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</si>
  <si>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</si>
  <si>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1.7.3.</t>
  </si>
  <si>
    <t>TUBO PVC, SERIE NORMAL, ESGOTO PREDIAL, DN 100 MM, FORNECIDO E INSTALADO EM RAMAL DE DESCARGA OU RAMAL DE ESGOTO SANITÁRIO. AF_08/2022</t>
  </si>
  <si>
    <t>1.7.4.</t>
  </si>
  <si>
    <t>SIFÃO COM COPO, TIPO REFORÇADO, PVC RÍGIDO - 1 1/2"X2"</t>
  </si>
  <si>
    <t>1.7.5.</t>
  </si>
  <si>
    <t>CAIXA SIFONADA DE PVC RÍGIDO - 100X150MM</t>
  </si>
  <si>
    <t>1.7.6.</t>
  </si>
  <si>
    <t>CAIXA DE PASSAGEM E TAMPA PRÉ-MOLDADAS EM CONCRETO, SEM FUNDO, 60X60CM</t>
  </si>
  <si>
    <t>1.8.</t>
  </si>
  <si>
    <t>LOUÇAS, METAIS E ACESSÓRIOS</t>
  </si>
  <si>
    <t>1.8.1.</t>
  </si>
  <si>
    <t>BACIA SANITÁRIA COM CAIXA ACOPLADA DE LOUÇA BRANCA</t>
  </si>
  <si>
    <t>1.8.2.</t>
  </si>
  <si>
    <t>LAVATÓRIO DE LOUÇA BRANCA, SEM COLUNA, CAPACIDADE MÍNIMA 5L, EXCLUSIVE TORNEIRA</t>
  </si>
  <si>
    <t>1.8.3.</t>
  </si>
  <si>
    <t>TORNEIRA CROMADA DE MESA, 1/2 OU 3/4, PARA LAVATÓRIO, PADRÃO POPULAR - FORNECIMENTO E INSTALAÇÃO. AF_01/2020</t>
  </si>
  <si>
    <t>1.8.4.</t>
  </si>
  <si>
    <t>CDHU</t>
  </si>
  <si>
    <t>44.03.300</t>
  </si>
  <si>
    <t>Torneira clínica com volante tipo alavanca</t>
  </si>
  <si>
    <t>1.8.5.</t>
  </si>
  <si>
    <t>ESPELHO COMUM - ESPESSURA 3MM</t>
  </si>
  <si>
    <t>1.8.6.</t>
  </si>
  <si>
    <t>VL.09 - DIVISÓRIA DE ACABAMENTO  LAMINADO MELAMÍNICO, MIOLO COLMÉIA - PORTA/BONECA/VIDRO</t>
  </si>
  <si>
    <t>1.8.7.</t>
  </si>
  <si>
    <t>DISPENSER DE SABÃO, DE PAREDE, MANUAL, PARA SANITÁRIOS, ABS, ALTO IMPACTO, COM RESERVATÓRIO DE 800/ 900ML</t>
  </si>
  <si>
    <t>1.8.8.</t>
  </si>
  <si>
    <t>DISPENSER PAPEL TOALHA, DE PAREDE, MANUAL, PARA SANITÁRIOS - ABS - ALTO IMPACTO - AUTO CORTE</t>
  </si>
  <si>
    <t>1.8.9.</t>
  </si>
  <si>
    <t>43.05.030</t>
  </si>
  <si>
    <t>Exaustor elétrico em plástico, vazão de 150 a 190m³/h</t>
  </si>
  <si>
    <t>1.8.10.</t>
  </si>
  <si>
    <t>DUTO EM CHAPA DE AÇO GALVANIZADO N.22 - DIÂMETRO 35CM</t>
  </si>
  <si>
    <t>1.9.</t>
  </si>
  <si>
    <t>COBERTURA</t>
  </si>
  <si>
    <t>1.9.1.</t>
  </si>
  <si>
    <t>08.02.060</t>
  </si>
  <si>
    <t>Montagem e desmontagem de cimbramento tubular metálico</t>
  </si>
  <si>
    <t>1.9.2.</t>
  </si>
  <si>
    <t>08.02.050</t>
  </si>
  <si>
    <t>Cimbramento tubular metálico</t>
  </si>
  <si>
    <t>M3MES</t>
  </si>
  <si>
    <t>1.9.3.</t>
  </si>
  <si>
    <t>RETIRADA PARCIAL DE MADEIRAMENTO DE TELHADO - VIGAS</t>
  </si>
  <si>
    <t>1.9.4.</t>
  </si>
  <si>
    <t>RECOLOCAÇÃO PARCIAL DE MADEIRAMENTO DE TELHADO - VIGAS</t>
  </si>
  <si>
    <t>1.10.</t>
  </si>
  <si>
    <t>VEDAÇÕES, FECHAMENTOS E ESQUADRIAS</t>
  </si>
  <si>
    <t>1.10.1.</t>
  </si>
  <si>
    <t>ALVENARIA DE VEDAÇÃO DE BLOCOS  VAZADOS DE CONCRETO APARENTE DE 14X19X39 CM (ESPESSURA 14 CM) E ARGAMASSA DE ASSENTAMENTO COM PREPARO EM BETONEIRA. AF_12/2021</t>
  </si>
  <si>
    <t>1.10.2.</t>
  </si>
  <si>
    <t>PAREDE COM SISTEMA EM CHAPAS DE GESSO PARA DRYWALL, USO INTERNO COM DUAS FACES DUPLAS E ESTRUTURA METÁLICA COM GUIAS DUPLAS, SEM VÃOS. AF_07/2023_PS</t>
  </si>
  <si>
    <t>1.10.3.</t>
  </si>
  <si>
    <t>KIT DE PORTA DE MADEIRA PARA PINTURA, SEMI-OCA (LEVE OU MÉDIA), PADRÃO POPULAR, 60X210CM, ESPESSURA DE 3,5CM, ITENS INCLUSOS: DOBRADIÇAS, MONTAGEM E INSTALAÇÃO DO BATENTE, SEM FECHADURA - FORNECIMENTO E INSTALAÇÃO. AF_12/2019</t>
  </si>
  <si>
    <t>1.10.4.</t>
  </si>
  <si>
    <t>KIT DE PORTA DE MADEIRA PARA PINTURA, SEMI-OCA (LEVE OU MÉDIA), PADRÃO POPULAR, 80X210CM, ESPESSURA DE 3,5CM, ITENS INCLUSOS: DOBRADIÇAS, MONTAGEM E INSTALAÇÃO DO BATENTE, SEM FECHADURA - FORNECIMENTO E INSTALAÇÃO. AF_12/2019</t>
  </si>
  <si>
    <t>1.10.5.</t>
  </si>
  <si>
    <t>KIT DE PORTA DE MADEIRA PARA PINTURA, SEMI-OCA (LEVE OU MÉDIA), PADRÃO POPULAR, 90X210CM, ESPESSURA DE 3,5CM, ITENS INCLUSOS: DOBRADIÇAS, MONTAGEM E INSTALAÇÃO DO BATENTE, SEM FECHADURA - FORNECIMENTO E INSTALAÇÃO. AF_12/2019</t>
  </si>
  <si>
    <t>1.10.6.</t>
  </si>
  <si>
    <t>KIT DE PORTA DE MADEIRA PARA PINTURA, SEMI-OCA (PESADA OU SUPERPESADA), PADRÃO POPULAR, 80X210CM, ESPESSURA DE 3,5CM, ITENS INCLUSOS: DOBRADIÇAS, MONTAGEM E INSTALAÇÃO DO BATENTE, SEM FECHADURA - FORNECIMENTO E INSTALAÇÃO. AF_12/2019</t>
  </si>
  <si>
    <t>1.10.7.</t>
  </si>
  <si>
    <t>24.02.040</t>
  </si>
  <si>
    <t>Porta/portão tipo gradil sob medida</t>
  </si>
  <si>
    <t>1.10.8.</t>
  </si>
  <si>
    <t>FECHADURA DE EMBUTIR COM CILINDRO, EXTERNA, COMPLETA, ACABAMENTO PADRÃO POPULAR, INCLUSO EXECUÇÃO DE FURO - FORNECIMENTO E INSTALAÇÃO. AF_12/2019</t>
  </si>
  <si>
    <t>1.10.9.</t>
  </si>
  <si>
    <t>GRADIL EM FERRO FIXADO EM VÃOS DE JANELAS, FORMADO POR BARRAS CHATAS DE 25X4,8 MM. AF_04/2019</t>
  </si>
  <si>
    <t>1.10.10.</t>
  </si>
  <si>
    <t>25.01.030</t>
  </si>
  <si>
    <t>Caixilho em alumínio basculante com vidro, linha comercial</t>
  </si>
  <si>
    <t>1.10.11.</t>
  </si>
  <si>
    <t>PP.50 - ALÇAPÃO EM FERRO PERFILADO COM CHAPA</t>
  </si>
  <si>
    <t>1.11.</t>
  </si>
  <si>
    <t>ACESSOS EXTERNOS E INTERNOS</t>
  </si>
  <si>
    <t>1.11.1.</t>
  </si>
  <si>
    <t>EXECUÇÃO DE PASSEIO (CALÇADA) OU PISO DE CONCRETO COM CONCRETO MOLDADO IN LOCO, FEITO EM OBRA, ACABAMENTO CONVENCIONAL, ESPESSURA 8 CM, ARMADO. AF_08/2022</t>
  </si>
  <si>
    <t>1.12.</t>
  </si>
  <si>
    <t>INSTALAÇÕES ELETRICAS</t>
  </si>
  <si>
    <t>1.12.1.</t>
  </si>
  <si>
    <t>QUADRO DE DISTRIBUIÇÃO EM CHAPA METÁLICA - PARA ATÉ 34 DISJUNTORES</t>
  </si>
  <si>
    <t>1.12.2.</t>
  </si>
  <si>
    <t>DISJUNTOR MONOPOLAR TIPO DIN, CORRENTE NOMINAL DE 16A - FORNECIMENTO E INSTALAÇÃO. AF_10/2020</t>
  </si>
  <si>
    <t>1.12.3.</t>
  </si>
  <si>
    <t>DISJUNTOR MONOPOLAR TIPO DIN, CORRENTE NOMINAL DE 20A - FORNECIMENTO E INSTALAÇÃO. AF_10/2020</t>
  </si>
  <si>
    <t>1.12.4.</t>
  </si>
  <si>
    <t>DISJUNTOR MONOPOLAR TIPO DIN, CORRENTE NOMINAL DE 32A - FORNECIMENTO E INSTALAÇÃO. AF_10/2020</t>
  </si>
  <si>
    <t>1.12.5.</t>
  </si>
  <si>
    <t>DISJUNTOR TRIPOLAR TIPO DIN, CORRENTE NOMINAL DE 50A - FORNECIMENTO E INSTALAÇÃO. AF_10/2020</t>
  </si>
  <si>
    <t>1.12.6.</t>
  </si>
  <si>
    <t>LUMINÁRIA COMERCIAL DE EMBUTIR COM CORPO, ALETAS PLANAS, TAMPA PORTA LÂMPADAS EM CHAPA DE AÇO TRATADA E PINTADA NA COR BRANCA, REFLETOR COM ACABAMENTO ESPECULAR DE ALTO BRILHO PARA 2 LÂMPADAS FLUORESCENTES DE 16/20W - COMPLETA</t>
  </si>
  <si>
    <t>1.12.7.</t>
  </si>
  <si>
    <t>COMPOSIÇÃO PARAMÉTRICA DE PONTO ELÉTRICO DE ILUMINAÇÃO, COM INTERRUPTOR SIMPLES, EM EDIFÍCIO RESIDENCIAL COM ELETRODUTO EMBUTIDO EM RASGOS NAS PAREDES, INCLUSO TOMADA, ELETRODUTO, CABO, RASGO E CHUMBAMENTO (SEM LUMINÁRIA E LÂMPADA). AF_11/2022</t>
  </si>
  <si>
    <t>1.12.8.</t>
  </si>
  <si>
    <t>COMPOSIÇÃO PARAMÉTRICA DE PONTO ELÉTRICO DE TOMADA DE USO GERAL 2P+T (10A/250V) EM EDIFÍCIO RESIDENCIAL COM ELETRODUTO EMBUTIDO EM RASGOS NAS PAREDES, INCLUSO TOMADA, ELETRODUTO, CABO, RASGO, QUEBRA E CHUMBAMENTO. AF_11/2022</t>
  </si>
  <si>
    <t>1.13.</t>
  </si>
  <si>
    <t>SISTEMA DE PREVENÇÃO E COMBATE A INCENDIOS</t>
  </si>
  <si>
    <t>1.13.1.</t>
  </si>
  <si>
    <t>EXTINTOR DE INCÊNDIO COM CARGA DE PÓ QUÍMICO SECO - 8KG</t>
  </si>
  <si>
    <t>1.13.2.</t>
  </si>
  <si>
    <t>SINAPI-I</t>
  </si>
  <si>
    <t>PLACA DE SINALIZACAO DE SEGURANCA CONTRA INCENDIO, FOTOLUMINESCENTE, RETANGULAR, *20 X 40* CM, EM PVC *2* MM ANTI-CHAMAS (SIMBOLOS, CORES E PICTOGRAMAS CONFORME NBR 16820)</t>
  </si>
  <si>
    <t xml:space="preserve">UN    </t>
  </si>
  <si>
    <t>1.13.3.</t>
  </si>
  <si>
    <t>PLACA DE SINALIZACAO DE SEGURANCA CONTRA INCENDIO, FOTOLUMINESCENTE, RETANGULAR, *12 X 40* CM, EM PVC *2* MM ANTI-CHAMAS (SIMBOLOS, CORES E PICTOGRAMAS CONFORME NBR 16820)</t>
  </si>
  <si>
    <t>1.14.</t>
  </si>
  <si>
    <t>LÓGICA E DADOS</t>
  </si>
  <si>
    <t>1.14.1.</t>
  </si>
  <si>
    <t>CABO UTP - CATEGORIA 4 E 5 PARES</t>
  </si>
  <si>
    <t>1.14.2.</t>
  </si>
  <si>
    <t>ELETRODUTO DE AÇO GALVANIZADO A FOGO, TIPO SEMI-PESADO/ MÉDIO - 3/4"</t>
  </si>
  <si>
    <t>1.14.3.</t>
  </si>
  <si>
    <t>TOMADA DE REDE RJ45 - FORNECIMENTO E INSTALAÇÃO. AF_11/2019</t>
  </si>
  <si>
    <t>1.14.4.</t>
  </si>
  <si>
    <t>CERTIFICAÇÃO DE REDE LÓGICA - ATÉ 50 PONTOS</t>
  </si>
  <si>
    <t>GL</t>
  </si>
  <si>
    <t>1.15.</t>
  </si>
  <si>
    <t>ACABAMENTOS</t>
  </si>
  <si>
    <t>1.15.1.</t>
  </si>
  <si>
    <t>ESMALTE SINTÉTICO - REPINTURA DE FORROS DE MADEIRA</t>
  </si>
  <si>
    <t>1.15.2.</t>
  </si>
  <si>
    <t>EMASSAMENTO COM MASSA LÁTEX, APLICAÇÃO EM PAREDE, DUAS DEMÃOS, LIXAMENTO MANUAL. AF_04/2023</t>
  </si>
  <si>
    <t>1.15.3.</t>
  </si>
  <si>
    <t>TINTA ESMALTE SINTÉTICO - CONCRETO OU REBOCO COM MASSA CORRIDA</t>
  </si>
  <si>
    <t>1.16.</t>
  </si>
  <si>
    <t xml:space="preserve">REVESTIMENTOS </t>
  </si>
  <si>
    <t>1.16.1.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</si>
  <si>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</si>
  <si>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1.16.2.</t>
  </si>
  <si>
    <t>(COMPOSIÇÃO REPRESENTATIVA) DO SERVIÇO DE REVESTIMENTO CERÂMICO PARA PAREDES INTERNAS, MEIA OU PAREDE INTEIRA, PLACAS TIPO ESMALTADA EXTRA DE 20X20 CM, PARA EDIFICAÇÕES HABITACIONAIS UNIFAMILIAR (CASAS) E EDIFICAÇÕES PÚBLICAS PADRÃO. AF_11/2014</t>
  </si>
  <si>
    <t>1.17.</t>
  </si>
  <si>
    <t>PINTURA EXTERNA</t>
  </si>
  <si>
    <t>1.17.1.</t>
  </si>
  <si>
    <t>88431</t>
  </si>
  <si>
    <t>APLICAÇÃO MANUAL DE PINTURA COM TINTA TEXTURIZADA ACRÍLICA EM PAREDES EXTERNAS DE CASAS, DUAS CORES. AF_06/2014</t>
  </si>
  <si>
    <t>1.17.2.</t>
  </si>
  <si>
    <t>ESMALTE SINTÉTICO - REPINTURA DE ESQUADRIAS DE MADEIRA</t>
  </si>
  <si>
    <t>1.17.3.</t>
  </si>
  <si>
    <t>LIXAMENTO MANUAL EM SUPERFÍCIES METÁLICAS EM OBRA. AF_01/2020</t>
  </si>
  <si>
    <t>1.17.4.</t>
  </si>
  <si>
    <t>INFRA</t>
  </si>
  <si>
    <t>PINTURA DE GRADIL DE FERRO, MODELO PMSP</t>
  </si>
  <si>
    <t>1.18.</t>
  </si>
  <si>
    <t>SERVIÇOS COMPLEMENTARES</t>
  </si>
  <si>
    <t>1.18.1.</t>
  </si>
  <si>
    <t>LIMPEZA GERAL DA OBRA</t>
  </si>
  <si>
    <t>TOTAL:</t>
  </si>
  <si>
    <t>Assinatura</t>
  </si>
  <si>
    <t>Representante Legal:</t>
  </si>
  <si>
    <t>Responsável Técnico</t>
  </si>
  <si>
    <t>CREA CAU Nº</t>
  </si>
  <si>
    <t>Preencher somente as células em amarelo</t>
  </si>
  <si>
    <t>Foi considerado arredondamento de duas casas decimais para Quantidade; Custo Unitário; BDI; Preço Unitário; Preço Total.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</si>
</sst>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0.00"/>
    <numFmt numFmtId="167" formatCode="#,##0.00"/>
    <numFmt numFmtId="168" formatCode="mmm\-yy;@"/>
    <numFmt numFmtId="169" formatCode="[$-416]mmm\-yy;@"/>
    <numFmt numFmtId="170" formatCode="0.00%"/>
    <numFmt numFmtId="171" formatCode="_-&quot;R$ &quot;* #,##0.00_-;&quot;-R$ &quot;* #,##0.00_-;_-&quot;R$ &quot;* \-??_-;_-@_-"/>
    <numFmt numFmtId="172" formatCode="d/m/yyyy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2"/>
      <name val="Calibri 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Protection="0">
      <alignment/>
    </xf>
    <xf numFmtId="42" fontId="1" fillId="0" borderId="0" applyFill="0" applyBorder="0" applyAlignment="0" applyProtection="0"/>
    <xf numFmtId="165" fontId="0" fillId="0" borderId="0" applyFill="0" applyBorder="0" applyProtection="0">
      <alignment/>
    </xf>
    <xf numFmtId="165" fontId="0" fillId="0" borderId="0" applyBorder="0" applyProtection="0">
      <alignment/>
    </xf>
  </cellStyleXfs>
  <cellXfs count="9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164" fontId="4" fillId="0" borderId="3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right" vertical="center"/>
    </xf>
    <xf numFmtId="164" fontId="6" fillId="2" borderId="4" xfId="0" applyFont="1" applyFill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center"/>
    </xf>
    <xf numFmtId="164" fontId="0" fillId="0" borderId="0" xfId="0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vertical="center" wrapText="1"/>
    </xf>
    <xf numFmtId="164" fontId="5" fillId="0" borderId="4" xfId="0" applyFont="1" applyBorder="1" applyAlignment="1">
      <alignment vertical="center" wrapText="1"/>
    </xf>
    <xf numFmtId="164" fontId="0" fillId="2" borderId="3" xfId="0" applyFont="1" applyFill="1" applyBorder="1" applyAlignment="1">
      <alignment horizontal="center" vertical="top"/>
    </xf>
    <xf numFmtId="164" fontId="8" fillId="3" borderId="0" xfId="0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9" fontId="5" fillId="0" borderId="0" xfId="0" applyNumberFormat="1" applyFont="1" applyBorder="1" applyAlignment="1">
      <alignment horizontal="left" vertical="center"/>
    </xf>
    <xf numFmtId="164" fontId="5" fillId="0" borderId="0" xfId="0" applyFont="1" applyFill="1" applyBorder="1" applyAlignment="1">
      <alignment vertical="center"/>
    </xf>
    <xf numFmtId="168" fontId="5" fillId="0" borderId="0" xfId="0" applyNumberFormat="1" applyFont="1" applyBorder="1" applyAlignment="1">
      <alignment horizontal="right" vertical="center"/>
    </xf>
    <xf numFmtId="170" fontId="3" fillId="0" borderId="0" xfId="20" applyNumberFormat="1" applyFont="1" applyBorder="1" applyAlignment="1" applyProtection="1">
      <alignment horizontal="left" vertical="center"/>
      <protection/>
    </xf>
    <xf numFmtId="168" fontId="5" fillId="0" borderId="0" xfId="0" applyNumberFormat="1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5" fillId="0" borderId="4" xfId="0" applyFont="1" applyFill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left" vertical="center"/>
    </xf>
    <xf numFmtId="167" fontId="3" fillId="0" borderId="7" xfId="0" applyNumberFormat="1" applyFont="1" applyBorder="1" applyAlignment="1">
      <alignment horizontal="center" vertical="center"/>
    </xf>
    <xf numFmtId="170" fontId="3" fillId="4" borderId="8" xfId="19" applyNumberFormat="1" applyFont="1" applyFill="1" applyBorder="1" applyAlignment="1" applyProtection="1">
      <alignment horizontal="center" vertical="center"/>
      <protection/>
    </xf>
    <xf numFmtId="164" fontId="5" fillId="0" borderId="9" xfId="0" applyFont="1" applyFill="1" applyBorder="1" applyAlignment="1">
      <alignment horizontal="center" vertical="top" wrapText="1"/>
    </xf>
    <xf numFmtId="164" fontId="9" fillId="5" borderId="10" xfId="0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5" borderId="11" xfId="0" applyFont="1" applyFill="1" applyBorder="1" applyAlignment="1">
      <alignment horizontal="center" vertical="center"/>
    </xf>
    <xf numFmtId="167" fontId="9" fillId="5" borderId="11" xfId="0" applyNumberFormat="1" applyFont="1" applyFill="1" applyBorder="1" applyAlignment="1">
      <alignment horizontal="center" vertical="center"/>
    </xf>
    <xf numFmtId="167" fontId="9" fillId="6" borderId="11" xfId="0" applyNumberFormat="1" applyFont="1" applyFill="1" applyBorder="1" applyAlignment="1">
      <alignment horizontal="center" vertical="center" wrapText="1"/>
    </xf>
    <xf numFmtId="167" fontId="9" fillId="6" borderId="12" xfId="0" applyNumberFormat="1" applyFont="1" applyFill="1" applyBorder="1" applyAlignment="1">
      <alignment horizontal="center" vertical="center" wrapText="1"/>
    </xf>
    <xf numFmtId="164" fontId="9" fillId="7" borderId="10" xfId="0" applyFont="1" applyFill="1" applyBorder="1" applyAlignment="1">
      <alignment horizontal="center" vertical="center"/>
    </xf>
    <xf numFmtId="164" fontId="9" fillId="7" borderId="11" xfId="0" applyNumberFormat="1" applyFont="1" applyFill="1" applyBorder="1" applyAlignment="1">
      <alignment horizontal="center" vertical="center" wrapText="1"/>
    </xf>
    <xf numFmtId="164" fontId="9" fillId="7" borderId="11" xfId="0" applyNumberFormat="1" applyFont="1" applyFill="1" applyBorder="1" applyAlignment="1">
      <alignment horizontal="center" vertical="center"/>
    </xf>
    <xf numFmtId="164" fontId="9" fillId="7" borderId="11" xfId="0" applyFont="1" applyFill="1" applyBorder="1" applyAlignment="1">
      <alignment horizontal="center" vertical="center"/>
    </xf>
    <xf numFmtId="167" fontId="9" fillId="7" borderId="11" xfId="0" applyNumberFormat="1" applyFont="1" applyFill="1" applyBorder="1" applyAlignment="1">
      <alignment horizontal="center" vertical="center"/>
    </xf>
    <xf numFmtId="167" fontId="9" fillId="7" borderId="11" xfId="0" applyNumberFormat="1" applyFont="1" applyFill="1" applyBorder="1" applyAlignment="1">
      <alignment horizontal="center" vertical="center" wrapText="1"/>
    </xf>
    <xf numFmtId="171" fontId="10" fillId="7" borderId="12" xfId="17" applyNumberFormat="1" applyFont="1" applyFill="1" applyBorder="1" applyAlignment="1" applyProtection="1">
      <alignment horizontal="center" vertical="center" wrapText="1"/>
      <protection/>
    </xf>
    <xf numFmtId="164" fontId="3" fillId="8" borderId="13" xfId="0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left" vertical="center"/>
    </xf>
    <xf numFmtId="164" fontId="3" fillId="8" borderId="7" xfId="0" applyNumberFormat="1" applyFont="1" applyFill="1" applyBorder="1" applyAlignment="1">
      <alignment horizontal="center" vertical="center"/>
    </xf>
    <xf numFmtId="164" fontId="3" fillId="8" borderId="7" xfId="0" applyFont="1" applyFill="1" applyBorder="1" applyAlignment="1">
      <alignment horizontal="left" vertical="center"/>
    </xf>
    <xf numFmtId="167" fontId="3" fillId="8" borderId="7" xfId="0" applyNumberFormat="1" applyFont="1" applyFill="1" applyBorder="1" applyAlignment="1">
      <alignment horizontal="center" vertical="center"/>
    </xf>
    <xf numFmtId="167" fontId="3" fillId="8" borderId="14" xfId="0" applyNumberFormat="1" applyFont="1" applyFill="1" applyBorder="1" applyAlignment="1">
      <alignment horizontal="center" vertical="center"/>
    </xf>
    <xf numFmtId="164" fontId="5" fillId="2" borderId="13" xfId="0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left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7" fontId="5" fillId="3" borderId="7" xfId="0" applyNumberFormat="1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4" fontId="12" fillId="8" borderId="7" xfId="0" applyNumberFormat="1" applyFont="1" applyFill="1" applyBorder="1" applyAlignment="1">
      <alignment horizontal="left" vertical="center"/>
    </xf>
    <xf numFmtId="164" fontId="12" fillId="8" borderId="7" xfId="0" applyNumberFormat="1" applyFont="1" applyFill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71" fontId="3" fillId="9" borderId="16" xfId="17" applyNumberFormat="1" applyFont="1" applyFill="1" applyBorder="1" applyAlignment="1" applyProtection="1">
      <alignment horizontal="center" vertical="center"/>
      <protection/>
    </xf>
    <xf numFmtId="164" fontId="13" fillId="2" borderId="17" xfId="0" applyFont="1" applyFill="1" applyBorder="1" applyAlignment="1">
      <alignment horizontal="center" vertical="center"/>
    </xf>
    <xf numFmtId="164" fontId="14" fillId="0" borderId="18" xfId="0" applyFont="1" applyBorder="1" applyAlignment="1">
      <alignment wrapText="1"/>
    </xf>
    <xf numFmtId="164" fontId="14" fillId="2" borderId="19" xfId="0" applyFont="1" applyFill="1" applyBorder="1" applyAlignment="1">
      <alignment horizontal="center" vertical="top"/>
    </xf>
    <xf numFmtId="164" fontId="14" fillId="3" borderId="20" xfId="0" applyFont="1" applyFill="1" applyBorder="1" applyAlignment="1" applyProtection="1">
      <alignment wrapText="1"/>
      <protection locked="0"/>
    </xf>
    <xf numFmtId="164" fontId="13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wrapText="1"/>
    </xf>
    <xf numFmtId="164" fontId="14" fillId="2" borderId="21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right"/>
    </xf>
    <xf numFmtId="172" fontId="3" fillId="0" borderId="0" xfId="20" applyNumberFormat="1" applyFont="1" applyFill="1" applyBorder="1" applyAlignment="1" applyProtection="1">
      <alignment vertical="center" wrapText="1"/>
      <protection/>
    </xf>
    <xf numFmtId="164" fontId="15" fillId="0" borderId="0" xfId="0" applyFont="1" applyFill="1" applyBorder="1" applyAlignment="1">
      <alignment/>
    </xf>
    <xf numFmtId="172" fontId="3" fillId="0" borderId="4" xfId="20" applyNumberFormat="1" applyFont="1" applyFill="1" applyBorder="1" applyAlignment="1" applyProtection="1">
      <alignment vertical="center" wrapText="1"/>
      <protection/>
    </xf>
    <xf numFmtId="164" fontId="5" fillId="0" borderId="22" xfId="0" applyFont="1" applyFill="1" applyBorder="1" applyAlignment="1">
      <alignment horizontal="left" vertical="center"/>
    </xf>
    <xf numFmtId="172" fontId="5" fillId="0" borderId="23" xfId="0" applyNumberFormat="1" applyFont="1" applyFill="1" applyBorder="1" applyAlignment="1">
      <alignment horizontal="right"/>
    </xf>
    <xf numFmtId="172" fontId="3" fillId="0" borderId="23" xfId="20" applyNumberFormat="1" applyFont="1" applyFill="1" applyBorder="1" applyAlignment="1" applyProtection="1">
      <alignment horizontal="left" vertical="center" wrapText="1"/>
      <protection/>
    </xf>
    <xf numFmtId="165" fontId="3" fillId="0" borderId="23" xfId="20" applyNumberFormat="1" applyFont="1" applyFill="1" applyBorder="1" applyAlignment="1" applyProtection="1">
      <alignment vertical="center" wrapText="1"/>
      <protection/>
    </xf>
    <xf numFmtId="164" fontId="15" fillId="0" borderId="23" xfId="0" applyFont="1" applyFill="1" applyBorder="1" applyAlignment="1">
      <alignment/>
    </xf>
    <xf numFmtId="164" fontId="3" fillId="0" borderId="23" xfId="20" applyNumberFormat="1" applyFont="1" applyFill="1" applyBorder="1" applyAlignment="1" applyProtection="1">
      <alignment vertical="center" wrapText="1"/>
      <protection/>
    </xf>
    <xf numFmtId="164" fontId="3" fillId="0" borderId="24" xfId="20" applyNumberFormat="1" applyFont="1" applyFill="1" applyBorder="1" applyAlignment="1" applyProtection="1">
      <alignment vertical="center" wrapText="1"/>
      <protection/>
    </xf>
    <xf numFmtId="164" fontId="1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ercentage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190500</xdr:colOff>
      <xdr:row>2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="90" zoomScaleNormal="9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4" max="4" width="63.421875" style="0" customWidth="1"/>
    <col min="5" max="5" width="7.00390625" style="0" customWidth="1"/>
    <col min="6" max="6" width="8.7109375" style="0" customWidth="1"/>
    <col min="7" max="8" width="15.00390625" style="0" customWidth="1"/>
    <col min="9" max="9" width="18.57421875" style="0" customWidth="1"/>
    <col min="10" max="16384" width="8.7109375" style="0" customWidth="1"/>
  </cols>
  <sheetData>
    <row r="1" spans="1:12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/>
      <c r="L1" s="3"/>
    </row>
    <row r="2" spans="1:12" s="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/>
      <c r="K2" s="5"/>
      <c r="L2" s="3"/>
    </row>
    <row r="3" spans="1:12" s="2" customFormat="1" ht="30" customHeight="1">
      <c r="A3" s="6"/>
      <c r="B3" s="7"/>
      <c r="C3" s="8" t="s">
        <v>2</v>
      </c>
      <c r="D3" s="8"/>
      <c r="E3" s="8"/>
      <c r="F3" s="8"/>
      <c r="G3" s="8"/>
      <c r="H3" s="8"/>
      <c r="I3" s="8"/>
      <c r="J3"/>
      <c r="L3" s="3"/>
    </row>
    <row r="4" spans="1:12" s="2" customFormat="1" ht="15.75" customHeight="1">
      <c r="A4" s="9" t="s">
        <v>3</v>
      </c>
      <c r="B4" s="7"/>
      <c r="C4" s="10"/>
      <c r="D4" s="11"/>
      <c r="E4" s="12"/>
      <c r="F4" s="13"/>
      <c r="G4" s="13"/>
      <c r="H4" s="14"/>
      <c r="I4" s="15"/>
      <c r="J4"/>
      <c r="L4" s="3"/>
    </row>
    <row r="5" spans="1:12" s="2" customFormat="1" ht="27.75" customHeight="1">
      <c r="A5" s="16" t="s">
        <v>4</v>
      </c>
      <c r="B5" s="16"/>
      <c r="C5" s="17"/>
      <c r="D5" s="17"/>
      <c r="E5" s="17"/>
      <c r="F5" s="17"/>
      <c r="G5" s="17"/>
      <c r="H5" s="14"/>
      <c r="I5" s="15"/>
      <c r="J5"/>
      <c r="L5" s="3"/>
    </row>
    <row r="6" spans="1:12" s="2" customFormat="1" ht="26.25" customHeight="1">
      <c r="A6" s="16" t="s">
        <v>5</v>
      </c>
      <c r="B6" s="16"/>
      <c r="C6" s="17"/>
      <c r="D6" s="17"/>
      <c r="E6" s="17"/>
      <c r="F6" s="17"/>
      <c r="G6" s="17"/>
      <c r="H6" s="14"/>
      <c r="I6" s="15"/>
      <c r="J6"/>
      <c r="L6" s="3"/>
    </row>
    <row r="7" spans="1:12" s="2" customFormat="1" ht="25.5" customHeight="1">
      <c r="A7" s="6"/>
      <c r="B7" s="7"/>
      <c r="C7" s="18" t="s">
        <v>6</v>
      </c>
      <c r="D7" s="19" t="s">
        <v>7</v>
      </c>
      <c r="E7" s="12"/>
      <c r="F7" s="13"/>
      <c r="G7" s="13"/>
      <c r="H7" s="14"/>
      <c r="I7" s="15"/>
      <c r="J7"/>
      <c r="L7" s="3"/>
    </row>
    <row r="8" spans="1:12" s="2" customFormat="1" ht="20.25" customHeight="1">
      <c r="A8" s="6"/>
      <c r="B8" s="7"/>
      <c r="C8" s="20" t="s">
        <v>8</v>
      </c>
      <c r="D8" s="21" t="s">
        <v>9</v>
      </c>
      <c r="E8" s="22"/>
      <c r="F8" s="23"/>
      <c r="G8" s="13"/>
      <c r="H8" s="14"/>
      <c r="I8" s="15"/>
      <c r="J8"/>
      <c r="L8" s="3"/>
    </row>
    <row r="9" spans="1:9" ht="15.75">
      <c r="A9" s="6"/>
      <c r="B9" s="7"/>
      <c r="C9" s="24" t="s">
        <v>10</v>
      </c>
      <c r="D9" s="25" t="s">
        <v>11</v>
      </c>
      <c r="E9" s="12"/>
      <c r="F9" s="13"/>
      <c r="G9" s="13"/>
      <c r="H9" s="26"/>
      <c r="I9" s="26"/>
    </row>
    <row r="10" spans="1:9" ht="15.75">
      <c r="A10" s="27"/>
      <c r="B10" s="28"/>
      <c r="C10" s="29"/>
      <c r="D10" s="30"/>
      <c r="E10" s="12"/>
      <c r="F10" s="31" t="s">
        <v>12</v>
      </c>
      <c r="G10" s="32">
        <v>0</v>
      </c>
      <c r="H10" s="33"/>
      <c r="I10" s="33"/>
    </row>
    <row r="11" spans="1:9" ht="36" customHeight="1">
      <c r="A11" s="34" t="s">
        <v>13</v>
      </c>
      <c r="B11" s="35" t="s">
        <v>14</v>
      </c>
      <c r="C11" s="35"/>
      <c r="D11" s="36" t="s">
        <v>15</v>
      </c>
      <c r="E11" s="37" t="s">
        <v>16</v>
      </c>
      <c r="F11" s="37" t="s">
        <v>17</v>
      </c>
      <c r="G11" s="38" t="s">
        <v>18</v>
      </c>
      <c r="H11" s="38" t="s">
        <v>19</v>
      </c>
      <c r="I11" s="39" t="s">
        <v>20</v>
      </c>
    </row>
    <row r="12" spans="1:9" ht="15.75">
      <c r="A12" s="40">
        <v>1</v>
      </c>
      <c r="B12" s="41"/>
      <c r="C12" s="42"/>
      <c r="D12" s="43" t="s">
        <v>21</v>
      </c>
      <c r="E12" s="44"/>
      <c r="F12" s="44"/>
      <c r="G12" s="45"/>
      <c r="H12" s="45"/>
      <c r="I12" s="46">
        <f>SUM(I13,I18,I22,I24,I36,I39,I43,I50,I61,I66,I78,I80,I89,I93,I98,I102,I105,I110)</f>
        <v>0</v>
      </c>
    </row>
    <row r="13" spans="1:9" ht="15.75">
      <c r="A13" s="47" t="s">
        <v>22</v>
      </c>
      <c r="B13" s="48"/>
      <c r="C13" s="49"/>
      <c r="D13" s="50" t="s">
        <v>23</v>
      </c>
      <c r="E13" s="50"/>
      <c r="F13" s="51"/>
      <c r="G13" s="51"/>
      <c r="H13" s="51"/>
      <c r="I13" s="52">
        <f>SUM(I14:I17)</f>
        <v>0</v>
      </c>
    </row>
    <row r="14" spans="1:9" ht="31.5">
      <c r="A14" s="53" t="s">
        <v>24</v>
      </c>
      <c r="B14" s="54" t="s">
        <v>25</v>
      </c>
      <c r="C14" s="55">
        <v>90769</v>
      </c>
      <c r="D14" s="56" t="s">
        <v>26</v>
      </c>
      <c r="E14" s="57" t="s">
        <v>27</v>
      </c>
      <c r="F14" s="58">
        <v>88</v>
      </c>
      <c r="G14" s="59">
        <v>0</v>
      </c>
      <c r="H14" s="60">
        <f aca="true" t="shared" si="0" ref="H14:H17">ROUND(G14*(1+$G$10),2)</f>
        <v>0</v>
      </c>
      <c r="I14" s="61">
        <f aca="true" t="shared" si="1" ref="I14:I17">ROUND(F14*H14,2)</f>
        <v>0</v>
      </c>
    </row>
    <row r="15" spans="1:9" ht="31.5">
      <c r="A15" s="53" t="s">
        <v>28</v>
      </c>
      <c r="B15" s="54" t="s">
        <v>25</v>
      </c>
      <c r="C15" s="55">
        <v>88255</v>
      </c>
      <c r="D15" s="56" t="s">
        <v>29</v>
      </c>
      <c r="E15" s="57" t="s">
        <v>27</v>
      </c>
      <c r="F15" s="58">
        <v>132</v>
      </c>
      <c r="G15" s="59">
        <v>0</v>
      </c>
      <c r="H15" s="60">
        <f t="shared" si="0"/>
        <v>0</v>
      </c>
      <c r="I15" s="61">
        <f t="shared" si="1"/>
        <v>0</v>
      </c>
    </row>
    <row r="16" spans="1:9" ht="15.75">
      <c r="A16" s="53" t="s">
        <v>30</v>
      </c>
      <c r="B16" s="54" t="s">
        <v>25</v>
      </c>
      <c r="C16" s="55">
        <v>90781</v>
      </c>
      <c r="D16" s="56" t="s">
        <v>31</v>
      </c>
      <c r="E16" s="57" t="s">
        <v>27</v>
      </c>
      <c r="F16" s="58">
        <v>32</v>
      </c>
      <c r="G16" s="59">
        <v>0</v>
      </c>
      <c r="H16" s="60">
        <f t="shared" si="0"/>
        <v>0</v>
      </c>
      <c r="I16" s="61">
        <f t="shared" si="1"/>
        <v>0</v>
      </c>
    </row>
    <row r="17" spans="1:9" ht="15.75">
      <c r="A17" s="53" t="s">
        <v>32</v>
      </c>
      <c r="B17" s="54" t="s">
        <v>25</v>
      </c>
      <c r="C17" s="55">
        <v>88253</v>
      </c>
      <c r="D17" s="56" t="s">
        <v>33</v>
      </c>
      <c r="E17" s="57" t="s">
        <v>27</v>
      </c>
      <c r="F17" s="58">
        <v>32</v>
      </c>
      <c r="G17" s="59">
        <v>0</v>
      </c>
      <c r="H17" s="60">
        <f t="shared" si="0"/>
        <v>0</v>
      </c>
      <c r="I17" s="61">
        <f t="shared" si="1"/>
        <v>0</v>
      </c>
    </row>
    <row r="18" spans="1:9" ht="15.75">
      <c r="A18" s="47" t="s">
        <v>34</v>
      </c>
      <c r="B18" s="62"/>
      <c r="C18" s="63"/>
      <c r="D18" s="50" t="s">
        <v>35</v>
      </c>
      <c r="E18" s="50"/>
      <c r="F18" s="50"/>
      <c r="G18" s="51"/>
      <c r="H18" s="51"/>
      <c r="I18" s="52">
        <f>SUM(I19:I21)</f>
        <v>0</v>
      </c>
    </row>
    <row r="19" spans="1:9" ht="31.5">
      <c r="A19" s="53" t="s">
        <v>36</v>
      </c>
      <c r="B19" s="54" t="s">
        <v>25</v>
      </c>
      <c r="C19" s="55">
        <v>90778</v>
      </c>
      <c r="D19" s="56" t="s">
        <v>37</v>
      </c>
      <c r="E19" s="57" t="s">
        <v>27</v>
      </c>
      <c r="F19" s="58">
        <v>36</v>
      </c>
      <c r="G19" s="59">
        <v>0</v>
      </c>
      <c r="H19" s="60">
        <f aca="true" t="shared" si="2" ref="H19:H21">ROUND(G19*(1+$G$10),2)</f>
        <v>0</v>
      </c>
      <c r="I19" s="61">
        <f aca="true" t="shared" si="3" ref="I19:I21">ROUND(F19*H19,2)</f>
        <v>0</v>
      </c>
    </row>
    <row r="20" spans="1:9" ht="15.75">
      <c r="A20" s="53" t="s">
        <v>38</v>
      </c>
      <c r="B20" s="54" t="s">
        <v>25</v>
      </c>
      <c r="C20" s="55">
        <v>90776</v>
      </c>
      <c r="D20" s="56" t="s">
        <v>39</v>
      </c>
      <c r="E20" s="57" t="s">
        <v>27</v>
      </c>
      <c r="F20" s="58">
        <v>36</v>
      </c>
      <c r="G20" s="59">
        <v>0</v>
      </c>
      <c r="H20" s="60">
        <f t="shared" si="2"/>
        <v>0</v>
      </c>
      <c r="I20" s="61">
        <f t="shared" si="3"/>
        <v>0</v>
      </c>
    </row>
    <row r="21" spans="1:9" ht="15.75">
      <c r="A21" s="53" t="s">
        <v>40</v>
      </c>
      <c r="B21" s="54" t="s">
        <v>25</v>
      </c>
      <c r="C21" s="55">
        <v>90780</v>
      </c>
      <c r="D21" s="56" t="s">
        <v>41</v>
      </c>
      <c r="E21" s="57" t="s">
        <v>27</v>
      </c>
      <c r="F21" s="58">
        <v>176</v>
      </c>
      <c r="G21" s="59">
        <v>0</v>
      </c>
      <c r="H21" s="60">
        <f t="shared" si="2"/>
        <v>0</v>
      </c>
      <c r="I21" s="61">
        <f t="shared" si="3"/>
        <v>0</v>
      </c>
    </row>
    <row r="22" spans="1:9" ht="15.75">
      <c r="A22" s="47" t="s">
        <v>42</v>
      </c>
      <c r="B22" s="62"/>
      <c r="C22" s="63"/>
      <c r="D22" s="50" t="s">
        <v>43</v>
      </c>
      <c r="E22" s="50"/>
      <c r="F22" s="50"/>
      <c r="G22" s="51"/>
      <c r="H22" s="51"/>
      <c r="I22" s="52">
        <f>SUM(I23)</f>
        <v>0</v>
      </c>
    </row>
    <row r="23" spans="1:9" ht="15.75">
      <c r="A23" s="53" t="s">
        <v>44</v>
      </c>
      <c r="B23" s="54" t="s">
        <v>45</v>
      </c>
      <c r="C23" s="54">
        <v>173002</v>
      </c>
      <c r="D23" s="56" t="s">
        <v>46</v>
      </c>
      <c r="E23" s="57" t="s">
        <v>47</v>
      </c>
      <c r="F23" s="58">
        <v>7.2</v>
      </c>
      <c r="G23" s="59">
        <v>0</v>
      </c>
      <c r="H23" s="60">
        <f>ROUND(G23*(1+$G$10),2)</f>
        <v>0</v>
      </c>
      <c r="I23" s="61">
        <f>ROUND(F23*H23,2)</f>
        <v>0</v>
      </c>
    </row>
    <row r="24" spans="1:9" ht="15.75">
      <c r="A24" s="47" t="s">
        <v>48</v>
      </c>
      <c r="B24" s="62"/>
      <c r="C24" s="63"/>
      <c r="D24" s="50" t="s">
        <v>49</v>
      </c>
      <c r="E24" s="50"/>
      <c r="F24" s="50"/>
      <c r="G24" s="51"/>
      <c r="H24" s="51"/>
      <c r="I24" s="52">
        <f>SUM(I25:I35)</f>
        <v>0</v>
      </c>
    </row>
    <row r="25" spans="1:9" ht="15.75">
      <c r="A25" s="53" t="s">
        <v>50</v>
      </c>
      <c r="B25" s="54" t="s">
        <v>45</v>
      </c>
      <c r="C25" s="54">
        <v>95361</v>
      </c>
      <c r="D25" s="56" t="s">
        <v>51</v>
      </c>
      <c r="E25" s="57" t="s">
        <v>52</v>
      </c>
      <c r="F25" s="58">
        <v>1</v>
      </c>
      <c r="G25" s="59">
        <v>0</v>
      </c>
      <c r="H25" s="60">
        <f aca="true" t="shared" si="4" ref="H25:H35">ROUND(G25*(1+$G$10),2)</f>
        <v>0</v>
      </c>
      <c r="I25" s="61">
        <f aca="true" t="shared" si="5" ref="I25:I35">ROUND(F25*H25,2)</f>
        <v>0</v>
      </c>
    </row>
    <row r="26" spans="1:9" ht="31.5">
      <c r="A26" s="53" t="s">
        <v>53</v>
      </c>
      <c r="B26" s="54" t="s">
        <v>45</v>
      </c>
      <c r="C26" s="54">
        <v>115015</v>
      </c>
      <c r="D26" s="56" t="s">
        <v>54</v>
      </c>
      <c r="E26" s="57" t="s">
        <v>47</v>
      </c>
      <c r="F26" s="58">
        <v>265.89</v>
      </c>
      <c r="G26" s="59">
        <v>0</v>
      </c>
      <c r="H26" s="60">
        <f t="shared" si="4"/>
        <v>0</v>
      </c>
      <c r="I26" s="61">
        <f t="shared" si="5"/>
        <v>0</v>
      </c>
    </row>
    <row r="27" spans="1:9" ht="15.75">
      <c r="A27" s="53" t="s">
        <v>55</v>
      </c>
      <c r="B27" s="54" t="s">
        <v>45</v>
      </c>
      <c r="C27" s="54">
        <v>106035</v>
      </c>
      <c r="D27" s="56" t="s">
        <v>56</v>
      </c>
      <c r="E27" s="57" t="s">
        <v>52</v>
      </c>
      <c r="F27" s="58">
        <v>6</v>
      </c>
      <c r="G27" s="59">
        <v>0</v>
      </c>
      <c r="H27" s="60">
        <f t="shared" si="4"/>
        <v>0</v>
      </c>
      <c r="I27" s="61">
        <f t="shared" si="5"/>
        <v>0</v>
      </c>
    </row>
    <row r="28" spans="1:9" ht="31.5">
      <c r="A28" s="53" t="s">
        <v>57</v>
      </c>
      <c r="B28" s="54" t="s">
        <v>45</v>
      </c>
      <c r="C28" s="54">
        <v>96211</v>
      </c>
      <c r="D28" s="56" t="s">
        <v>58</v>
      </c>
      <c r="E28" s="57" t="s">
        <v>52</v>
      </c>
      <c r="F28" s="58">
        <v>48</v>
      </c>
      <c r="G28" s="59">
        <v>0</v>
      </c>
      <c r="H28" s="60">
        <f t="shared" si="4"/>
        <v>0</v>
      </c>
      <c r="I28" s="61">
        <f t="shared" si="5"/>
        <v>0</v>
      </c>
    </row>
    <row r="29" spans="1:9" ht="31.5">
      <c r="A29" s="53" t="s">
        <v>59</v>
      </c>
      <c r="B29" s="54" t="s">
        <v>45</v>
      </c>
      <c r="C29" s="54">
        <v>10107</v>
      </c>
      <c r="D29" s="56" t="s">
        <v>60</v>
      </c>
      <c r="E29" s="57" t="s">
        <v>61</v>
      </c>
      <c r="F29" s="58">
        <v>48.79</v>
      </c>
      <c r="G29" s="59">
        <v>0</v>
      </c>
      <c r="H29" s="60">
        <f t="shared" si="4"/>
        <v>0</v>
      </c>
      <c r="I29" s="61">
        <f t="shared" si="5"/>
        <v>0</v>
      </c>
    </row>
    <row r="30" spans="1:9" ht="15.75">
      <c r="A30" s="53" t="s">
        <v>62</v>
      </c>
      <c r="B30" s="54" t="s">
        <v>45</v>
      </c>
      <c r="C30" s="54">
        <v>96110</v>
      </c>
      <c r="D30" s="56" t="s">
        <v>63</v>
      </c>
      <c r="E30" s="57" t="s">
        <v>64</v>
      </c>
      <c r="F30" s="58">
        <v>2</v>
      </c>
      <c r="G30" s="59">
        <v>0</v>
      </c>
      <c r="H30" s="60">
        <f t="shared" si="4"/>
        <v>0</v>
      </c>
      <c r="I30" s="61">
        <f t="shared" si="5"/>
        <v>0</v>
      </c>
    </row>
    <row r="31" spans="1:9" ht="15.75">
      <c r="A31" s="53" t="s">
        <v>65</v>
      </c>
      <c r="B31" s="54" t="s">
        <v>45</v>
      </c>
      <c r="C31" s="54">
        <v>96116</v>
      </c>
      <c r="D31" s="56" t="s">
        <v>66</v>
      </c>
      <c r="E31" s="57" t="s">
        <v>52</v>
      </c>
      <c r="F31" s="58">
        <v>3</v>
      </c>
      <c r="G31" s="59">
        <v>0</v>
      </c>
      <c r="H31" s="60">
        <f t="shared" si="4"/>
        <v>0</v>
      </c>
      <c r="I31" s="61">
        <f t="shared" si="5"/>
        <v>0</v>
      </c>
    </row>
    <row r="32" spans="1:9" ht="15.75">
      <c r="A32" s="53" t="s">
        <v>67</v>
      </c>
      <c r="B32" s="54" t="s">
        <v>45</v>
      </c>
      <c r="C32" s="54">
        <v>96115</v>
      </c>
      <c r="D32" s="56" t="s">
        <v>68</v>
      </c>
      <c r="E32" s="57" t="s">
        <v>52</v>
      </c>
      <c r="F32" s="58">
        <v>24</v>
      </c>
      <c r="G32" s="59">
        <v>0</v>
      </c>
      <c r="H32" s="60">
        <f t="shared" si="4"/>
        <v>0</v>
      </c>
      <c r="I32" s="61">
        <f t="shared" si="5"/>
        <v>0</v>
      </c>
    </row>
    <row r="33" spans="1:9" ht="15.75">
      <c r="A33" s="53" t="s">
        <v>69</v>
      </c>
      <c r="B33" s="54" t="s">
        <v>45</v>
      </c>
      <c r="C33" s="54">
        <v>96117</v>
      </c>
      <c r="D33" s="56" t="s">
        <v>70</v>
      </c>
      <c r="E33" s="57" t="s">
        <v>52</v>
      </c>
      <c r="F33" s="58">
        <v>3</v>
      </c>
      <c r="G33" s="59">
        <v>0</v>
      </c>
      <c r="H33" s="60">
        <f t="shared" si="4"/>
        <v>0</v>
      </c>
      <c r="I33" s="61">
        <f t="shared" si="5"/>
        <v>0</v>
      </c>
    </row>
    <row r="34" spans="1:9" ht="15.75">
      <c r="A34" s="53" t="s">
        <v>71</v>
      </c>
      <c r="B34" s="54" t="s">
        <v>45</v>
      </c>
      <c r="C34" s="54">
        <v>115005</v>
      </c>
      <c r="D34" s="56" t="s">
        <v>72</v>
      </c>
      <c r="E34" s="57" t="s">
        <v>47</v>
      </c>
      <c r="F34" s="58">
        <v>439.79</v>
      </c>
      <c r="G34" s="59">
        <v>0</v>
      </c>
      <c r="H34" s="60">
        <f t="shared" si="4"/>
        <v>0</v>
      </c>
      <c r="I34" s="61">
        <f t="shared" si="5"/>
        <v>0</v>
      </c>
    </row>
    <row r="35" spans="1:9" ht="15.75">
      <c r="A35" s="53" t="s">
        <v>73</v>
      </c>
      <c r="B35" s="54" t="s">
        <v>45</v>
      </c>
      <c r="C35" s="54">
        <v>135001</v>
      </c>
      <c r="D35" s="56" t="s">
        <v>74</v>
      </c>
      <c r="E35" s="57" t="s">
        <v>61</v>
      </c>
      <c r="F35" s="58">
        <v>0.22</v>
      </c>
      <c r="G35" s="59">
        <v>0</v>
      </c>
      <c r="H35" s="60">
        <f t="shared" si="4"/>
        <v>0</v>
      </c>
      <c r="I35" s="61">
        <f t="shared" si="5"/>
        <v>0</v>
      </c>
    </row>
    <row r="36" spans="1:9" ht="15.75">
      <c r="A36" s="47" t="s">
        <v>75</v>
      </c>
      <c r="B36" s="62"/>
      <c r="C36" s="63"/>
      <c r="D36" s="50" t="s">
        <v>76</v>
      </c>
      <c r="E36" s="50"/>
      <c r="F36" s="50"/>
      <c r="G36" s="51"/>
      <c r="H36" s="51"/>
      <c r="I36" s="52">
        <f>SUM(I37:I38)</f>
        <v>0</v>
      </c>
    </row>
    <row r="37" spans="1:9" ht="78.75">
      <c r="A37" s="53" t="s">
        <v>77</v>
      </c>
      <c r="B37" s="54" t="s">
        <v>25</v>
      </c>
      <c r="C37" s="55">
        <v>91785</v>
      </c>
      <c r="D37" s="56" t="s">
        <v>78</v>
      </c>
      <c r="E37" s="57" t="s">
        <v>64</v>
      </c>
      <c r="F37" s="58">
        <v>71.31</v>
      </c>
      <c r="G37" s="59">
        <v>0</v>
      </c>
      <c r="H37" s="60">
        <f aca="true" t="shared" si="6" ref="H37:H38">ROUND(G37*(1+$G$10),2)</f>
        <v>0</v>
      </c>
      <c r="I37" s="61">
        <f aca="true" t="shared" si="7" ref="I37:I38">ROUND(F37*H37,2)</f>
        <v>0</v>
      </c>
    </row>
    <row r="38" spans="1:9" ht="15.75">
      <c r="A38" s="53" t="s">
        <v>79</v>
      </c>
      <c r="B38" s="54" t="s">
        <v>45</v>
      </c>
      <c r="C38" s="54">
        <v>100282</v>
      </c>
      <c r="D38" s="56" t="s">
        <v>80</v>
      </c>
      <c r="E38" s="57" t="s">
        <v>52</v>
      </c>
      <c r="F38" s="58">
        <v>3</v>
      </c>
      <c r="G38" s="59">
        <v>0</v>
      </c>
      <c r="H38" s="60">
        <f t="shared" si="6"/>
        <v>0</v>
      </c>
      <c r="I38" s="61">
        <f t="shared" si="7"/>
        <v>0</v>
      </c>
    </row>
    <row r="39" spans="1:9" ht="15.75">
      <c r="A39" s="47" t="s">
        <v>81</v>
      </c>
      <c r="B39" s="62"/>
      <c r="C39" s="63"/>
      <c r="D39" s="50" t="s">
        <v>82</v>
      </c>
      <c r="E39" s="50"/>
      <c r="F39" s="50"/>
      <c r="G39" s="51"/>
      <c r="H39" s="51"/>
      <c r="I39" s="52">
        <f>SUM(I40:I42)</f>
        <v>0</v>
      </c>
    </row>
    <row r="40" spans="1:9" ht="78.75">
      <c r="A40" s="53" t="s">
        <v>83</v>
      </c>
      <c r="B40" s="54" t="s">
        <v>25</v>
      </c>
      <c r="C40" s="55">
        <v>91790</v>
      </c>
      <c r="D40" s="56" t="s">
        <v>84</v>
      </c>
      <c r="E40" s="57" t="s">
        <v>64</v>
      </c>
      <c r="F40" s="58">
        <v>34.71</v>
      </c>
      <c r="G40" s="59">
        <v>0</v>
      </c>
      <c r="H40" s="60">
        <f aca="true" t="shared" si="8" ref="H40:H42">ROUND(G40*(1+$G$10),2)</f>
        <v>0</v>
      </c>
      <c r="I40" s="61">
        <f aca="true" t="shared" si="9" ref="I40:I42">ROUND(F40*H40,2)</f>
        <v>0</v>
      </c>
    </row>
    <row r="41" spans="1:9" ht="15.75">
      <c r="A41" s="53" t="s">
        <v>85</v>
      </c>
      <c r="B41" s="54" t="s">
        <v>45</v>
      </c>
      <c r="C41" s="54">
        <v>101227</v>
      </c>
      <c r="D41" s="56" t="s">
        <v>86</v>
      </c>
      <c r="E41" s="57" t="s">
        <v>52</v>
      </c>
      <c r="F41" s="58">
        <v>3</v>
      </c>
      <c r="G41" s="59">
        <v>0</v>
      </c>
      <c r="H41" s="60">
        <f t="shared" si="8"/>
        <v>0</v>
      </c>
      <c r="I41" s="61">
        <f t="shared" si="9"/>
        <v>0</v>
      </c>
    </row>
    <row r="42" spans="1:9" ht="31.5">
      <c r="A42" s="53" t="s">
        <v>87</v>
      </c>
      <c r="B42" s="54" t="s">
        <v>45</v>
      </c>
      <c r="C42" s="54">
        <v>101101</v>
      </c>
      <c r="D42" s="56" t="s">
        <v>88</v>
      </c>
      <c r="E42" s="57" t="s">
        <v>64</v>
      </c>
      <c r="F42" s="58">
        <v>31</v>
      </c>
      <c r="G42" s="59">
        <v>0</v>
      </c>
      <c r="H42" s="60">
        <f t="shared" si="8"/>
        <v>0</v>
      </c>
      <c r="I42" s="61">
        <f t="shared" si="9"/>
        <v>0</v>
      </c>
    </row>
    <row r="43" spans="1:9" ht="15.75">
      <c r="A43" s="47" t="s">
        <v>89</v>
      </c>
      <c r="B43" s="62"/>
      <c r="C43" s="63"/>
      <c r="D43" s="50" t="s">
        <v>90</v>
      </c>
      <c r="E43" s="50"/>
      <c r="F43" s="50"/>
      <c r="G43" s="51"/>
      <c r="H43" s="51"/>
      <c r="I43" s="52">
        <f>SUM(I44:I49)</f>
        <v>0</v>
      </c>
    </row>
    <row r="44" spans="1:9" ht="78.75">
      <c r="A44" s="53" t="s">
        <v>91</v>
      </c>
      <c r="B44" s="54" t="s">
        <v>25</v>
      </c>
      <c r="C44" s="55">
        <v>91792</v>
      </c>
      <c r="D44" s="56" t="s">
        <v>92</v>
      </c>
      <c r="E44" s="57" t="s">
        <v>64</v>
      </c>
      <c r="F44" s="58">
        <v>17.36</v>
      </c>
      <c r="G44" s="59">
        <v>0</v>
      </c>
      <c r="H44" s="60">
        <f aca="true" t="shared" si="10" ref="H44:H49">ROUND(G44*(1+$G$10),2)</f>
        <v>0</v>
      </c>
      <c r="I44" s="61">
        <f aca="true" t="shared" si="11" ref="I44:I49">ROUND(F44*H44,2)</f>
        <v>0</v>
      </c>
    </row>
    <row r="45" spans="1:9" ht="78.75">
      <c r="A45" s="53" t="s">
        <v>93</v>
      </c>
      <c r="B45" s="54" t="s">
        <v>25</v>
      </c>
      <c r="C45" s="55">
        <v>91793</v>
      </c>
      <c r="D45" s="56" t="s">
        <v>94</v>
      </c>
      <c r="E45" s="57" t="s">
        <v>64</v>
      </c>
      <c r="F45" s="58">
        <v>4.93</v>
      </c>
      <c r="G45" s="59">
        <v>0</v>
      </c>
      <c r="H45" s="60">
        <f t="shared" si="10"/>
        <v>0</v>
      </c>
      <c r="I45" s="61">
        <f t="shared" si="11"/>
        <v>0</v>
      </c>
    </row>
    <row r="46" spans="1:9" ht="47.25">
      <c r="A46" s="53" t="s">
        <v>95</v>
      </c>
      <c r="B46" s="54" t="s">
        <v>25</v>
      </c>
      <c r="C46" s="55">
        <v>89714</v>
      </c>
      <c r="D46" s="56" t="s">
        <v>96</v>
      </c>
      <c r="E46" s="57" t="s">
        <v>64</v>
      </c>
      <c r="F46" s="58">
        <v>33.76</v>
      </c>
      <c r="G46" s="59">
        <v>0</v>
      </c>
      <c r="H46" s="60">
        <f t="shared" si="10"/>
        <v>0</v>
      </c>
      <c r="I46" s="61">
        <f t="shared" si="11"/>
        <v>0</v>
      </c>
    </row>
    <row r="47" spans="1:9" ht="15.75">
      <c r="A47" s="53" t="s">
        <v>97</v>
      </c>
      <c r="B47" s="54" t="s">
        <v>45</v>
      </c>
      <c r="C47" s="54">
        <v>108070</v>
      </c>
      <c r="D47" s="56" t="s">
        <v>98</v>
      </c>
      <c r="E47" s="57" t="s">
        <v>52</v>
      </c>
      <c r="F47" s="58">
        <v>4</v>
      </c>
      <c r="G47" s="59">
        <v>0</v>
      </c>
      <c r="H47" s="60">
        <f t="shared" si="10"/>
        <v>0</v>
      </c>
      <c r="I47" s="61">
        <f t="shared" si="11"/>
        <v>0</v>
      </c>
    </row>
    <row r="48" spans="1:9" ht="15.75">
      <c r="A48" s="53" t="s">
        <v>99</v>
      </c>
      <c r="B48" s="54" t="s">
        <v>45</v>
      </c>
      <c r="C48" s="54">
        <v>101010</v>
      </c>
      <c r="D48" s="56" t="s">
        <v>100</v>
      </c>
      <c r="E48" s="57" t="s">
        <v>52</v>
      </c>
      <c r="F48" s="58">
        <v>3</v>
      </c>
      <c r="G48" s="59">
        <v>0</v>
      </c>
      <c r="H48" s="60">
        <f t="shared" si="10"/>
        <v>0</v>
      </c>
      <c r="I48" s="61">
        <f t="shared" si="11"/>
        <v>0</v>
      </c>
    </row>
    <row r="49" spans="1:9" ht="31.5">
      <c r="A49" s="53" t="s">
        <v>101</v>
      </c>
      <c r="B49" s="54" t="s">
        <v>45</v>
      </c>
      <c r="C49" s="54">
        <v>90572</v>
      </c>
      <c r="D49" s="56" t="s">
        <v>102</v>
      </c>
      <c r="E49" s="57" t="s">
        <v>52</v>
      </c>
      <c r="F49" s="58">
        <v>2</v>
      </c>
      <c r="G49" s="59">
        <v>0</v>
      </c>
      <c r="H49" s="60">
        <f t="shared" si="10"/>
        <v>0</v>
      </c>
      <c r="I49" s="61">
        <f t="shared" si="11"/>
        <v>0</v>
      </c>
    </row>
    <row r="50" spans="1:9" ht="15.75">
      <c r="A50" s="47" t="s">
        <v>103</v>
      </c>
      <c r="B50" s="62"/>
      <c r="C50" s="63"/>
      <c r="D50" s="50" t="s">
        <v>104</v>
      </c>
      <c r="E50" s="50"/>
      <c r="F50" s="50"/>
      <c r="G50" s="51"/>
      <c r="H50" s="51"/>
      <c r="I50" s="52">
        <f>SUM(I51:I60)</f>
        <v>0</v>
      </c>
    </row>
    <row r="51" spans="1:9" ht="15.75">
      <c r="A51" s="53" t="s">
        <v>105</v>
      </c>
      <c r="B51" s="54" t="s">
        <v>45</v>
      </c>
      <c r="C51" s="54">
        <v>101303</v>
      </c>
      <c r="D51" s="56" t="s">
        <v>106</v>
      </c>
      <c r="E51" s="57" t="s">
        <v>52</v>
      </c>
      <c r="F51" s="58">
        <v>6</v>
      </c>
      <c r="G51" s="59">
        <v>0</v>
      </c>
      <c r="H51" s="60">
        <f aca="true" t="shared" si="12" ref="H51:H60">ROUND(G51*(1+$G$10),2)</f>
        <v>0</v>
      </c>
      <c r="I51" s="61">
        <f aca="true" t="shared" si="13" ref="I51:I60">ROUND(F51*H51,2)</f>
        <v>0</v>
      </c>
    </row>
    <row r="52" spans="1:9" ht="31.5">
      <c r="A52" s="53" t="s">
        <v>107</v>
      </c>
      <c r="B52" s="54" t="s">
        <v>45</v>
      </c>
      <c r="C52" s="54">
        <v>101308</v>
      </c>
      <c r="D52" s="56" t="s">
        <v>108</v>
      </c>
      <c r="E52" s="57" t="s">
        <v>52</v>
      </c>
      <c r="F52" s="58">
        <v>4</v>
      </c>
      <c r="G52" s="59">
        <v>0</v>
      </c>
      <c r="H52" s="60">
        <f t="shared" si="12"/>
        <v>0</v>
      </c>
      <c r="I52" s="61">
        <f t="shared" si="13"/>
        <v>0</v>
      </c>
    </row>
    <row r="53" spans="1:9" ht="47.25">
      <c r="A53" s="53" t="s">
        <v>109</v>
      </c>
      <c r="B53" s="54" t="s">
        <v>25</v>
      </c>
      <c r="C53" s="55">
        <v>86906</v>
      </c>
      <c r="D53" s="56" t="s">
        <v>110</v>
      </c>
      <c r="E53" s="57" t="s">
        <v>52</v>
      </c>
      <c r="F53" s="58">
        <v>3</v>
      </c>
      <c r="G53" s="59">
        <v>0</v>
      </c>
      <c r="H53" s="60">
        <f t="shared" si="12"/>
        <v>0</v>
      </c>
      <c r="I53" s="61">
        <f t="shared" si="13"/>
        <v>0</v>
      </c>
    </row>
    <row r="54" spans="1:9" ht="15.75">
      <c r="A54" s="53" t="s">
        <v>111</v>
      </c>
      <c r="B54" s="54" t="s">
        <v>112</v>
      </c>
      <c r="C54" s="54" t="s">
        <v>113</v>
      </c>
      <c r="D54" s="56" t="s">
        <v>114</v>
      </c>
      <c r="E54" s="57" t="s">
        <v>52</v>
      </c>
      <c r="F54" s="58">
        <v>1</v>
      </c>
      <c r="G54" s="59">
        <v>0</v>
      </c>
      <c r="H54" s="60">
        <f t="shared" si="12"/>
        <v>0</v>
      </c>
      <c r="I54" s="61">
        <f t="shared" si="13"/>
        <v>0</v>
      </c>
    </row>
    <row r="55" spans="1:9" ht="15.75">
      <c r="A55" s="53" t="s">
        <v>115</v>
      </c>
      <c r="B55" s="54" t="s">
        <v>45</v>
      </c>
      <c r="C55" s="54">
        <v>140170</v>
      </c>
      <c r="D55" s="56" t="s">
        <v>116</v>
      </c>
      <c r="E55" s="57" t="s">
        <v>47</v>
      </c>
      <c r="F55" s="58">
        <v>1.7</v>
      </c>
      <c r="G55" s="59">
        <v>0</v>
      </c>
      <c r="H55" s="60">
        <f t="shared" si="12"/>
        <v>0</v>
      </c>
      <c r="I55" s="61">
        <f t="shared" si="13"/>
        <v>0</v>
      </c>
    </row>
    <row r="56" spans="1:9" ht="31.5">
      <c r="A56" s="53" t="s">
        <v>117</v>
      </c>
      <c r="B56" s="54" t="s">
        <v>45</v>
      </c>
      <c r="C56" s="54">
        <v>40359</v>
      </c>
      <c r="D56" s="56" t="s">
        <v>118</v>
      </c>
      <c r="E56" s="57" t="s">
        <v>47</v>
      </c>
      <c r="F56" s="58">
        <v>18.56</v>
      </c>
      <c r="G56" s="59">
        <v>0</v>
      </c>
      <c r="H56" s="60">
        <f t="shared" si="12"/>
        <v>0</v>
      </c>
      <c r="I56" s="61">
        <f t="shared" si="13"/>
        <v>0</v>
      </c>
    </row>
    <row r="57" spans="1:9" ht="31.5">
      <c r="A57" s="53" t="s">
        <v>119</v>
      </c>
      <c r="B57" s="54" t="s">
        <v>45</v>
      </c>
      <c r="C57" s="54">
        <v>101452</v>
      </c>
      <c r="D57" s="56" t="s">
        <v>120</v>
      </c>
      <c r="E57" s="57" t="s">
        <v>52</v>
      </c>
      <c r="F57" s="58">
        <v>4</v>
      </c>
      <c r="G57" s="59">
        <v>0</v>
      </c>
      <c r="H57" s="60">
        <f t="shared" si="12"/>
        <v>0</v>
      </c>
      <c r="I57" s="61">
        <f t="shared" si="13"/>
        <v>0</v>
      </c>
    </row>
    <row r="58" spans="1:9" ht="31.5">
      <c r="A58" s="53" t="s">
        <v>121</v>
      </c>
      <c r="B58" s="54" t="s">
        <v>45</v>
      </c>
      <c r="C58" s="54">
        <v>101466</v>
      </c>
      <c r="D58" s="56" t="s">
        <v>122</v>
      </c>
      <c r="E58" s="57" t="s">
        <v>52</v>
      </c>
      <c r="F58" s="58">
        <v>4</v>
      </c>
      <c r="G58" s="59">
        <v>0</v>
      </c>
      <c r="H58" s="60">
        <f t="shared" si="12"/>
        <v>0</v>
      </c>
      <c r="I58" s="61">
        <f t="shared" si="13"/>
        <v>0</v>
      </c>
    </row>
    <row r="59" spans="1:9" ht="15.75">
      <c r="A59" s="53" t="s">
        <v>123</v>
      </c>
      <c r="B59" s="54" t="s">
        <v>112</v>
      </c>
      <c r="C59" s="54" t="s">
        <v>124</v>
      </c>
      <c r="D59" s="56" t="s">
        <v>125</v>
      </c>
      <c r="E59" s="57" t="s">
        <v>52</v>
      </c>
      <c r="F59" s="58">
        <v>1</v>
      </c>
      <c r="G59" s="59">
        <v>0</v>
      </c>
      <c r="H59" s="60">
        <f t="shared" si="12"/>
        <v>0</v>
      </c>
      <c r="I59" s="61">
        <f t="shared" si="13"/>
        <v>0</v>
      </c>
    </row>
    <row r="60" spans="1:9" ht="31.5">
      <c r="A60" s="53" t="s">
        <v>126</v>
      </c>
      <c r="B60" s="54" t="s">
        <v>45</v>
      </c>
      <c r="C60" s="54">
        <v>171018</v>
      </c>
      <c r="D60" s="56" t="s">
        <v>127</v>
      </c>
      <c r="E60" s="57" t="s">
        <v>64</v>
      </c>
      <c r="F60" s="58">
        <v>3.9</v>
      </c>
      <c r="G60" s="59">
        <v>0</v>
      </c>
      <c r="H60" s="60">
        <f t="shared" si="12"/>
        <v>0</v>
      </c>
      <c r="I60" s="61">
        <f t="shared" si="13"/>
        <v>0</v>
      </c>
    </row>
    <row r="61" spans="1:9" ht="15.75">
      <c r="A61" s="47" t="s">
        <v>128</v>
      </c>
      <c r="B61" s="62"/>
      <c r="C61" s="63"/>
      <c r="D61" s="50" t="s">
        <v>129</v>
      </c>
      <c r="E61" s="50"/>
      <c r="F61" s="50"/>
      <c r="G61" s="51"/>
      <c r="H61" s="51"/>
      <c r="I61" s="52">
        <f>SUM(I62:I65)</f>
        <v>0</v>
      </c>
    </row>
    <row r="62" spans="1:9" ht="15.75">
      <c r="A62" s="53" t="s">
        <v>130</v>
      </c>
      <c r="B62" s="54" t="s">
        <v>112</v>
      </c>
      <c r="C62" s="54" t="s">
        <v>131</v>
      </c>
      <c r="D62" s="56" t="s">
        <v>132</v>
      </c>
      <c r="E62" s="57" t="s">
        <v>61</v>
      </c>
      <c r="F62" s="58">
        <v>5.16</v>
      </c>
      <c r="G62" s="59">
        <v>0</v>
      </c>
      <c r="H62" s="60">
        <f aca="true" t="shared" si="14" ref="H62:H65">ROUND(G62*(1+$G$10),2)</f>
        <v>0</v>
      </c>
      <c r="I62" s="61">
        <f aca="true" t="shared" si="15" ref="I62:I65">ROUND(F62*H62,2)</f>
        <v>0</v>
      </c>
    </row>
    <row r="63" spans="1:9" ht="31.5">
      <c r="A63" s="53" t="s">
        <v>133</v>
      </c>
      <c r="B63" s="54" t="s">
        <v>112</v>
      </c>
      <c r="C63" s="54" t="s">
        <v>134</v>
      </c>
      <c r="D63" s="56" t="s">
        <v>135</v>
      </c>
      <c r="E63" s="57" t="s">
        <v>136</v>
      </c>
      <c r="F63" s="58">
        <v>5.16</v>
      </c>
      <c r="G63" s="59">
        <v>0</v>
      </c>
      <c r="H63" s="60">
        <f t="shared" si="14"/>
        <v>0</v>
      </c>
      <c r="I63" s="61">
        <f t="shared" si="15"/>
        <v>0</v>
      </c>
    </row>
    <row r="64" spans="1:9" ht="15.75">
      <c r="A64" s="53" t="s">
        <v>137</v>
      </c>
      <c r="B64" s="54" t="s">
        <v>45</v>
      </c>
      <c r="C64" s="54">
        <v>66012</v>
      </c>
      <c r="D64" s="56" t="s">
        <v>138</v>
      </c>
      <c r="E64" s="57" t="s">
        <v>64</v>
      </c>
      <c r="F64" s="58">
        <v>8.4</v>
      </c>
      <c r="G64" s="59">
        <v>0</v>
      </c>
      <c r="H64" s="60">
        <f t="shared" si="14"/>
        <v>0</v>
      </c>
      <c r="I64" s="61">
        <f t="shared" si="15"/>
        <v>0</v>
      </c>
    </row>
    <row r="65" spans="1:9" ht="31.5">
      <c r="A65" s="53" t="s">
        <v>139</v>
      </c>
      <c r="B65" s="54" t="s">
        <v>45</v>
      </c>
      <c r="C65" s="54">
        <v>67012</v>
      </c>
      <c r="D65" s="56" t="s">
        <v>140</v>
      </c>
      <c r="E65" s="57" t="s">
        <v>64</v>
      </c>
      <c r="F65" s="58">
        <v>8.4</v>
      </c>
      <c r="G65" s="59">
        <v>0</v>
      </c>
      <c r="H65" s="60">
        <f t="shared" si="14"/>
        <v>0</v>
      </c>
      <c r="I65" s="61">
        <f t="shared" si="15"/>
        <v>0</v>
      </c>
    </row>
    <row r="66" spans="1:9" ht="15.75">
      <c r="A66" s="47" t="s">
        <v>141</v>
      </c>
      <c r="B66" s="62"/>
      <c r="C66" s="63"/>
      <c r="D66" s="50" t="s">
        <v>142</v>
      </c>
      <c r="E66" s="50"/>
      <c r="F66" s="50"/>
      <c r="G66" s="51"/>
      <c r="H66" s="51"/>
      <c r="I66" s="52">
        <f>SUM(I67:I77)</f>
        <v>0</v>
      </c>
    </row>
    <row r="67" spans="1:9" ht="47.25">
      <c r="A67" s="53" t="s">
        <v>143</v>
      </c>
      <c r="B67" s="54" t="s">
        <v>25</v>
      </c>
      <c r="C67" s="55">
        <v>103338</v>
      </c>
      <c r="D67" s="56" t="s">
        <v>144</v>
      </c>
      <c r="E67" s="57" t="s">
        <v>47</v>
      </c>
      <c r="F67" s="58">
        <v>117.1</v>
      </c>
      <c r="G67" s="59">
        <v>0</v>
      </c>
      <c r="H67" s="60">
        <f aca="true" t="shared" si="16" ref="H67:H77">ROUND(G67*(1+$G$10),2)</f>
        <v>0</v>
      </c>
      <c r="I67" s="61">
        <f aca="true" t="shared" si="17" ref="I67:I77">ROUND(F67*H67,2)</f>
        <v>0</v>
      </c>
    </row>
    <row r="68" spans="1:9" ht="47.25">
      <c r="A68" s="53" t="s">
        <v>145</v>
      </c>
      <c r="B68" s="54" t="s">
        <v>25</v>
      </c>
      <c r="C68" s="55">
        <v>96368</v>
      </c>
      <c r="D68" s="56" t="s">
        <v>146</v>
      </c>
      <c r="E68" s="57" t="s">
        <v>47</v>
      </c>
      <c r="F68" s="58">
        <v>82.04</v>
      </c>
      <c r="G68" s="59">
        <v>0</v>
      </c>
      <c r="H68" s="60">
        <f t="shared" si="16"/>
        <v>0</v>
      </c>
      <c r="I68" s="61">
        <f t="shared" si="17"/>
        <v>0</v>
      </c>
    </row>
    <row r="69" spans="1:9" ht="78.75">
      <c r="A69" s="53" t="s">
        <v>147</v>
      </c>
      <c r="B69" s="54" t="s">
        <v>25</v>
      </c>
      <c r="C69" s="55">
        <v>91318</v>
      </c>
      <c r="D69" s="56" t="s">
        <v>148</v>
      </c>
      <c r="E69" s="57" t="s">
        <v>52</v>
      </c>
      <c r="F69" s="58">
        <v>5</v>
      </c>
      <c r="G69" s="59">
        <v>0</v>
      </c>
      <c r="H69" s="60">
        <f t="shared" si="16"/>
        <v>0</v>
      </c>
      <c r="I69" s="61">
        <f t="shared" si="17"/>
        <v>0</v>
      </c>
    </row>
    <row r="70" spans="1:9" ht="78.75">
      <c r="A70" s="53" t="s">
        <v>149</v>
      </c>
      <c r="B70" s="54" t="s">
        <v>25</v>
      </c>
      <c r="C70" s="55">
        <v>91320</v>
      </c>
      <c r="D70" s="56" t="s">
        <v>150</v>
      </c>
      <c r="E70" s="57" t="s">
        <v>52</v>
      </c>
      <c r="F70" s="58">
        <v>4</v>
      </c>
      <c r="G70" s="59">
        <v>0</v>
      </c>
      <c r="H70" s="60">
        <f t="shared" si="16"/>
        <v>0</v>
      </c>
      <c r="I70" s="61">
        <f t="shared" si="17"/>
        <v>0</v>
      </c>
    </row>
    <row r="71" spans="1:9" ht="78.75">
      <c r="A71" s="53" t="s">
        <v>151</v>
      </c>
      <c r="B71" s="54" t="s">
        <v>25</v>
      </c>
      <c r="C71" s="55">
        <v>91321</v>
      </c>
      <c r="D71" s="56" t="s">
        <v>152</v>
      </c>
      <c r="E71" s="57" t="s">
        <v>52</v>
      </c>
      <c r="F71" s="58">
        <v>1</v>
      </c>
      <c r="G71" s="59">
        <v>0</v>
      </c>
      <c r="H71" s="60">
        <f t="shared" si="16"/>
        <v>0</v>
      </c>
      <c r="I71" s="61">
        <f t="shared" si="17"/>
        <v>0</v>
      </c>
    </row>
    <row r="72" spans="1:9" ht="78.75">
      <c r="A72" s="53" t="s">
        <v>153</v>
      </c>
      <c r="B72" s="54" t="s">
        <v>25</v>
      </c>
      <c r="C72" s="55">
        <v>91322</v>
      </c>
      <c r="D72" s="56" t="s">
        <v>154</v>
      </c>
      <c r="E72" s="57" t="s">
        <v>52</v>
      </c>
      <c r="F72" s="58">
        <v>3</v>
      </c>
      <c r="G72" s="59">
        <v>0</v>
      </c>
      <c r="H72" s="60">
        <f t="shared" si="16"/>
        <v>0</v>
      </c>
      <c r="I72" s="61">
        <f t="shared" si="17"/>
        <v>0</v>
      </c>
    </row>
    <row r="73" spans="1:9" ht="15.75">
      <c r="A73" s="53" t="s">
        <v>155</v>
      </c>
      <c r="B73" s="54" t="s">
        <v>112</v>
      </c>
      <c r="C73" s="54" t="s">
        <v>156</v>
      </c>
      <c r="D73" s="56" t="s">
        <v>157</v>
      </c>
      <c r="E73" s="57" t="s">
        <v>47</v>
      </c>
      <c r="F73" s="58">
        <v>5.04</v>
      </c>
      <c r="G73" s="59">
        <v>0</v>
      </c>
      <c r="H73" s="60">
        <f t="shared" si="16"/>
        <v>0</v>
      </c>
      <c r="I73" s="61">
        <f t="shared" si="17"/>
        <v>0</v>
      </c>
    </row>
    <row r="74" spans="1:9" ht="63">
      <c r="A74" s="53" t="s">
        <v>158</v>
      </c>
      <c r="B74" s="54" t="s">
        <v>25</v>
      </c>
      <c r="C74" s="55">
        <v>91304</v>
      </c>
      <c r="D74" s="56" t="s">
        <v>159</v>
      </c>
      <c r="E74" s="57" t="s">
        <v>52</v>
      </c>
      <c r="F74" s="58">
        <v>13</v>
      </c>
      <c r="G74" s="59">
        <v>0</v>
      </c>
      <c r="H74" s="60">
        <f t="shared" si="16"/>
        <v>0</v>
      </c>
      <c r="I74" s="61">
        <f t="shared" si="17"/>
        <v>0</v>
      </c>
    </row>
    <row r="75" spans="1:9" ht="31.5">
      <c r="A75" s="53" t="s">
        <v>160</v>
      </c>
      <c r="B75" s="54" t="s">
        <v>25</v>
      </c>
      <c r="C75" s="55">
        <v>99861</v>
      </c>
      <c r="D75" s="56" t="s">
        <v>161</v>
      </c>
      <c r="E75" s="57" t="s">
        <v>47</v>
      </c>
      <c r="F75" s="58">
        <v>29.1</v>
      </c>
      <c r="G75" s="59">
        <v>0</v>
      </c>
      <c r="H75" s="60">
        <f t="shared" si="16"/>
        <v>0</v>
      </c>
      <c r="I75" s="61">
        <f t="shared" si="17"/>
        <v>0</v>
      </c>
    </row>
    <row r="76" spans="1:9" ht="15.75">
      <c r="A76" s="53" t="s">
        <v>162</v>
      </c>
      <c r="B76" s="54" t="s">
        <v>112</v>
      </c>
      <c r="C76" s="54" t="s">
        <v>163</v>
      </c>
      <c r="D76" s="56" t="s">
        <v>164</v>
      </c>
      <c r="E76" s="57" t="s">
        <v>47</v>
      </c>
      <c r="F76" s="58">
        <v>29.1</v>
      </c>
      <c r="G76" s="59">
        <v>0</v>
      </c>
      <c r="H76" s="60">
        <f t="shared" si="16"/>
        <v>0</v>
      </c>
      <c r="I76" s="61">
        <f t="shared" si="17"/>
        <v>0</v>
      </c>
    </row>
    <row r="77" spans="1:9" ht="15.75">
      <c r="A77" s="53" t="s">
        <v>165</v>
      </c>
      <c r="B77" s="54" t="s">
        <v>45</v>
      </c>
      <c r="C77" s="54">
        <v>80320</v>
      </c>
      <c r="D77" s="56" t="s">
        <v>166</v>
      </c>
      <c r="E77" s="57" t="s">
        <v>47</v>
      </c>
      <c r="F77" s="58">
        <v>1</v>
      </c>
      <c r="G77" s="59">
        <v>0</v>
      </c>
      <c r="H77" s="60">
        <f t="shared" si="16"/>
        <v>0</v>
      </c>
      <c r="I77" s="61">
        <f t="shared" si="17"/>
        <v>0</v>
      </c>
    </row>
    <row r="78" spans="1:9" ht="15.75">
      <c r="A78" s="47" t="s">
        <v>167</v>
      </c>
      <c r="B78" s="62"/>
      <c r="C78" s="63"/>
      <c r="D78" s="50" t="s">
        <v>168</v>
      </c>
      <c r="E78" s="50"/>
      <c r="F78" s="50"/>
      <c r="G78" s="51"/>
      <c r="H78" s="51"/>
      <c r="I78" s="52">
        <f>SUM(I79)</f>
        <v>0</v>
      </c>
    </row>
    <row r="79" spans="1:9" ht="63">
      <c r="A79" s="53" t="s">
        <v>169</v>
      </c>
      <c r="B79" s="54" t="s">
        <v>25</v>
      </c>
      <c r="C79" s="55">
        <v>94994</v>
      </c>
      <c r="D79" s="56" t="s">
        <v>170</v>
      </c>
      <c r="E79" s="57" t="s">
        <v>47</v>
      </c>
      <c r="F79" s="58">
        <v>1.62</v>
      </c>
      <c r="G79" s="59">
        <v>0</v>
      </c>
      <c r="H79" s="60">
        <f>ROUND(G79*(1+$G$10),2)</f>
        <v>0</v>
      </c>
      <c r="I79" s="61">
        <f>ROUND(F79*H79,2)</f>
        <v>0</v>
      </c>
    </row>
    <row r="80" spans="1:9" ht="15.75">
      <c r="A80" s="47" t="s">
        <v>171</v>
      </c>
      <c r="B80" s="62"/>
      <c r="C80" s="63"/>
      <c r="D80" s="50" t="s">
        <v>172</v>
      </c>
      <c r="E80" s="50"/>
      <c r="F80" s="50"/>
      <c r="G80" s="51"/>
      <c r="H80" s="51"/>
      <c r="I80" s="52">
        <f>SUM(I81:I88)</f>
        <v>0</v>
      </c>
    </row>
    <row r="81" spans="1:9" ht="31.5">
      <c r="A81" s="53" t="s">
        <v>173</v>
      </c>
      <c r="B81" s="54" t="s">
        <v>45</v>
      </c>
      <c r="C81" s="54">
        <v>90514</v>
      </c>
      <c r="D81" s="56" t="s">
        <v>174</v>
      </c>
      <c r="E81" s="57" t="s">
        <v>52</v>
      </c>
      <c r="F81" s="58">
        <v>1</v>
      </c>
      <c r="G81" s="59">
        <v>0</v>
      </c>
      <c r="H81" s="60">
        <f aca="true" t="shared" si="18" ref="H81:H88">ROUND(G81*(1+$G$10),2)</f>
        <v>0</v>
      </c>
      <c r="I81" s="61">
        <f aca="true" t="shared" si="19" ref="I81:I88">ROUND(F81*H81,2)</f>
        <v>0</v>
      </c>
    </row>
    <row r="82" spans="1:9" ht="31.5">
      <c r="A82" s="53" t="s">
        <v>175</v>
      </c>
      <c r="B82" s="54" t="s">
        <v>25</v>
      </c>
      <c r="C82" s="55">
        <v>93654</v>
      </c>
      <c r="D82" s="56" t="s">
        <v>176</v>
      </c>
      <c r="E82" s="57" t="s">
        <v>52</v>
      </c>
      <c r="F82" s="58">
        <v>20</v>
      </c>
      <c r="G82" s="59">
        <v>0</v>
      </c>
      <c r="H82" s="60">
        <f t="shared" si="18"/>
        <v>0</v>
      </c>
      <c r="I82" s="61">
        <f t="shared" si="19"/>
        <v>0</v>
      </c>
    </row>
    <row r="83" spans="1:9" ht="31.5">
      <c r="A83" s="53" t="s">
        <v>177</v>
      </c>
      <c r="B83" s="54" t="s">
        <v>25</v>
      </c>
      <c r="C83" s="55">
        <v>93655</v>
      </c>
      <c r="D83" s="56" t="s">
        <v>178</v>
      </c>
      <c r="E83" s="57" t="s">
        <v>52</v>
      </c>
      <c r="F83" s="58">
        <v>8</v>
      </c>
      <c r="G83" s="59">
        <v>0</v>
      </c>
      <c r="H83" s="60">
        <f t="shared" si="18"/>
        <v>0</v>
      </c>
      <c r="I83" s="61">
        <f t="shared" si="19"/>
        <v>0</v>
      </c>
    </row>
    <row r="84" spans="1:9" ht="31.5">
      <c r="A84" s="53" t="s">
        <v>179</v>
      </c>
      <c r="B84" s="54" t="s">
        <v>25</v>
      </c>
      <c r="C84" s="55">
        <v>93657</v>
      </c>
      <c r="D84" s="56" t="s">
        <v>180</v>
      </c>
      <c r="E84" s="57" t="s">
        <v>52</v>
      </c>
      <c r="F84" s="58">
        <v>2</v>
      </c>
      <c r="G84" s="59">
        <v>0</v>
      </c>
      <c r="H84" s="60">
        <f t="shared" si="18"/>
        <v>0</v>
      </c>
      <c r="I84" s="61">
        <f t="shared" si="19"/>
        <v>0</v>
      </c>
    </row>
    <row r="85" spans="1:9" ht="31.5">
      <c r="A85" s="53" t="s">
        <v>181</v>
      </c>
      <c r="B85" s="54" t="s">
        <v>25</v>
      </c>
      <c r="C85" s="55">
        <v>93673</v>
      </c>
      <c r="D85" s="56" t="s">
        <v>182</v>
      </c>
      <c r="E85" s="57" t="s">
        <v>52</v>
      </c>
      <c r="F85" s="58">
        <v>4</v>
      </c>
      <c r="G85" s="59">
        <v>0</v>
      </c>
      <c r="H85" s="60">
        <f t="shared" si="18"/>
        <v>0</v>
      </c>
      <c r="I85" s="61">
        <f t="shared" si="19"/>
        <v>0</v>
      </c>
    </row>
    <row r="86" spans="1:9" ht="78.75">
      <c r="A86" s="53" t="s">
        <v>183</v>
      </c>
      <c r="B86" s="54" t="s">
        <v>45</v>
      </c>
      <c r="C86" s="54">
        <v>90954</v>
      </c>
      <c r="D86" s="56" t="s">
        <v>184</v>
      </c>
      <c r="E86" s="57" t="s">
        <v>52</v>
      </c>
      <c r="F86" s="58">
        <v>31</v>
      </c>
      <c r="G86" s="59">
        <v>0</v>
      </c>
      <c r="H86" s="60">
        <f t="shared" si="18"/>
        <v>0</v>
      </c>
      <c r="I86" s="61">
        <f t="shared" si="19"/>
        <v>0</v>
      </c>
    </row>
    <row r="87" spans="1:9" ht="78.75">
      <c r="A87" s="53" t="s">
        <v>185</v>
      </c>
      <c r="B87" s="54" t="s">
        <v>25</v>
      </c>
      <c r="C87" s="55">
        <v>104473</v>
      </c>
      <c r="D87" s="56" t="s">
        <v>186</v>
      </c>
      <c r="E87" s="57" t="s">
        <v>52</v>
      </c>
      <c r="F87" s="58">
        <v>13</v>
      </c>
      <c r="G87" s="59">
        <v>0</v>
      </c>
      <c r="H87" s="60">
        <f t="shared" si="18"/>
        <v>0</v>
      </c>
      <c r="I87" s="61">
        <f t="shared" si="19"/>
        <v>0</v>
      </c>
    </row>
    <row r="88" spans="1:9" ht="78.75">
      <c r="A88" s="53" t="s">
        <v>187</v>
      </c>
      <c r="B88" s="54" t="s">
        <v>25</v>
      </c>
      <c r="C88" s="55">
        <v>104475</v>
      </c>
      <c r="D88" s="56" t="s">
        <v>188</v>
      </c>
      <c r="E88" s="57" t="s">
        <v>52</v>
      </c>
      <c r="F88" s="58">
        <v>37</v>
      </c>
      <c r="G88" s="59">
        <v>0</v>
      </c>
      <c r="H88" s="60">
        <f t="shared" si="18"/>
        <v>0</v>
      </c>
      <c r="I88" s="61">
        <f t="shared" si="19"/>
        <v>0</v>
      </c>
    </row>
    <row r="89" spans="1:9" ht="15.75">
      <c r="A89" s="47" t="s">
        <v>189</v>
      </c>
      <c r="B89" s="62"/>
      <c r="C89" s="63"/>
      <c r="D89" s="50" t="s">
        <v>190</v>
      </c>
      <c r="E89" s="50"/>
      <c r="F89" s="50"/>
      <c r="G89" s="51"/>
      <c r="H89" s="51"/>
      <c r="I89" s="52">
        <f>SUM(I90:I92)</f>
        <v>0</v>
      </c>
    </row>
    <row r="90" spans="1:9" ht="31.5">
      <c r="A90" s="53" t="s">
        <v>191</v>
      </c>
      <c r="B90" s="54" t="s">
        <v>45</v>
      </c>
      <c r="C90" s="54">
        <v>100892</v>
      </c>
      <c r="D90" s="56" t="s">
        <v>192</v>
      </c>
      <c r="E90" s="57" t="s">
        <v>52</v>
      </c>
      <c r="F90" s="58">
        <v>7</v>
      </c>
      <c r="G90" s="59">
        <v>0</v>
      </c>
      <c r="H90" s="60">
        <f aca="true" t="shared" si="20" ref="H90:H92">ROUND(G90*(1+$G$10),2)</f>
        <v>0</v>
      </c>
      <c r="I90" s="61">
        <f aca="true" t="shared" si="21" ref="I90:I92">ROUND(F90*H90,2)</f>
        <v>0</v>
      </c>
    </row>
    <row r="91" spans="1:9" ht="63">
      <c r="A91" s="53" t="s">
        <v>193</v>
      </c>
      <c r="B91" s="54" t="s">
        <v>194</v>
      </c>
      <c r="C91" s="55">
        <v>37558</v>
      </c>
      <c r="D91" s="56" t="s">
        <v>195</v>
      </c>
      <c r="E91" s="57" t="s">
        <v>196</v>
      </c>
      <c r="F91" s="58">
        <v>13</v>
      </c>
      <c r="G91" s="59">
        <v>0</v>
      </c>
      <c r="H91" s="60">
        <f t="shared" si="20"/>
        <v>0</v>
      </c>
      <c r="I91" s="61">
        <f t="shared" si="21"/>
        <v>0</v>
      </c>
    </row>
    <row r="92" spans="1:9" ht="63">
      <c r="A92" s="53" t="s">
        <v>197</v>
      </c>
      <c r="B92" s="54" t="s">
        <v>194</v>
      </c>
      <c r="C92" s="55">
        <v>37559</v>
      </c>
      <c r="D92" s="56" t="s">
        <v>198</v>
      </c>
      <c r="E92" s="57" t="s">
        <v>196</v>
      </c>
      <c r="F92" s="58">
        <v>7</v>
      </c>
      <c r="G92" s="59">
        <v>0</v>
      </c>
      <c r="H92" s="60">
        <f t="shared" si="20"/>
        <v>0</v>
      </c>
      <c r="I92" s="61">
        <f t="shared" si="21"/>
        <v>0</v>
      </c>
    </row>
    <row r="93" spans="1:9" ht="15.75">
      <c r="A93" s="47" t="s">
        <v>199</v>
      </c>
      <c r="B93" s="62"/>
      <c r="C93" s="63"/>
      <c r="D93" s="50" t="s">
        <v>200</v>
      </c>
      <c r="E93" s="50"/>
      <c r="F93" s="50"/>
      <c r="G93" s="51"/>
      <c r="H93" s="51"/>
      <c r="I93" s="52">
        <f>SUM(I94:I97)</f>
        <v>0</v>
      </c>
    </row>
    <row r="94" spans="1:9" ht="15.75">
      <c r="A94" s="53" t="s">
        <v>201</v>
      </c>
      <c r="B94" s="54" t="s">
        <v>45</v>
      </c>
      <c r="C94" s="54">
        <v>99038</v>
      </c>
      <c r="D94" s="56" t="s">
        <v>202</v>
      </c>
      <c r="E94" s="57" t="s">
        <v>64</v>
      </c>
      <c r="F94" s="58">
        <v>36.68</v>
      </c>
      <c r="G94" s="59">
        <v>0</v>
      </c>
      <c r="H94" s="60">
        <f aca="true" t="shared" si="22" ref="H94:H97">ROUND(G94*(1+$G$10),2)</f>
        <v>0</v>
      </c>
      <c r="I94" s="61">
        <f aca="true" t="shared" si="23" ref="I94:I97">ROUND(F94*H94,2)</f>
        <v>0</v>
      </c>
    </row>
    <row r="95" spans="1:9" ht="31.5">
      <c r="A95" s="53" t="s">
        <v>203</v>
      </c>
      <c r="B95" s="54" t="s">
        <v>45</v>
      </c>
      <c r="C95" s="54">
        <v>90221</v>
      </c>
      <c r="D95" s="56" t="s">
        <v>204</v>
      </c>
      <c r="E95" s="57" t="s">
        <v>64</v>
      </c>
      <c r="F95" s="58">
        <v>25</v>
      </c>
      <c r="G95" s="59">
        <v>0</v>
      </c>
      <c r="H95" s="60">
        <f t="shared" si="22"/>
        <v>0</v>
      </c>
      <c r="I95" s="61">
        <f t="shared" si="23"/>
        <v>0</v>
      </c>
    </row>
    <row r="96" spans="1:9" ht="31.5">
      <c r="A96" s="53" t="s">
        <v>205</v>
      </c>
      <c r="B96" s="54" t="s">
        <v>25</v>
      </c>
      <c r="C96" s="55">
        <v>98307</v>
      </c>
      <c r="D96" s="56" t="s">
        <v>206</v>
      </c>
      <c r="E96" s="57" t="s">
        <v>52</v>
      </c>
      <c r="F96" s="58">
        <v>7</v>
      </c>
      <c r="G96" s="59">
        <v>0</v>
      </c>
      <c r="H96" s="60">
        <f t="shared" si="22"/>
        <v>0</v>
      </c>
      <c r="I96" s="61">
        <f t="shared" si="23"/>
        <v>0</v>
      </c>
    </row>
    <row r="97" spans="1:9" ht="15.75">
      <c r="A97" s="53" t="s">
        <v>207</v>
      </c>
      <c r="B97" s="54" t="s">
        <v>45</v>
      </c>
      <c r="C97" s="54">
        <v>99002</v>
      </c>
      <c r="D97" s="56" t="s">
        <v>208</v>
      </c>
      <c r="E97" s="57" t="s">
        <v>209</v>
      </c>
      <c r="F97" s="58">
        <v>1</v>
      </c>
      <c r="G97" s="59">
        <v>0</v>
      </c>
      <c r="H97" s="60">
        <f t="shared" si="22"/>
        <v>0</v>
      </c>
      <c r="I97" s="61">
        <f t="shared" si="23"/>
        <v>0</v>
      </c>
    </row>
    <row r="98" spans="1:9" ht="15.75">
      <c r="A98" s="47" t="s">
        <v>210</v>
      </c>
      <c r="B98" s="62"/>
      <c r="C98" s="63"/>
      <c r="D98" s="50" t="s">
        <v>211</v>
      </c>
      <c r="E98" s="50"/>
      <c r="F98" s="50"/>
      <c r="G98" s="51"/>
      <c r="H98" s="51"/>
      <c r="I98" s="52">
        <f>SUM(I99:I101)</f>
        <v>0</v>
      </c>
    </row>
    <row r="99" spans="1:9" ht="15.75">
      <c r="A99" s="53" t="s">
        <v>212</v>
      </c>
      <c r="B99" s="54" t="s">
        <v>45</v>
      </c>
      <c r="C99" s="54">
        <v>158032</v>
      </c>
      <c r="D99" s="56" t="s">
        <v>213</v>
      </c>
      <c r="E99" s="57" t="s">
        <v>47</v>
      </c>
      <c r="F99" s="58">
        <v>381</v>
      </c>
      <c r="G99" s="59">
        <v>0</v>
      </c>
      <c r="H99" s="60">
        <f aca="true" t="shared" si="24" ref="H99:H101">ROUND(G99*(1+$G$10),2)</f>
        <v>0</v>
      </c>
      <c r="I99" s="61">
        <f aca="true" t="shared" si="25" ref="I99:I101">ROUND(F99*H99,2)</f>
        <v>0</v>
      </c>
    </row>
    <row r="100" spans="1:9" ht="31.5">
      <c r="A100" s="53" t="s">
        <v>214</v>
      </c>
      <c r="B100" s="54" t="s">
        <v>25</v>
      </c>
      <c r="C100" s="55">
        <v>88497</v>
      </c>
      <c r="D100" s="56" t="s">
        <v>215</v>
      </c>
      <c r="E100" s="57" t="s">
        <v>47</v>
      </c>
      <c r="F100" s="58">
        <v>490.04</v>
      </c>
      <c r="G100" s="59">
        <v>0</v>
      </c>
      <c r="H100" s="60">
        <f t="shared" si="24"/>
        <v>0</v>
      </c>
      <c r="I100" s="61">
        <f t="shared" si="25"/>
        <v>0</v>
      </c>
    </row>
    <row r="101" spans="1:9" ht="31.5">
      <c r="A101" s="53" t="s">
        <v>216</v>
      </c>
      <c r="B101" s="54" t="s">
        <v>45</v>
      </c>
      <c r="C101" s="54">
        <v>150124</v>
      </c>
      <c r="D101" s="56" t="s">
        <v>217</v>
      </c>
      <c r="E101" s="57" t="s">
        <v>47</v>
      </c>
      <c r="F101" s="58">
        <v>490.04</v>
      </c>
      <c r="G101" s="59">
        <v>0</v>
      </c>
      <c r="H101" s="60">
        <f t="shared" si="24"/>
        <v>0</v>
      </c>
      <c r="I101" s="61">
        <f t="shared" si="25"/>
        <v>0</v>
      </c>
    </row>
    <row r="102" spans="1:9" ht="15.75">
      <c r="A102" s="47" t="s">
        <v>218</v>
      </c>
      <c r="B102" s="62"/>
      <c r="C102" s="63"/>
      <c r="D102" s="50" t="s">
        <v>219</v>
      </c>
      <c r="E102" s="50"/>
      <c r="F102" s="50"/>
      <c r="G102" s="51"/>
      <c r="H102" s="51"/>
      <c r="I102" s="52">
        <f>SUM(I103:I104)</f>
        <v>0</v>
      </c>
    </row>
    <row r="103" spans="1:9" ht="78.75">
      <c r="A103" s="53" t="s">
        <v>220</v>
      </c>
      <c r="B103" s="54" t="s">
        <v>25</v>
      </c>
      <c r="C103" s="55">
        <v>89171</v>
      </c>
      <c r="D103" s="56" t="s">
        <v>221</v>
      </c>
      <c r="E103" s="57" t="s">
        <v>47</v>
      </c>
      <c r="F103" s="58">
        <v>290.99</v>
      </c>
      <c r="G103" s="59">
        <v>0</v>
      </c>
      <c r="H103" s="60">
        <f aca="true" t="shared" si="26" ref="H103:H104">ROUND(G103*(1+$G$10),2)</f>
        <v>0</v>
      </c>
      <c r="I103" s="61">
        <f aca="true" t="shared" si="27" ref="I103:I104">ROUND(F103*H103,2)</f>
        <v>0</v>
      </c>
    </row>
    <row r="104" spans="1:9" ht="78.75">
      <c r="A104" s="53" t="s">
        <v>222</v>
      </c>
      <c r="B104" s="54" t="s">
        <v>25</v>
      </c>
      <c r="C104" s="55">
        <v>89170</v>
      </c>
      <c r="D104" s="56" t="s">
        <v>223</v>
      </c>
      <c r="E104" s="57" t="s">
        <v>47</v>
      </c>
      <c r="F104" s="58">
        <v>74.59</v>
      </c>
      <c r="G104" s="59">
        <v>0</v>
      </c>
      <c r="H104" s="60">
        <f t="shared" si="26"/>
        <v>0</v>
      </c>
      <c r="I104" s="61">
        <f t="shared" si="27"/>
        <v>0</v>
      </c>
    </row>
    <row r="105" spans="1:9" ht="15.75">
      <c r="A105" s="47" t="s">
        <v>224</v>
      </c>
      <c r="B105" s="62"/>
      <c r="C105" s="63"/>
      <c r="D105" s="50" t="s">
        <v>225</v>
      </c>
      <c r="E105" s="50"/>
      <c r="F105" s="50"/>
      <c r="G105" s="51"/>
      <c r="H105" s="51"/>
      <c r="I105" s="52">
        <f>SUM(I106:I109)</f>
        <v>0</v>
      </c>
    </row>
    <row r="106" spans="1:9" ht="47.25">
      <c r="A106" s="53" t="s">
        <v>226</v>
      </c>
      <c r="B106" s="54" t="s">
        <v>25</v>
      </c>
      <c r="C106" s="54" t="s">
        <v>227</v>
      </c>
      <c r="D106" s="56" t="s">
        <v>228</v>
      </c>
      <c r="E106" s="57" t="s">
        <v>47</v>
      </c>
      <c r="F106" s="58">
        <v>582.77</v>
      </c>
      <c r="G106" s="59">
        <v>0</v>
      </c>
      <c r="H106" s="60">
        <f aca="true" t="shared" si="28" ref="H106:H109">ROUND(G106*(1+$G$10),2)</f>
        <v>0</v>
      </c>
      <c r="I106" s="61">
        <f aca="true" t="shared" si="29" ref="I106:I109">ROUND(F106*H106,2)</f>
        <v>0</v>
      </c>
    </row>
    <row r="107" spans="1:9" ht="15.75">
      <c r="A107" s="53" t="s">
        <v>229</v>
      </c>
      <c r="B107" s="54" t="s">
        <v>45</v>
      </c>
      <c r="C107" s="54">
        <v>158030</v>
      </c>
      <c r="D107" s="56" t="s">
        <v>230</v>
      </c>
      <c r="E107" s="57" t="s">
        <v>47</v>
      </c>
      <c r="F107" s="58">
        <v>34.86</v>
      </c>
      <c r="G107" s="59">
        <v>0</v>
      </c>
      <c r="H107" s="60">
        <f t="shared" si="28"/>
        <v>0</v>
      </c>
      <c r="I107" s="61">
        <f t="shared" si="29"/>
        <v>0</v>
      </c>
    </row>
    <row r="108" spans="1:9" ht="31.5">
      <c r="A108" s="53" t="s">
        <v>231</v>
      </c>
      <c r="B108" s="54" t="s">
        <v>25</v>
      </c>
      <c r="C108" s="54">
        <v>100717</v>
      </c>
      <c r="D108" s="56" t="s">
        <v>232</v>
      </c>
      <c r="E108" s="57" t="s">
        <v>47</v>
      </c>
      <c r="F108" s="58">
        <v>53.92</v>
      </c>
      <c r="G108" s="59">
        <v>0</v>
      </c>
      <c r="H108" s="60">
        <f t="shared" si="28"/>
        <v>0</v>
      </c>
      <c r="I108" s="61">
        <f t="shared" si="29"/>
        <v>0</v>
      </c>
    </row>
    <row r="109" spans="1:9" ht="15.75">
      <c r="A109" s="53" t="s">
        <v>233</v>
      </c>
      <c r="B109" s="54" t="s">
        <v>234</v>
      </c>
      <c r="C109" s="54">
        <v>84802</v>
      </c>
      <c r="D109" s="56" t="s">
        <v>235</v>
      </c>
      <c r="E109" s="57" t="s">
        <v>47</v>
      </c>
      <c r="F109" s="58">
        <v>53.92</v>
      </c>
      <c r="G109" s="59">
        <v>0</v>
      </c>
      <c r="H109" s="60">
        <f t="shared" si="28"/>
        <v>0</v>
      </c>
      <c r="I109" s="61">
        <f t="shared" si="29"/>
        <v>0</v>
      </c>
    </row>
    <row r="110" spans="1:9" ht="15.75">
      <c r="A110" s="47" t="s">
        <v>236</v>
      </c>
      <c r="B110" s="62"/>
      <c r="C110" s="63"/>
      <c r="D110" s="50" t="s">
        <v>237</v>
      </c>
      <c r="E110" s="50"/>
      <c r="F110" s="51"/>
      <c r="G110" s="51"/>
      <c r="H110" s="51"/>
      <c r="I110" s="52">
        <f>SUM(I111)</f>
        <v>0</v>
      </c>
    </row>
    <row r="111" spans="1:9" ht="15.75">
      <c r="A111" s="53" t="s">
        <v>238</v>
      </c>
      <c r="B111" s="54" t="s">
        <v>45</v>
      </c>
      <c r="C111" s="54">
        <v>170401</v>
      </c>
      <c r="D111" s="56" t="s">
        <v>239</v>
      </c>
      <c r="E111" s="57" t="s">
        <v>47</v>
      </c>
      <c r="F111" s="58">
        <v>330</v>
      </c>
      <c r="G111" s="59">
        <v>0</v>
      </c>
      <c r="H111" s="60">
        <f>ROUND(G111*(1+$G$10),2)</f>
        <v>0</v>
      </c>
      <c r="I111" s="61">
        <f>ROUND(F111*H111,2)</f>
        <v>0</v>
      </c>
    </row>
    <row r="112" spans="1:9" ht="16.5">
      <c r="A112" s="64"/>
      <c r="B112" s="65"/>
      <c r="C112" s="66"/>
      <c r="D112" s="12"/>
      <c r="E112" s="12"/>
      <c r="F112" s="13"/>
      <c r="G112" s="13"/>
      <c r="H112" s="13"/>
      <c r="I112" s="67"/>
    </row>
    <row r="113" spans="1:9" ht="16.5">
      <c r="A113" s="64"/>
      <c r="B113" s="65"/>
      <c r="C113" s="66"/>
      <c r="D113" s="12"/>
      <c r="E113" s="12"/>
      <c r="F113" s="13"/>
      <c r="G113" s="13"/>
      <c r="H113" s="68" t="s">
        <v>240</v>
      </c>
      <c r="I113" s="69">
        <f>I12</f>
        <v>0</v>
      </c>
    </row>
    <row r="114" spans="1:9" ht="15.75">
      <c r="A114" s="64"/>
      <c r="B114" s="65"/>
      <c r="C114" s="65"/>
      <c r="D114" s="12"/>
      <c r="E114" s="12"/>
      <c r="F114" s="13"/>
      <c r="G114" s="13"/>
      <c r="H114" s="13"/>
      <c r="I114" s="67"/>
    </row>
    <row r="115" spans="1:9" ht="43.5" customHeight="1">
      <c r="A115" s="64"/>
      <c r="B115" s="70" t="s">
        <v>241</v>
      </c>
      <c r="C115" s="70"/>
      <c r="D115" s="71"/>
      <c r="E115" s="12"/>
      <c r="F115" s="13"/>
      <c r="G115" s="13"/>
      <c r="H115" s="13"/>
      <c r="I115" s="67"/>
    </row>
    <row r="116" spans="1:9" ht="21.75" customHeight="1">
      <c r="A116" s="64"/>
      <c r="B116" s="72" t="s">
        <v>242</v>
      </c>
      <c r="C116" s="72"/>
      <c r="D116" s="73"/>
      <c r="E116" s="12"/>
      <c r="F116" s="13"/>
      <c r="G116" s="13"/>
      <c r="H116" s="13"/>
      <c r="I116" s="67"/>
    </row>
    <row r="117" spans="1:9" ht="15.75">
      <c r="A117" s="64"/>
      <c r="B117" s="74"/>
      <c r="C117" s="74"/>
      <c r="D117" s="75"/>
      <c r="E117" s="12"/>
      <c r="F117" s="13"/>
      <c r="G117" s="13"/>
      <c r="H117" s="13"/>
      <c r="I117" s="67"/>
    </row>
    <row r="118" spans="1:9" ht="39" customHeight="1">
      <c r="A118" s="64"/>
      <c r="B118" s="70" t="s">
        <v>241</v>
      </c>
      <c r="C118" s="70"/>
      <c r="D118" s="71"/>
      <c r="E118" s="12"/>
      <c r="F118" s="13"/>
      <c r="G118" s="13"/>
      <c r="H118" s="13"/>
      <c r="I118" s="67"/>
    </row>
    <row r="119" spans="1:9" ht="21" customHeight="1">
      <c r="A119" s="64"/>
      <c r="B119" s="72" t="s">
        <v>243</v>
      </c>
      <c r="C119" s="72"/>
      <c r="D119" s="73"/>
      <c r="E119" s="12"/>
      <c r="F119" s="13"/>
      <c r="G119" s="13"/>
      <c r="H119" s="13"/>
      <c r="I119" s="67"/>
    </row>
    <row r="120" spans="1:9" ht="15.75">
      <c r="A120" s="64"/>
      <c r="B120" s="76" t="s">
        <v>244</v>
      </c>
      <c r="C120" s="76"/>
      <c r="D120" s="73"/>
      <c r="E120" s="12"/>
      <c r="F120" s="13"/>
      <c r="G120" s="13"/>
      <c r="H120" s="13"/>
      <c r="I120" s="67"/>
    </row>
    <row r="121" spans="1:9" ht="15.75">
      <c r="A121" s="64"/>
      <c r="B121" s="65"/>
      <c r="C121" s="65"/>
      <c r="D121" s="12"/>
      <c r="E121" s="12"/>
      <c r="F121" s="13"/>
      <c r="G121" s="13"/>
      <c r="H121" s="13"/>
      <c r="I121" s="67"/>
    </row>
    <row r="122" spans="1:9" ht="15.75">
      <c r="A122" s="77"/>
      <c r="B122" s="78"/>
      <c r="C122" s="78"/>
      <c r="D122" s="79"/>
      <c r="E122" s="79"/>
      <c r="F122" s="80"/>
      <c r="G122" s="80"/>
      <c r="H122" s="80"/>
      <c r="I122" s="81"/>
    </row>
    <row r="123" spans="1:9" ht="15.75">
      <c r="A123" s="82" t="s">
        <v>245</v>
      </c>
      <c r="B123" s="83"/>
      <c r="C123" s="84"/>
      <c r="D123" s="84"/>
      <c r="E123" s="85"/>
      <c r="F123" s="85"/>
      <c r="G123" s="84"/>
      <c r="H123" s="84"/>
      <c r="I123" s="86"/>
    </row>
    <row r="124" spans="1:9" ht="16.5">
      <c r="A124" s="87" t="s">
        <v>246</v>
      </c>
      <c r="B124" s="88"/>
      <c r="C124" s="89"/>
      <c r="D124" s="90"/>
      <c r="E124" s="91"/>
      <c r="F124" s="91"/>
      <c r="G124" s="92"/>
      <c r="H124" s="92"/>
      <c r="I124" s="93"/>
    </row>
    <row r="125" spans="1:9" ht="15">
      <c r="A125" s="94"/>
      <c r="B125" s="94"/>
      <c r="C125" s="94"/>
      <c r="D125" s="94"/>
      <c r="E125" s="94"/>
      <c r="F125" s="94"/>
      <c r="G125" s="94"/>
      <c r="H125" s="94"/>
      <c r="I125" s="94"/>
    </row>
  </sheetData>
  <sheetProtection selectLockedCells="1" selectUnlockedCells="1"/>
  <mergeCells count="15">
    <mergeCell ref="A1:I1"/>
    <mergeCell ref="A2:I2"/>
    <mergeCell ref="C3:I3"/>
    <mergeCell ref="A5:B5"/>
    <mergeCell ref="C5:G5"/>
    <mergeCell ref="A6:B6"/>
    <mergeCell ref="C6:G6"/>
    <mergeCell ref="H9:I9"/>
    <mergeCell ref="H10:I10"/>
    <mergeCell ref="B11:C11"/>
    <mergeCell ref="B115:C115"/>
    <mergeCell ref="B116:C116"/>
    <mergeCell ref="B118:C118"/>
    <mergeCell ref="B119:C119"/>
    <mergeCell ref="B120:C120"/>
  </mergeCells>
  <printOptions/>
  <pageMargins left="0.5118055555555556" right="0.5118055555555556" top="0.7875" bottom="0.7875" header="0.5118110236220472" footer="0.5118110236220472"/>
  <pageSetup fitToHeight="4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PMMC1</dc:creator>
  <cp:keywords/>
  <dc:description/>
  <cp:lastModifiedBy/>
  <cp:lastPrinted>2023-11-29T16:25:50Z</cp:lastPrinted>
  <dcterms:created xsi:type="dcterms:W3CDTF">2023-11-29T15:44:03Z</dcterms:created>
  <dcterms:modified xsi:type="dcterms:W3CDTF">2023-11-29T13:50:46Z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